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Projects\SCE\2021 &amp; 2022 SCE DR Evaluations\SEP\2021\Deliverables\06 Submittal\PY2021_SEP_Draft_Final_03042022\"/>
    </mc:Choice>
  </mc:AlternateContent>
  <bookViews>
    <workbookView xWindow="90" yWindow="90" windowWidth="17220" windowHeight="8895" activeTab="1"/>
  </bookViews>
  <sheets>
    <sheet name="Confidentiality Disclosure" sheetId="7" r:id="rId1"/>
    <sheet name="Results" sheetId="3" r:id="rId2"/>
    <sheet name="Event_Char" sheetId="4" state="hidden" r:id="rId3"/>
    <sheet name="Interval_Char" sheetId="5" state="hidden" r:id="rId4"/>
    <sheet name="Helpers" sheetId="6" state="hidden" r:id="rId5"/>
  </sheets>
  <definedNames>
    <definedName name="_xlnm._FilterDatabase" localSheetId="2" hidden="1">Event_Char!$A$1:$AH$417</definedName>
    <definedName name="_xlnm._FilterDatabase" localSheetId="3" hidden="1">Interval_Char!$A$1:$J$9985</definedName>
    <definedName name="category">Results!$D$7</definedName>
    <definedName name="category_list">Helpers!$G$5:$G$21</definedName>
    <definedName name="devices">Results!#REF!</definedName>
    <definedName name="eventday">Results!$D$9</definedName>
    <definedName name="eventday_list">Helpers!$B$11:$B$26</definedName>
    <definedName name="eventlookup">Helpers!$M$5</definedName>
    <definedName name="events">Event_Char!$A:$AH</definedName>
    <definedName name="events_x">Event_Char!$A$1:$AH$1</definedName>
    <definedName name="events_y">Event_Char!$A:$A</definedName>
    <definedName name="intervallookup">Helpers!$M$6</definedName>
    <definedName name="intervals">Interval_Char!$A:$I</definedName>
    <definedName name="intervals_x">Interval_Char!$A$1:$I$1</definedName>
    <definedName name="intervals_y">Interval_Char!$A:$A</definedName>
    <definedName name="level">Results!$D$6</definedName>
    <definedName name="level_list">Helpers!$B$5:$B$8</definedName>
    <definedName name="multiplier">Helpers!$L$17</definedName>
    <definedName name="multiplier_table">Helpers!$K$13:$L$16</definedName>
    <definedName name="segment">Results!$D$8</definedName>
    <definedName name="segment_list">Helpers!$I$5:$I$21</definedName>
    <definedName name="sites">Results!$D$12</definedName>
    <definedName name="tons">Results!#REF!</definedName>
    <definedName name="units">Helpers!$K$9</definedName>
  </definedNames>
  <calcPr calcId="162913"/>
  <fileRecoveryPr autoRecover="0"/>
</workbook>
</file>

<file path=xl/calcChain.xml><?xml version="1.0" encoding="utf-8"?>
<calcChain xmlns="http://schemas.openxmlformats.org/spreadsheetml/2006/main">
  <c r="I16" i="6" l="1"/>
  <c r="I15" i="6"/>
  <c r="I14" i="6"/>
  <c r="I13" i="6"/>
  <c r="I12" i="6"/>
  <c r="I11" i="6"/>
  <c r="I10" i="6"/>
  <c r="K9" i="6"/>
  <c r="I9" i="6"/>
  <c r="I8" i="6"/>
  <c r="I7" i="6"/>
  <c r="M6" i="6"/>
  <c r="I6" i="6"/>
  <c r="M5" i="6"/>
  <c r="I5" i="6"/>
  <c r="A9985" i="5"/>
  <c r="A9984" i="5"/>
  <c r="A9983" i="5"/>
  <c r="A9982" i="5"/>
  <c r="A9981" i="5"/>
  <c r="A9980" i="5"/>
  <c r="A9979" i="5"/>
  <c r="A9978" i="5"/>
  <c r="A9977" i="5"/>
  <c r="A9976" i="5"/>
  <c r="A9975" i="5"/>
  <c r="A9974" i="5"/>
  <c r="A9973" i="5"/>
  <c r="A9972" i="5"/>
  <c r="A9971" i="5"/>
  <c r="A9970" i="5"/>
  <c r="A9969" i="5"/>
  <c r="A9968" i="5"/>
  <c r="A9967" i="5"/>
  <c r="A9966" i="5"/>
  <c r="A9965" i="5"/>
  <c r="A9964" i="5"/>
  <c r="A9963" i="5"/>
  <c r="A9962" i="5"/>
  <c r="A9961" i="5"/>
  <c r="A9960" i="5"/>
  <c r="A9959" i="5"/>
  <c r="A9958" i="5"/>
  <c r="A9957" i="5"/>
  <c r="A9956" i="5"/>
  <c r="A9955" i="5"/>
  <c r="A9954" i="5"/>
  <c r="A9953" i="5"/>
  <c r="A9952" i="5"/>
  <c r="A9951" i="5"/>
  <c r="A9950" i="5"/>
  <c r="A9949" i="5"/>
  <c r="A9948" i="5"/>
  <c r="A9947" i="5"/>
  <c r="A9946" i="5"/>
  <c r="A9945" i="5"/>
  <c r="A9944" i="5"/>
  <c r="A9943" i="5"/>
  <c r="A9942" i="5"/>
  <c r="A9941" i="5"/>
  <c r="A9940" i="5"/>
  <c r="A9939" i="5"/>
  <c r="A9938" i="5"/>
  <c r="A9937" i="5"/>
  <c r="A9936" i="5"/>
  <c r="A9935" i="5"/>
  <c r="A9934" i="5"/>
  <c r="A9933" i="5"/>
  <c r="A9932" i="5"/>
  <c r="A9931" i="5"/>
  <c r="A9930" i="5"/>
  <c r="A9929" i="5"/>
  <c r="A9928" i="5"/>
  <c r="A9927" i="5"/>
  <c r="A9926" i="5"/>
  <c r="A9925" i="5"/>
  <c r="A9924" i="5"/>
  <c r="A9923" i="5"/>
  <c r="A9922" i="5"/>
  <c r="A9921" i="5"/>
  <c r="A9920" i="5"/>
  <c r="A9919" i="5"/>
  <c r="A9918" i="5"/>
  <c r="A9917" i="5"/>
  <c r="A9916" i="5"/>
  <c r="A9915" i="5"/>
  <c r="A9914" i="5"/>
  <c r="A9913" i="5"/>
  <c r="A9912" i="5"/>
  <c r="A9911" i="5"/>
  <c r="A9910" i="5"/>
  <c r="A9909" i="5"/>
  <c r="A9908" i="5"/>
  <c r="A9907" i="5"/>
  <c r="A9906" i="5"/>
  <c r="A9905" i="5"/>
  <c r="A9904" i="5"/>
  <c r="A9903" i="5"/>
  <c r="A9902" i="5"/>
  <c r="A9901" i="5"/>
  <c r="A9900" i="5"/>
  <c r="A9899" i="5"/>
  <c r="A9898" i="5"/>
  <c r="A9897" i="5"/>
  <c r="A9896" i="5"/>
  <c r="A9895" i="5"/>
  <c r="A9894" i="5"/>
  <c r="A9893" i="5"/>
  <c r="A9892" i="5"/>
  <c r="A9891" i="5"/>
  <c r="A9890" i="5"/>
  <c r="A9889" i="5"/>
  <c r="A9888" i="5"/>
  <c r="A9887" i="5"/>
  <c r="A9886" i="5"/>
  <c r="A9885" i="5"/>
  <c r="A9884" i="5"/>
  <c r="A9883" i="5"/>
  <c r="A9882" i="5"/>
  <c r="A9881" i="5"/>
  <c r="A9880" i="5"/>
  <c r="A9879" i="5"/>
  <c r="A9878" i="5"/>
  <c r="A9877" i="5"/>
  <c r="A9876" i="5"/>
  <c r="A9875" i="5"/>
  <c r="A9874" i="5"/>
  <c r="A9873" i="5"/>
  <c r="A9872" i="5"/>
  <c r="A9871" i="5"/>
  <c r="A9870" i="5"/>
  <c r="A9869" i="5"/>
  <c r="A9868" i="5"/>
  <c r="A9867" i="5"/>
  <c r="A9866" i="5"/>
  <c r="A9865" i="5"/>
  <c r="A9864" i="5"/>
  <c r="A9863" i="5"/>
  <c r="A9862" i="5"/>
  <c r="A9861" i="5"/>
  <c r="A9860" i="5"/>
  <c r="A9859" i="5"/>
  <c r="A9858" i="5"/>
  <c r="A9857" i="5"/>
  <c r="A9856" i="5"/>
  <c r="A9855" i="5"/>
  <c r="A9854" i="5"/>
  <c r="A9853" i="5"/>
  <c r="A9852" i="5"/>
  <c r="A9851" i="5"/>
  <c r="A9850" i="5"/>
  <c r="A9849" i="5"/>
  <c r="A9848" i="5"/>
  <c r="A9847" i="5"/>
  <c r="A9846" i="5"/>
  <c r="A9845" i="5"/>
  <c r="A9844" i="5"/>
  <c r="A9843" i="5"/>
  <c r="A9842" i="5"/>
  <c r="A9841" i="5"/>
  <c r="A9840" i="5"/>
  <c r="A9839" i="5"/>
  <c r="A9838" i="5"/>
  <c r="A9837" i="5"/>
  <c r="A9836" i="5"/>
  <c r="A9835" i="5"/>
  <c r="A9834" i="5"/>
  <c r="A9833" i="5"/>
  <c r="A9832" i="5"/>
  <c r="A9831" i="5"/>
  <c r="A9830" i="5"/>
  <c r="A9829" i="5"/>
  <c r="A9828" i="5"/>
  <c r="A9827" i="5"/>
  <c r="A9826" i="5"/>
  <c r="A9825" i="5"/>
  <c r="A9824" i="5"/>
  <c r="A9823" i="5"/>
  <c r="A9822" i="5"/>
  <c r="A9821" i="5"/>
  <c r="A9820" i="5"/>
  <c r="A9819" i="5"/>
  <c r="A9818" i="5"/>
  <c r="A9817" i="5"/>
  <c r="A9816" i="5"/>
  <c r="A9815" i="5"/>
  <c r="A9814" i="5"/>
  <c r="A9813" i="5"/>
  <c r="A9812" i="5"/>
  <c r="A9811" i="5"/>
  <c r="A9810" i="5"/>
  <c r="A9809" i="5"/>
  <c r="A9808" i="5"/>
  <c r="A9807" i="5"/>
  <c r="A9806" i="5"/>
  <c r="A9805" i="5"/>
  <c r="A9804" i="5"/>
  <c r="A9803" i="5"/>
  <c r="A9802" i="5"/>
  <c r="A9801" i="5"/>
  <c r="A9800" i="5"/>
  <c r="A9799" i="5"/>
  <c r="A9798" i="5"/>
  <c r="A9797" i="5"/>
  <c r="A9796" i="5"/>
  <c r="A9795" i="5"/>
  <c r="A9794" i="5"/>
  <c r="A9793" i="5"/>
  <c r="A9792" i="5"/>
  <c r="A9791" i="5"/>
  <c r="A9790" i="5"/>
  <c r="A9789" i="5"/>
  <c r="A9788" i="5"/>
  <c r="A9787" i="5"/>
  <c r="A9786" i="5"/>
  <c r="A9785" i="5"/>
  <c r="A9784" i="5"/>
  <c r="A9783" i="5"/>
  <c r="A9782" i="5"/>
  <c r="A9781" i="5"/>
  <c r="A9780" i="5"/>
  <c r="A9779" i="5"/>
  <c r="A9778" i="5"/>
  <c r="A9777" i="5"/>
  <c r="A9776" i="5"/>
  <c r="A9775" i="5"/>
  <c r="A9774" i="5"/>
  <c r="A9773" i="5"/>
  <c r="A9772" i="5"/>
  <c r="A9771" i="5"/>
  <c r="A9770" i="5"/>
  <c r="A9769" i="5"/>
  <c r="A9768" i="5"/>
  <c r="A9767" i="5"/>
  <c r="A9766" i="5"/>
  <c r="A9765" i="5"/>
  <c r="A9764" i="5"/>
  <c r="A9763" i="5"/>
  <c r="A9762" i="5"/>
  <c r="A9761" i="5"/>
  <c r="A9760" i="5"/>
  <c r="A9759" i="5"/>
  <c r="A9758" i="5"/>
  <c r="A9757" i="5"/>
  <c r="A9756" i="5"/>
  <c r="A9755" i="5"/>
  <c r="A9754" i="5"/>
  <c r="A9753" i="5"/>
  <c r="A9752" i="5"/>
  <c r="A9751" i="5"/>
  <c r="A9750" i="5"/>
  <c r="A9749" i="5"/>
  <c r="A9748" i="5"/>
  <c r="A9747" i="5"/>
  <c r="A9746" i="5"/>
  <c r="A9745" i="5"/>
  <c r="A9744" i="5"/>
  <c r="A9743" i="5"/>
  <c r="A9742" i="5"/>
  <c r="A9741" i="5"/>
  <c r="A9740" i="5"/>
  <c r="A9739" i="5"/>
  <c r="A9738" i="5"/>
  <c r="A9737" i="5"/>
  <c r="A9736" i="5"/>
  <c r="A9735" i="5"/>
  <c r="A9734" i="5"/>
  <c r="A9733" i="5"/>
  <c r="A9732" i="5"/>
  <c r="A9731" i="5"/>
  <c r="A9730" i="5"/>
  <c r="A9729" i="5"/>
  <c r="A9728" i="5"/>
  <c r="A9727" i="5"/>
  <c r="A9726" i="5"/>
  <c r="A9725" i="5"/>
  <c r="A9724" i="5"/>
  <c r="A9723" i="5"/>
  <c r="A9722" i="5"/>
  <c r="A9721" i="5"/>
  <c r="A9720" i="5"/>
  <c r="A9719" i="5"/>
  <c r="A9718" i="5"/>
  <c r="A9717" i="5"/>
  <c r="A9716" i="5"/>
  <c r="A9715" i="5"/>
  <c r="A9714" i="5"/>
  <c r="A9713" i="5"/>
  <c r="A9712" i="5"/>
  <c r="A9711" i="5"/>
  <c r="A9710" i="5"/>
  <c r="A9709" i="5"/>
  <c r="A9708" i="5"/>
  <c r="A9707" i="5"/>
  <c r="A9706" i="5"/>
  <c r="A9705" i="5"/>
  <c r="A9704" i="5"/>
  <c r="A9703" i="5"/>
  <c r="A9702" i="5"/>
  <c r="A9701" i="5"/>
  <c r="A9700" i="5"/>
  <c r="A9699" i="5"/>
  <c r="A9698" i="5"/>
  <c r="A9697" i="5"/>
  <c r="A9696" i="5"/>
  <c r="A9695" i="5"/>
  <c r="A9694" i="5"/>
  <c r="A9693" i="5"/>
  <c r="A9692" i="5"/>
  <c r="A9691" i="5"/>
  <c r="A9690" i="5"/>
  <c r="A9689" i="5"/>
  <c r="A9688" i="5"/>
  <c r="A9687" i="5"/>
  <c r="A9686" i="5"/>
  <c r="A9685" i="5"/>
  <c r="A9684" i="5"/>
  <c r="A9683" i="5"/>
  <c r="A9682" i="5"/>
  <c r="A9681" i="5"/>
  <c r="A9680" i="5"/>
  <c r="A9679" i="5"/>
  <c r="A9678" i="5"/>
  <c r="A9677" i="5"/>
  <c r="A9676" i="5"/>
  <c r="A9675" i="5"/>
  <c r="A9674" i="5"/>
  <c r="A9673" i="5"/>
  <c r="A9672" i="5"/>
  <c r="A9671" i="5"/>
  <c r="A9670" i="5"/>
  <c r="A9669" i="5"/>
  <c r="A9668" i="5"/>
  <c r="A9667" i="5"/>
  <c r="A9666" i="5"/>
  <c r="A9665" i="5"/>
  <c r="A9664" i="5"/>
  <c r="A9663" i="5"/>
  <c r="A9662" i="5"/>
  <c r="A9661" i="5"/>
  <c r="A9660" i="5"/>
  <c r="A9659" i="5"/>
  <c r="A9658" i="5"/>
  <c r="A9657" i="5"/>
  <c r="A9656" i="5"/>
  <c r="A9655" i="5"/>
  <c r="A9654" i="5"/>
  <c r="A9653" i="5"/>
  <c r="A9652" i="5"/>
  <c r="A9651" i="5"/>
  <c r="A9650" i="5"/>
  <c r="A9649" i="5"/>
  <c r="A9648" i="5"/>
  <c r="A9647" i="5"/>
  <c r="A9646" i="5"/>
  <c r="A9645" i="5"/>
  <c r="A9644" i="5"/>
  <c r="A9643" i="5"/>
  <c r="A9642" i="5"/>
  <c r="A9641" i="5"/>
  <c r="A9640" i="5"/>
  <c r="A9639" i="5"/>
  <c r="A9638" i="5"/>
  <c r="A9637" i="5"/>
  <c r="A9636" i="5"/>
  <c r="A9635" i="5"/>
  <c r="A9634" i="5"/>
  <c r="A9633" i="5"/>
  <c r="A9632" i="5"/>
  <c r="A9631" i="5"/>
  <c r="A9630" i="5"/>
  <c r="A9629" i="5"/>
  <c r="A9628" i="5"/>
  <c r="A9627" i="5"/>
  <c r="A9626" i="5"/>
  <c r="A9625" i="5"/>
  <c r="A9624" i="5"/>
  <c r="A9623" i="5"/>
  <c r="A9622" i="5"/>
  <c r="A9621" i="5"/>
  <c r="A9620" i="5"/>
  <c r="A9619" i="5"/>
  <c r="A9618" i="5"/>
  <c r="A9617" i="5"/>
  <c r="A9616" i="5"/>
  <c r="A9615" i="5"/>
  <c r="A9614" i="5"/>
  <c r="A9613" i="5"/>
  <c r="A9612" i="5"/>
  <c r="A9611" i="5"/>
  <c r="A9610" i="5"/>
  <c r="A9609" i="5"/>
  <c r="A9608" i="5"/>
  <c r="A9607" i="5"/>
  <c r="A9606" i="5"/>
  <c r="A9605" i="5"/>
  <c r="A9604" i="5"/>
  <c r="A9603" i="5"/>
  <c r="A9602" i="5"/>
  <c r="A9601" i="5"/>
  <c r="A9600" i="5"/>
  <c r="A9599" i="5"/>
  <c r="A9598" i="5"/>
  <c r="A9597" i="5"/>
  <c r="A9596" i="5"/>
  <c r="A9595" i="5"/>
  <c r="A9594" i="5"/>
  <c r="A9593" i="5"/>
  <c r="A9592" i="5"/>
  <c r="A9591" i="5"/>
  <c r="A9590" i="5"/>
  <c r="A9589" i="5"/>
  <c r="A9588" i="5"/>
  <c r="A9587" i="5"/>
  <c r="A9586" i="5"/>
  <c r="A9585" i="5"/>
  <c r="A9584" i="5"/>
  <c r="A9583" i="5"/>
  <c r="A9582" i="5"/>
  <c r="A9581" i="5"/>
  <c r="A9580" i="5"/>
  <c r="A9579" i="5"/>
  <c r="A9578" i="5"/>
  <c r="A9577" i="5"/>
  <c r="A9576" i="5"/>
  <c r="A9575" i="5"/>
  <c r="A9574" i="5"/>
  <c r="A9573" i="5"/>
  <c r="A9572" i="5"/>
  <c r="A9571" i="5"/>
  <c r="A9570" i="5"/>
  <c r="A9569" i="5"/>
  <c r="A9568" i="5"/>
  <c r="A9567" i="5"/>
  <c r="A9566" i="5"/>
  <c r="A9565" i="5"/>
  <c r="A9564" i="5"/>
  <c r="A9563" i="5"/>
  <c r="A9562" i="5"/>
  <c r="A9561" i="5"/>
  <c r="A9560" i="5"/>
  <c r="A9559" i="5"/>
  <c r="A9558" i="5"/>
  <c r="A9557" i="5"/>
  <c r="A9556" i="5"/>
  <c r="A9555" i="5"/>
  <c r="A9554" i="5"/>
  <c r="A9553" i="5"/>
  <c r="A9552" i="5"/>
  <c r="A9551" i="5"/>
  <c r="A9550" i="5"/>
  <c r="A9549" i="5"/>
  <c r="A9548" i="5"/>
  <c r="A9547" i="5"/>
  <c r="A9546" i="5"/>
  <c r="A9545" i="5"/>
  <c r="A9544" i="5"/>
  <c r="A9543" i="5"/>
  <c r="A9542" i="5"/>
  <c r="A9541" i="5"/>
  <c r="A9540" i="5"/>
  <c r="A9539" i="5"/>
  <c r="A9538" i="5"/>
  <c r="A9537" i="5"/>
  <c r="A9536" i="5"/>
  <c r="A9535" i="5"/>
  <c r="A9534" i="5"/>
  <c r="A9533" i="5"/>
  <c r="A9532" i="5"/>
  <c r="A9531" i="5"/>
  <c r="A9530" i="5"/>
  <c r="A9529" i="5"/>
  <c r="A9528" i="5"/>
  <c r="A9527" i="5"/>
  <c r="A9526" i="5"/>
  <c r="A9525" i="5"/>
  <c r="A9524" i="5"/>
  <c r="A9523" i="5"/>
  <c r="A9522" i="5"/>
  <c r="A9521" i="5"/>
  <c r="A9520" i="5"/>
  <c r="A9519" i="5"/>
  <c r="A9518" i="5"/>
  <c r="A9517" i="5"/>
  <c r="A9516" i="5"/>
  <c r="A9515" i="5"/>
  <c r="A9514" i="5"/>
  <c r="A9513" i="5"/>
  <c r="A9512" i="5"/>
  <c r="A9511" i="5"/>
  <c r="A9510" i="5"/>
  <c r="A9509" i="5"/>
  <c r="A9508" i="5"/>
  <c r="A9507" i="5"/>
  <c r="A9506" i="5"/>
  <c r="A9505" i="5"/>
  <c r="A9504" i="5"/>
  <c r="A9503" i="5"/>
  <c r="A9502" i="5"/>
  <c r="A9501" i="5"/>
  <c r="A9500" i="5"/>
  <c r="A9499" i="5"/>
  <c r="A9498" i="5"/>
  <c r="A9497" i="5"/>
  <c r="A9496" i="5"/>
  <c r="A9495" i="5"/>
  <c r="A9494" i="5"/>
  <c r="A9493" i="5"/>
  <c r="A9492" i="5"/>
  <c r="A9491" i="5"/>
  <c r="A9490" i="5"/>
  <c r="A9489" i="5"/>
  <c r="A9488" i="5"/>
  <c r="A9487" i="5"/>
  <c r="A9486" i="5"/>
  <c r="A9485" i="5"/>
  <c r="A9484" i="5"/>
  <c r="A9483" i="5"/>
  <c r="A9482" i="5"/>
  <c r="A9481" i="5"/>
  <c r="A9480" i="5"/>
  <c r="A9479" i="5"/>
  <c r="A9478" i="5"/>
  <c r="A9477" i="5"/>
  <c r="A9476" i="5"/>
  <c r="A9475" i="5"/>
  <c r="A9474" i="5"/>
  <c r="A9473" i="5"/>
  <c r="A9472" i="5"/>
  <c r="A9471" i="5"/>
  <c r="A9470" i="5"/>
  <c r="A9469" i="5"/>
  <c r="A9468" i="5"/>
  <c r="A9467" i="5"/>
  <c r="A9466" i="5"/>
  <c r="A9465" i="5"/>
  <c r="A9464" i="5"/>
  <c r="A9463" i="5"/>
  <c r="A9462" i="5"/>
  <c r="A9461" i="5"/>
  <c r="A9460" i="5"/>
  <c r="A9459" i="5"/>
  <c r="A9458" i="5"/>
  <c r="A9457" i="5"/>
  <c r="A9456" i="5"/>
  <c r="A9455" i="5"/>
  <c r="A9454" i="5"/>
  <c r="A9453" i="5"/>
  <c r="A9452" i="5"/>
  <c r="A9451" i="5"/>
  <c r="A9450" i="5"/>
  <c r="A9449" i="5"/>
  <c r="A9448" i="5"/>
  <c r="A9447" i="5"/>
  <c r="A9446" i="5"/>
  <c r="A9445" i="5"/>
  <c r="A9444" i="5"/>
  <c r="A9443" i="5"/>
  <c r="A9442" i="5"/>
  <c r="A9441" i="5"/>
  <c r="A9440" i="5"/>
  <c r="A9439" i="5"/>
  <c r="A9438" i="5"/>
  <c r="A9437" i="5"/>
  <c r="A9436" i="5"/>
  <c r="A9435" i="5"/>
  <c r="A9434" i="5"/>
  <c r="A9433" i="5"/>
  <c r="A9432" i="5"/>
  <c r="A9431" i="5"/>
  <c r="A9430" i="5"/>
  <c r="A9429" i="5"/>
  <c r="A9428" i="5"/>
  <c r="A9427" i="5"/>
  <c r="A9426" i="5"/>
  <c r="A9425" i="5"/>
  <c r="A9424" i="5"/>
  <c r="A9423" i="5"/>
  <c r="A9422" i="5"/>
  <c r="A9421" i="5"/>
  <c r="A9420" i="5"/>
  <c r="A9419" i="5"/>
  <c r="A9418" i="5"/>
  <c r="A9417" i="5"/>
  <c r="A9416" i="5"/>
  <c r="A9415" i="5"/>
  <c r="A9414" i="5"/>
  <c r="A9413" i="5"/>
  <c r="A9412" i="5"/>
  <c r="A9411" i="5"/>
  <c r="A9410" i="5"/>
  <c r="A9409" i="5"/>
  <c r="A9408" i="5"/>
  <c r="A9407" i="5"/>
  <c r="A9406" i="5"/>
  <c r="A9405" i="5"/>
  <c r="A9404" i="5"/>
  <c r="A9403" i="5"/>
  <c r="A9402" i="5"/>
  <c r="A9401" i="5"/>
  <c r="A9400" i="5"/>
  <c r="A9399" i="5"/>
  <c r="A9398" i="5"/>
  <c r="A9397" i="5"/>
  <c r="A9396" i="5"/>
  <c r="A9395" i="5"/>
  <c r="A9394" i="5"/>
  <c r="A9393" i="5"/>
  <c r="A9392" i="5"/>
  <c r="A9391" i="5"/>
  <c r="A9390" i="5"/>
  <c r="A9389" i="5"/>
  <c r="A9388" i="5"/>
  <c r="A9387" i="5"/>
  <c r="A9386" i="5"/>
  <c r="A9385" i="5"/>
  <c r="A9384" i="5"/>
  <c r="A9383" i="5"/>
  <c r="A9382" i="5"/>
  <c r="A9381" i="5"/>
  <c r="A9380" i="5"/>
  <c r="A9379" i="5"/>
  <c r="A9378" i="5"/>
  <c r="A9377" i="5"/>
  <c r="A9376" i="5"/>
  <c r="A9375" i="5"/>
  <c r="A9374" i="5"/>
  <c r="A9373" i="5"/>
  <c r="A9372" i="5"/>
  <c r="A9371" i="5"/>
  <c r="A9370" i="5"/>
  <c r="A9369" i="5"/>
  <c r="A9368" i="5"/>
  <c r="A9367" i="5"/>
  <c r="A9366" i="5"/>
  <c r="A9365" i="5"/>
  <c r="A9364" i="5"/>
  <c r="A9363" i="5"/>
  <c r="A9362" i="5"/>
  <c r="A9361" i="5"/>
  <c r="A9360" i="5"/>
  <c r="A9359" i="5"/>
  <c r="A9358" i="5"/>
  <c r="A9357" i="5"/>
  <c r="A9356" i="5"/>
  <c r="A9355" i="5"/>
  <c r="A9354" i="5"/>
  <c r="A9353" i="5"/>
  <c r="A9352" i="5"/>
  <c r="A9351" i="5"/>
  <c r="A9350" i="5"/>
  <c r="A9349" i="5"/>
  <c r="A9348" i="5"/>
  <c r="A9347" i="5"/>
  <c r="A9346" i="5"/>
  <c r="A9345" i="5"/>
  <c r="A9344" i="5"/>
  <c r="A9343" i="5"/>
  <c r="A9342" i="5"/>
  <c r="A9341" i="5"/>
  <c r="A9340" i="5"/>
  <c r="A9339" i="5"/>
  <c r="A9338" i="5"/>
  <c r="A9337" i="5"/>
  <c r="A9336" i="5"/>
  <c r="A9335" i="5"/>
  <c r="A9334" i="5"/>
  <c r="A9333" i="5"/>
  <c r="A9332" i="5"/>
  <c r="A9331" i="5"/>
  <c r="A9330" i="5"/>
  <c r="A9329" i="5"/>
  <c r="A9328" i="5"/>
  <c r="A9327" i="5"/>
  <c r="A9326" i="5"/>
  <c r="A9325" i="5"/>
  <c r="A9324" i="5"/>
  <c r="A9323" i="5"/>
  <c r="A9322" i="5"/>
  <c r="A9321" i="5"/>
  <c r="A9320" i="5"/>
  <c r="A9319" i="5"/>
  <c r="A9318" i="5"/>
  <c r="A9317" i="5"/>
  <c r="A9316" i="5"/>
  <c r="A9315" i="5"/>
  <c r="A9314" i="5"/>
  <c r="A9313" i="5"/>
  <c r="A9312" i="5"/>
  <c r="A9311" i="5"/>
  <c r="A9310" i="5"/>
  <c r="A9309" i="5"/>
  <c r="A9308" i="5"/>
  <c r="A9307" i="5"/>
  <c r="A9306" i="5"/>
  <c r="A9305" i="5"/>
  <c r="A9304" i="5"/>
  <c r="A9303" i="5"/>
  <c r="A9302" i="5"/>
  <c r="A9301" i="5"/>
  <c r="A9300" i="5"/>
  <c r="A9299" i="5"/>
  <c r="A9298" i="5"/>
  <c r="A9297" i="5"/>
  <c r="A9296" i="5"/>
  <c r="A9295" i="5"/>
  <c r="A9294" i="5"/>
  <c r="A9293" i="5"/>
  <c r="A9292" i="5"/>
  <c r="A9291" i="5"/>
  <c r="A9290" i="5"/>
  <c r="A9289" i="5"/>
  <c r="A9288" i="5"/>
  <c r="A9287" i="5"/>
  <c r="A9286" i="5"/>
  <c r="A9285" i="5"/>
  <c r="A9284" i="5"/>
  <c r="A9283" i="5"/>
  <c r="A9282" i="5"/>
  <c r="A9281" i="5"/>
  <c r="A9280" i="5"/>
  <c r="A9279" i="5"/>
  <c r="A9278" i="5"/>
  <c r="A9277" i="5"/>
  <c r="A9276" i="5"/>
  <c r="A9275" i="5"/>
  <c r="A9274" i="5"/>
  <c r="A9273" i="5"/>
  <c r="A9272" i="5"/>
  <c r="A9271" i="5"/>
  <c r="A9270" i="5"/>
  <c r="A9269" i="5"/>
  <c r="A9268" i="5"/>
  <c r="A9267" i="5"/>
  <c r="A9266" i="5"/>
  <c r="A9265" i="5"/>
  <c r="A9264" i="5"/>
  <c r="A9263" i="5"/>
  <c r="A9262" i="5"/>
  <c r="A9261" i="5"/>
  <c r="A9260" i="5"/>
  <c r="A9259" i="5"/>
  <c r="A9258" i="5"/>
  <c r="A9257" i="5"/>
  <c r="A9256" i="5"/>
  <c r="A9255" i="5"/>
  <c r="A9254" i="5"/>
  <c r="A9253" i="5"/>
  <c r="A9252" i="5"/>
  <c r="A9251" i="5"/>
  <c r="A9250" i="5"/>
  <c r="A9249" i="5"/>
  <c r="A9248" i="5"/>
  <c r="A9247" i="5"/>
  <c r="A9246" i="5"/>
  <c r="A9245" i="5"/>
  <c r="A9244" i="5"/>
  <c r="A9243" i="5"/>
  <c r="A9242" i="5"/>
  <c r="A9241" i="5"/>
  <c r="A9240" i="5"/>
  <c r="A9239" i="5"/>
  <c r="A9238" i="5"/>
  <c r="A9237" i="5"/>
  <c r="A9236" i="5"/>
  <c r="A9235" i="5"/>
  <c r="A9234" i="5"/>
  <c r="A9233" i="5"/>
  <c r="A9232" i="5"/>
  <c r="A9231" i="5"/>
  <c r="A9230" i="5"/>
  <c r="A9229" i="5"/>
  <c r="A9228" i="5"/>
  <c r="A9227" i="5"/>
  <c r="A9226" i="5"/>
  <c r="A9225" i="5"/>
  <c r="A9224" i="5"/>
  <c r="A9223" i="5"/>
  <c r="A9222" i="5"/>
  <c r="A9221" i="5"/>
  <c r="A9220" i="5"/>
  <c r="A9219" i="5"/>
  <c r="A9218" i="5"/>
  <c r="A9217" i="5"/>
  <c r="A9216" i="5"/>
  <c r="A9215" i="5"/>
  <c r="A9214" i="5"/>
  <c r="A9213" i="5"/>
  <c r="A9212" i="5"/>
  <c r="A9211" i="5"/>
  <c r="A9210" i="5"/>
  <c r="A9209" i="5"/>
  <c r="A9208" i="5"/>
  <c r="A9207" i="5"/>
  <c r="A9206" i="5"/>
  <c r="A9205" i="5"/>
  <c r="A9204" i="5"/>
  <c r="A9203" i="5"/>
  <c r="A9202" i="5"/>
  <c r="A9201" i="5"/>
  <c r="A9200" i="5"/>
  <c r="A9199" i="5"/>
  <c r="A9198" i="5"/>
  <c r="A9197" i="5"/>
  <c r="A9196" i="5"/>
  <c r="A9195" i="5"/>
  <c r="A9194" i="5"/>
  <c r="A9193" i="5"/>
  <c r="A9192" i="5"/>
  <c r="A9191" i="5"/>
  <c r="A9190" i="5"/>
  <c r="A9189" i="5"/>
  <c r="A9188" i="5"/>
  <c r="A9187" i="5"/>
  <c r="A9186" i="5"/>
  <c r="A9185" i="5"/>
  <c r="A9184" i="5"/>
  <c r="A9183" i="5"/>
  <c r="A9182" i="5"/>
  <c r="A9181" i="5"/>
  <c r="A9180" i="5"/>
  <c r="A9179" i="5"/>
  <c r="A9178" i="5"/>
  <c r="A9177" i="5"/>
  <c r="A9176" i="5"/>
  <c r="A9175" i="5"/>
  <c r="A9174" i="5"/>
  <c r="A9173" i="5"/>
  <c r="A9172" i="5"/>
  <c r="A9171" i="5"/>
  <c r="A9170" i="5"/>
  <c r="A9169" i="5"/>
  <c r="A9168" i="5"/>
  <c r="A9167" i="5"/>
  <c r="A9166" i="5"/>
  <c r="A9165" i="5"/>
  <c r="A9164" i="5"/>
  <c r="A9163" i="5"/>
  <c r="A9162" i="5"/>
  <c r="A9161" i="5"/>
  <c r="A9160" i="5"/>
  <c r="A9159" i="5"/>
  <c r="A9158" i="5"/>
  <c r="A9157" i="5"/>
  <c r="A9156" i="5"/>
  <c r="A9155" i="5"/>
  <c r="A9154" i="5"/>
  <c r="A9153" i="5"/>
  <c r="A9152" i="5"/>
  <c r="A9151" i="5"/>
  <c r="A9150" i="5"/>
  <c r="A9149" i="5"/>
  <c r="A9148" i="5"/>
  <c r="A9147" i="5"/>
  <c r="A9146" i="5"/>
  <c r="A9145" i="5"/>
  <c r="A9144" i="5"/>
  <c r="A9143" i="5"/>
  <c r="A9142" i="5"/>
  <c r="A9141" i="5"/>
  <c r="A9140" i="5"/>
  <c r="A9139" i="5"/>
  <c r="A9138" i="5"/>
  <c r="A9137" i="5"/>
  <c r="A9136" i="5"/>
  <c r="A9135" i="5"/>
  <c r="A9134" i="5"/>
  <c r="A9133" i="5"/>
  <c r="A9132" i="5"/>
  <c r="A9131" i="5"/>
  <c r="A9130" i="5"/>
  <c r="A9129" i="5"/>
  <c r="A9128" i="5"/>
  <c r="A9127" i="5"/>
  <c r="A9126" i="5"/>
  <c r="A9125" i="5"/>
  <c r="A9124" i="5"/>
  <c r="A9123" i="5"/>
  <c r="A9122" i="5"/>
  <c r="A9121" i="5"/>
  <c r="A9120" i="5"/>
  <c r="A9119" i="5"/>
  <c r="A9118" i="5"/>
  <c r="A9117" i="5"/>
  <c r="A9116" i="5"/>
  <c r="A9115" i="5"/>
  <c r="A9114" i="5"/>
  <c r="A9113" i="5"/>
  <c r="A9112" i="5"/>
  <c r="A9111" i="5"/>
  <c r="A9110" i="5"/>
  <c r="A9109" i="5"/>
  <c r="A9108" i="5"/>
  <c r="A9107" i="5"/>
  <c r="A9106" i="5"/>
  <c r="A9105" i="5"/>
  <c r="A9104" i="5"/>
  <c r="A9103" i="5"/>
  <c r="A9102" i="5"/>
  <c r="A9101" i="5"/>
  <c r="A9100" i="5"/>
  <c r="A9099" i="5"/>
  <c r="A9098" i="5"/>
  <c r="A9097" i="5"/>
  <c r="A9096" i="5"/>
  <c r="A9095" i="5"/>
  <c r="A9094" i="5"/>
  <c r="A9093" i="5"/>
  <c r="A9092" i="5"/>
  <c r="A9091" i="5"/>
  <c r="A9090" i="5"/>
  <c r="A9089" i="5"/>
  <c r="A9088" i="5"/>
  <c r="A9087" i="5"/>
  <c r="A9086" i="5"/>
  <c r="A9085" i="5"/>
  <c r="A9084" i="5"/>
  <c r="A9083" i="5"/>
  <c r="A9082" i="5"/>
  <c r="A9081" i="5"/>
  <c r="A9080" i="5"/>
  <c r="A9079" i="5"/>
  <c r="A9078" i="5"/>
  <c r="A9077" i="5"/>
  <c r="A9076" i="5"/>
  <c r="A9075" i="5"/>
  <c r="A9074" i="5"/>
  <c r="A9073" i="5"/>
  <c r="A9072" i="5"/>
  <c r="A9071" i="5"/>
  <c r="A9070" i="5"/>
  <c r="A9069" i="5"/>
  <c r="A9068" i="5"/>
  <c r="A9067" i="5"/>
  <c r="A9066" i="5"/>
  <c r="A9065" i="5"/>
  <c r="A9064" i="5"/>
  <c r="A9063" i="5"/>
  <c r="A9062" i="5"/>
  <c r="A9061" i="5"/>
  <c r="A9060" i="5"/>
  <c r="A9059" i="5"/>
  <c r="A9058" i="5"/>
  <c r="A9057" i="5"/>
  <c r="A9056" i="5"/>
  <c r="A9055" i="5"/>
  <c r="A9054" i="5"/>
  <c r="A9053" i="5"/>
  <c r="A9052" i="5"/>
  <c r="A9051" i="5"/>
  <c r="A9050" i="5"/>
  <c r="A9049" i="5"/>
  <c r="A9048" i="5"/>
  <c r="A9047" i="5"/>
  <c r="A9046" i="5"/>
  <c r="A9045" i="5"/>
  <c r="A9044" i="5"/>
  <c r="A9043" i="5"/>
  <c r="A9042" i="5"/>
  <c r="A9041" i="5"/>
  <c r="A9040" i="5"/>
  <c r="A9039" i="5"/>
  <c r="A9038" i="5"/>
  <c r="A9037" i="5"/>
  <c r="A9036" i="5"/>
  <c r="A9035" i="5"/>
  <c r="A9034" i="5"/>
  <c r="A9033" i="5"/>
  <c r="A9032" i="5"/>
  <c r="A9031" i="5"/>
  <c r="A9030" i="5"/>
  <c r="A9029" i="5"/>
  <c r="A9028" i="5"/>
  <c r="A9027" i="5"/>
  <c r="A9026" i="5"/>
  <c r="A9025" i="5"/>
  <c r="A9024" i="5"/>
  <c r="A9023" i="5"/>
  <c r="A9022" i="5"/>
  <c r="A9021" i="5"/>
  <c r="A9020" i="5"/>
  <c r="A9019" i="5"/>
  <c r="A9018" i="5"/>
  <c r="A9017" i="5"/>
  <c r="A9016" i="5"/>
  <c r="A9015" i="5"/>
  <c r="A9014" i="5"/>
  <c r="A9013" i="5"/>
  <c r="A9012" i="5"/>
  <c r="A9011" i="5"/>
  <c r="A9010" i="5"/>
  <c r="A9009" i="5"/>
  <c r="A9008" i="5"/>
  <c r="A9007" i="5"/>
  <c r="A9006" i="5"/>
  <c r="A9005" i="5"/>
  <c r="A9004" i="5"/>
  <c r="A9003" i="5"/>
  <c r="A9002" i="5"/>
  <c r="A9001" i="5"/>
  <c r="A9000" i="5"/>
  <c r="A8999" i="5"/>
  <c r="A8998" i="5"/>
  <c r="A8997" i="5"/>
  <c r="A8996" i="5"/>
  <c r="A8995" i="5"/>
  <c r="A8994" i="5"/>
  <c r="A8993" i="5"/>
  <c r="A8992" i="5"/>
  <c r="A8991" i="5"/>
  <c r="A8990" i="5"/>
  <c r="A8989" i="5"/>
  <c r="A8988" i="5"/>
  <c r="A8987" i="5"/>
  <c r="A8986" i="5"/>
  <c r="A8985" i="5"/>
  <c r="A8984" i="5"/>
  <c r="A8983" i="5"/>
  <c r="A8982" i="5"/>
  <c r="A8981" i="5"/>
  <c r="A8980" i="5"/>
  <c r="A8979" i="5"/>
  <c r="A8978" i="5"/>
  <c r="A8977" i="5"/>
  <c r="A8976" i="5"/>
  <c r="A8975" i="5"/>
  <c r="A8974" i="5"/>
  <c r="A8973" i="5"/>
  <c r="A8972" i="5"/>
  <c r="A8971" i="5"/>
  <c r="A8970" i="5"/>
  <c r="A8969" i="5"/>
  <c r="A8968" i="5"/>
  <c r="A8967" i="5"/>
  <c r="A8966" i="5"/>
  <c r="A8965" i="5"/>
  <c r="A8964" i="5"/>
  <c r="A8963" i="5"/>
  <c r="A8962" i="5"/>
  <c r="A8961" i="5"/>
  <c r="A8960" i="5"/>
  <c r="A8959" i="5"/>
  <c r="A8958" i="5"/>
  <c r="A8957" i="5"/>
  <c r="A8956" i="5"/>
  <c r="A8955" i="5"/>
  <c r="A8954" i="5"/>
  <c r="A8953" i="5"/>
  <c r="A8952" i="5"/>
  <c r="A8951" i="5"/>
  <c r="A8950" i="5"/>
  <c r="A8949" i="5"/>
  <c r="A8948" i="5"/>
  <c r="A8947" i="5"/>
  <c r="A8946" i="5"/>
  <c r="A8945" i="5"/>
  <c r="A8944" i="5"/>
  <c r="A8943" i="5"/>
  <c r="A8942" i="5"/>
  <c r="A8941" i="5"/>
  <c r="A8940" i="5"/>
  <c r="A8939" i="5"/>
  <c r="A8938" i="5"/>
  <c r="A8937" i="5"/>
  <c r="A8936" i="5"/>
  <c r="A8935" i="5"/>
  <c r="A8934" i="5"/>
  <c r="A8933" i="5"/>
  <c r="A8932" i="5"/>
  <c r="A8931" i="5"/>
  <c r="A8930" i="5"/>
  <c r="A8929" i="5"/>
  <c r="A8928" i="5"/>
  <c r="A8927" i="5"/>
  <c r="A8926" i="5"/>
  <c r="A8925" i="5"/>
  <c r="A8924" i="5"/>
  <c r="A8923" i="5"/>
  <c r="A8922" i="5"/>
  <c r="A8921" i="5"/>
  <c r="A8920" i="5"/>
  <c r="A8919" i="5"/>
  <c r="A8918" i="5"/>
  <c r="A8917" i="5"/>
  <c r="A8916" i="5"/>
  <c r="A8915" i="5"/>
  <c r="A8914" i="5"/>
  <c r="A8913" i="5"/>
  <c r="A8912" i="5"/>
  <c r="A8911" i="5"/>
  <c r="A8910" i="5"/>
  <c r="A8909" i="5"/>
  <c r="A8908" i="5"/>
  <c r="A8907" i="5"/>
  <c r="A8906" i="5"/>
  <c r="A8905" i="5"/>
  <c r="A8904" i="5"/>
  <c r="A8903" i="5"/>
  <c r="A8902" i="5"/>
  <c r="A8901" i="5"/>
  <c r="A8900" i="5"/>
  <c r="A8899" i="5"/>
  <c r="A8898" i="5"/>
  <c r="A8897" i="5"/>
  <c r="A8896" i="5"/>
  <c r="A8895" i="5"/>
  <c r="A8894" i="5"/>
  <c r="A8893" i="5"/>
  <c r="A8892" i="5"/>
  <c r="A8891" i="5"/>
  <c r="A8890" i="5"/>
  <c r="A8889" i="5"/>
  <c r="A8888" i="5"/>
  <c r="A8887" i="5"/>
  <c r="A8886" i="5"/>
  <c r="A8885" i="5"/>
  <c r="A8884" i="5"/>
  <c r="A8883" i="5"/>
  <c r="A8882" i="5"/>
  <c r="A8881" i="5"/>
  <c r="A8880" i="5"/>
  <c r="A8879" i="5"/>
  <c r="A8878" i="5"/>
  <c r="A8877" i="5"/>
  <c r="A8876" i="5"/>
  <c r="A8875" i="5"/>
  <c r="A8874" i="5"/>
  <c r="A8873" i="5"/>
  <c r="A8872" i="5"/>
  <c r="A8871" i="5"/>
  <c r="A8870" i="5"/>
  <c r="A8869" i="5"/>
  <c r="A8868" i="5"/>
  <c r="A8867" i="5"/>
  <c r="A8866" i="5"/>
  <c r="A8865" i="5"/>
  <c r="A8864" i="5"/>
  <c r="A8863" i="5"/>
  <c r="A8862" i="5"/>
  <c r="A8861" i="5"/>
  <c r="A8860" i="5"/>
  <c r="A8859" i="5"/>
  <c r="A8858" i="5"/>
  <c r="A8857" i="5"/>
  <c r="A8856" i="5"/>
  <c r="A8855" i="5"/>
  <c r="A8854" i="5"/>
  <c r="A8853" i="5"/>
  <c r="A8852" i="5"/>
  <c r="A8851" i="5"/>
  <c r="A8850" i="5"/>
  <c r="A8849" i="5"/>
  <c r="A8848" i="5"/>
  <c r="A8847" i="5"/>
  <c r="A8846" i="5"/>
  <c r="A8845" i="5"/>
  <c r="A8844" i="5"/>
  <c r="A8843" i="5"/>
  <c r="A8842" i="5"/>
  <c r="A8841" i="5"/>
  <c r="A8840" i="5"/>
  <c r="A8839" i="5"/>
  <c r="A8838" i="5"/>
  <c r="A8837" i="5"/>
  <c r="A8836" i="5"/>
  <c r="A8835" i="5"/>
  <c r="A8834" i="5"/>
  <c r="A8833" i="5"/>
  <c r="A8832" i="5"/>
  <c r="A8831" i="5"/>
  <c r="A8830" i="5"/>
  <c r="A8829" i="5"/>
  <c r="A8828" i="5"/>
  <c r="A8827" i="5"/>
  <c r="A8826" i="5"/>
  <c r="A8825" i="5"/>
  <c r="A8824" i="5"/>
  <c r="A8823" i="5"/>
  <c r="A8822" i="5"/>
  <c r="A8821" i="5"/>
  <c r="A8820" i="5"/>
  <c r="A8819" i="5"/>
  <c r="A8818" i="5"/>
  <c r="A8817" i="5"/>
  <c r="A8816" i="5"/>
  <c r="A8815" i="5"/>
  <c r="A8814" i="5"/>
  <c r="A8813" i="5"/>
  <c r="A8812" i="5"/>
  <c r="A8811" i="5"/>
  <c r="A8810" i="5"/>
  <c r="A8809" i="5"/>
  <c r="A8808" i="5"/>
  <c r="A8807" i="5"/>
  <c r="A8806" i="5"/>
  <c r="A8805" i="5"/>
  <c r="A8804" i="5"/>
  <c r="A8803" i="5"/>
  <c r="A8802" i="5"/>
  <c r="A8801" i="5"/>
  <c r="A8800" i="5"/>
  <c r="A8799" i="5"/>
  <c r="A8798" i="5"/>
  <c r="A8797" i="5"/>
  <c r="A8796" i="5"/>
  <c r="A8795" i="5"/>
  <c r="A8794" i="5"/>
  <c r="A8793" i="5"/>
  <c r="A8792" i="5"/>
  <c r="A8791" i="5"/>
  <c r="A8790" i="5"/>
  <c r="A8789" i="5"/>
  <c r="A8788" i="5"/>
  <c r="A8787" i="5"/>
  <c r="A8786" i="5"/>
  <c r="A8785" i="5"/>
  <c r="A8784" i="5"/>
  <c r="A8783" i="5"/>
  <c r="A8782" i="5"/>
  <c r="A8781" i="5"/>
  <c r="A8780" i="5"/>
  <c r="A8779" i="5"/>
  <c r="A8778" i="5"/>
  <c r="A8777" i="5"/>
  <c r="A8776" i="5"/>
  <c r="A8775" i="5"/>
  <c r="A8774" i="5"/>
  <c r="A8773" i="5"/>
  <c r="A8772" i="5"/>
  <c r="A8771" i="5"/>
  <c r="A8770" i="5"/>
  <c r="A8769" i="5"/>
  <c r="A8768" i="5"/>
  <c r="A8767" i="5"/>
  <c r="A8766" i="5"/>
  <c r="A8765" i="5"/>
  <c r="A8764" i="5"/>
  <c r="A8763" i="5"/>
  <c r="A8762" i="5"/>
  <c r="A8761" i="5"/>
  <c r="A8760" i="5"/>
  <c r="A8759" i="5"/>
  <c r="A8758" i="5"/>
  <c r="A8757" i="5"/>
  <c r="A8756" i="5"/>
  <c r="A8755" i="5"/>
  <c r="A8754" i="5"/>
  <c r="A8753" i="5"/>
  <c r="A8752" i="5"/>
  <c r="A8751" i="5"/>
  <c r="A8750" i="5"/>
  <c r="A8749" i="5"/>
  <c r="A8748" i="5"/>
  <c r="A8747" i="5"/>
  <c r="A8746" i="5"/>
  <c r="A8745" i="5"/>
  <c r="A8744" i="5"/>
  <c r="A8743" i="5"/>
  <c r="A8742" i="5"/>
  <c r="A8741" i="5"/>
  <c r="A8740" i="5"/>
  <c r="A8739" i="5"/>
  <c r="A8738" i="5"/>
  <c r="A8737" i="5"/>
  <c r="A8736" i="5"/>
  <c r="A8735" i="5"/>
  <c r="A8734" i="5"/>
  <c r="A8733" i="5"/>
  <c r="A8732" i="5"/>
  <c r="A8731" i="5"/>
  <c r="A8730" i="5"/>
  <c r="A8729" i="5"/>
  <c r="A8728" i="5"/>
  <c r="A8727" i="5"/>
  <c r="A8726" i="5"/>
  <c r="A8725" i="5"/>
  <c r="A8724" i="5"/>
  <c r="A8723" i="5"/>
  <c r="A8722" i="5"/>
  <c r="A8721" i="5"/>
  <c r="A8720" i="5"/>
  <c r="A8719" i="5"/>
  <c r="A8718" i="5"/>
  <c r="A8717" i="5"/>
  <c r="A8716" i="5"/>
  <c r="A8715" i="5"/>
  <c r="A8714" i="5"/>
  <c r="A8713" i="5"/>
  <c r="A8712" i="5"/>
  <c r="A8711" i="5"/>
  <c r="A8710" i="5"/>
  <c r="A8709" i="5"/>
  <c r="A8708" i="5"/>
  <c r="A8707" i="5"/>
  <c r="A8706" i="5"/>
  <c r="A8705" i="5"/>
  <c r="A8704" i="5"/>
  <c r="A8703" i="5"/>
  <c r="A8702" i="5"/>
  <c r="A8701" i="5"/>
  <c r="A8700" i="5"/>
  <c r="A8699" i="5"/>
  <c r="A8698" i="5"/>
  <c r="A8697" i="5"/>
  <c r="A8696" i="5"/>
  <c r="A8695" i="5"/>
  <c r="A8694" i="5"/>
  <c r="A8693" i="5"/>
  <c r="A8692" i="5"/>
  <c r="A8691" i="5"/>
  <c r="A8690" i="5"/>
  <c r="A8689" i="5"/>
  <c r="A8688" i="5"/>
  <c r="A8687" i="5"/>
  <c r="A8686" i="5"/>
  <c r="A8685" i="5"/>
  <c r="A8684" i="5"/>
  <c r="A8683" i="5"/>
  <c r="A8682" i="5"/>
  <c r="A8681" i="5"/>
  <c r="A8680" i="5"/>
  <c r="A8679" i="5"/>
  <c r="A8678" i="5"/>
  <c r="A8677" i="5"/>
  <c r="A8676" i="5"/>
  <c r="A8675" i="5"/>
  <c r="A8674" i="5"/>
  <c r="A8673" i="5"/>
  <c r="A8672" i="5"/>
  <c r="A8671" i="5"/>
  <c r="A8670" i="5"/>
  <c r="A8669" i="5"/>
  <c r="A8668" i="5"/>
  <c r="A8667" i="5"/>
  <c r="A8666" i="5"/>
  <c r="A8665" i="5"/>
  <c r="A8664" i="5"/>
  <c r="A8663" i="5"/>
  <c r="A8662" i="5"/>
  <c r="A8661" i="5"/>
  <c r="A8660" i="5"/>
  <c r="A8659" i="5"/>
  <c r="A8658" i="5"/>
  <c r="A8657" i="5"/>
  <c r="A8656" i="5"/>
  <c r="A8655" i="5"/>
  <c r="A8654" i="5"/>
  <c r="A8653" i="5"/>
  <c r="A8652" i="5"/>
  <c r="A8651" i="5"/>
  <c r="A8650" i="5"/>
  <c r="A8649" i="5"/>
  <c r="A8648" i="5"/>
  <c r="A8647" i="5"/>
  <c r="A8646" i="5"/>
  <c r="A8645" i="5"/>
  <c r="A8644" i="5"/>
  <c r="A8643" i="5"/>
  <c r="A8642" i="5"/>
  <c r="A8641" i="5"/>
  <c r="A8640" i="5"/>
  <c r="A8639" i="5"/>
  <c r="A8638" i="5"/>
  <c r="A8637" i="5"/>
  <c r="A8636" i="5"/>
  <c r="A8635" i="5"/>
  <c r="A8634" i="5"/>
  <c r="A8633" i="5"/>
  <c r="A8632" i="5"/>
  <c r="A8631" i="5"/>
  <c r="A8630" i="5"/>
  <c r="A8629" i="5"/>
  <c r="A8628" i="5"/>
  <c r="A8627" i="5"/>
  <c r="A8626" i="5"/>
  <c r="A8625" i="5"/>
  <c r="A8624" i="5"/>
  <c r="A8623" i="5"/>
  <c r="A8622" i="5"/>
  <c r="A8621" i="5"/>
  <c r="A8620" i="5"/>
  <c r="A8619" i="5"/>
  <c r="A8618" i="5"/>
  <c r="A8617" i="5"/>
  <c r="A8616" i="5"/>
  <c r="A8615" i="5"/>
  <c r="A8614" i="5"/>
  <c r="A8613" i="5"/>
  <c r="A8612" i="5"/>
  <c r="A8611" i="5"/>
  <c r="A8610" i="5"/>
  <c r="A8609" i="5"/>
  <c r="A8608" i="5"/>
  <c r="A8607" i="5"/>
  <c r="A8606" i="5"/>
  <c r="A8605" i="5"/>
  <c r="A8604" i="5"/>
  <c r="A8603" i="5"/>
  <c r="A8602" i="5"/>
  <c r="A8601" i="5"/>
  <c r="A8600" i="5"/>
  <c r="A8599" i="5"/>
  <c r="A8598" i="5"/>
  <c r="A8597" i="5"/>
  <c r="A8596" i="5"/>
  <c r="A8595" i="5"/>
  <c r="A8594" i="5"/>
  <c r="A8593" i="5"/>
  <c r="A8592" i="5"/>
  <c r="A8591" i="5"/>
  <c r="A8590" i="5"/>
  <c r="A8589" i="5"/>
  <c r="A8588" i="5"/>
  <c r="A8587" i="5"/>
  <c r="A8586" i="5"/>
  <c r="A8585" i="5"/>
  <c r="A8584" i="5"/>
  <c r="A8583" i="5"/>
  <c r="A8582" i="5"/>
  <c r="A8581" i="5"/>
  <c r="A8580" i="5"/>
  <c r="A8579" i="5"/>
  <c r="A8578" i="5"/>
  <c r="A8577" i="5"/>
  <c r="A8576" i="5"/>
  <c r="A8575" i="5"/>
  <c r="A8574" i="5"/>
  <c r="A8573" i="5"/>
  <c r="A8572" i="5"/>
  <c r="A8571" i="5"/>
  <c r="A8570" i="5"/>
  <c r="A8569" i="5"/>
  <c r="A8568" i="5"/>
  <c r="A8567" i="5"/>
  <c r="A8566" i="5"/>
  <c r="A8565" i="5"/>
  <c r="A8564" i="5"/>
  <c r="A8563" i="5"/>
  <c r="A8562" i="5"/>
  <c r="A8561" i="5"/>
  <c r="A8560" i="5"/>
  <c r="A8559" i="5"/>
  <c r="A8558" i="5"/>
  <c r="A8557" i="5"/>
  <c r="A8556" i="5"/>
  <c r="A8555" i="5"/>
  <c r="A8554" i="5"/>
  <c r="A8553" i="5"/>
  <c r="A8552" i="5"/>
  <c r="A8551" i="5"/>
  <c r="A8550" i="5"/>
  <c r="A8549" i="5"/>
  <c r="A8548" i="5"/>
  <c r="A8547" i="5"/>
  <c r="A8546" i="5"/>
  <c r="A8545" i="5"/>
  <c r="A8544" i="5"/>
  <c r="A8543" i="5"/>
  <c r="A8542" i="5"/>
  <c r="A8541" i="5"/>
  <c r="A8540" i="5"/>
  <c r="A8539" i="5"/>
  <c r="A8538" i="5"/>
  <c r="A8537" i="5"/>
  <c r="A8536" i="5"/>
  <c r="A8535" i="5"/>
  <c r="A8534" i="5"/>
  <c r="A8533" i="5"/>
  <c r="A8532" i="5"/>
  <c r="A8531" i="5"/>
  <c r="A8530" i="5"/>
  <c r="A8529" i="5"/>
  <c r="A8528" i="5"/>
  <c r="A8527" i="5"/>
  <c r="A8526" i="5"/>
  <c r="A8525" i="5"/>
  <c r="A8524" i="5"/>
  <c r="A8523" i="5"/>
  <c r="A8522" i="5"/>
  <c r="A8521" i="5"/>
  <c r="A8520" i="5"/>
  <c r="A8519" i="5"/>
  <c r="A8518" i="5"/>
  <c r="A8517" i="5"/>
  <c r="A8516" i="5"/>
  <c r="A8515" i="5"/>
  <c r="A8514" i="5"/>
  <c r="A8513" i="5"/>
  <c r="A8512" i="5"/>
  <c r="A8511" i="5"/>
  <c r="A8510" i="5"/>
  <c r="A8509" i="5"/>
  <c r="A8508" i="5"/>
  <c r="A8507" i="5"/>
  <c r="A8506" i="5"/>
  <c r="A8505" i="5"/>
  <c r="A8504" i="5"/>
  <c r="A8503" i="5"/>
  <c r="A8502" i="5"/>
  <c r="A8501" i="5"/>
  <c r="A8500" i="5"/>
  <c r="A8499" i="5"/>
  <c r="A8498" i="5"/>
  <c r="A8497" i="5"/>
  <c r="A8496" i="5"/>
  <c r="A8495" i="5"/>
  <c r="A8494" i="5"/>
  <c r="A8493" i="5"/>
  <c r="A8492" i="5"/>
  <c r="A8491" i="5"/>
  <c r="A8490" i="5"/>
  <c r="A8489" i="5"/>
  <c r="A8488" i="5"/>
  <c r="A8487" i="5"/>
  <c r="A8486" i="5"/>
  <c r="A8485" i="5"/>
  <c r="A8484" i="5"/>
  <c r="A8483" i="5"/>
  <c r="A8482" i="5"/>
  <c r="A8481" i="5"/>
  <c r="A8480" i="5"/>
  <c r="A8479" i="5"/>
  <c r="A8478" i="5"/>
  <c r="A8477" i="5"/>
  <c r="A8476" i="5"/>
  <c r="A8475" i="5"/>
  <c r="A8474" i="5"/>
  <c r="A8473" i="5"/>
  <c r="A8472" i="5"/>
  <c r="A8471" i="5"/>
  <c r="A8470" i="5"/>
  <c r="A8469" i="5"/>
  <c r="A8468" i="5"/>
  <c r="A8467" i="5"/>
  <c r="A8466" i="5"/>
  <c r="A8465" i="5"/>
  <c r="A8464" i="5"/>
  <c r="A8463" i="5"/>
  <c r="A8462" i="5"/>
  <c r="A8461" i="5"/>
  <c r="A8460" i="5"/>
  <c r="A8459" i="5"/>
  <c r="A8458" i="5"/>
  <c r="A8457" i="5"/>
  <c r="A8456" i="5"/>
  <c r="A8455" i="5"/>
  <c r="A8454" i="5"/>
  <c r="A8453" i="5"/>
  <c r="A8452" i="5"/>
  <c r="A8451" i="5"/>
  <c r="A8450" i="5"/>
  <c r="A8449" i="5"/>
  <c r="A8448" i="5"/>
  <c r="A8447" i="5"/>
  <c r="A8446" i="5"/>
  <c r="A8445" i="5"/>
  <c r="A8444" i="5"/>
  <c r="A8443" i="5"/>
  <c r="A8442" i="5"/>
  <c r="A8441" i="5"/>
  <c r="A8440" i="5"/>
  <c r="A8439" i="5"/>
  <c r="A8438" i="5"/>
  <c r="A8437" i="5"/>
  <c r="A8436" i="5"/>
  <c r="A8435" i="5"/>
  <c r="A8434" i="5"/>
  <c r="A8433" i="5"/>
  <c r="A8432" i="5"/>
  <c r="A8431" i="5"/>
  <c r="A8430" i="5"/>
  <c r="A8429" i="5"/>
  <c r="A8428" i="5"/>
  <c r="A8427" i="5"/>
  <c r="A8426" i="5"/>
  <c r="A8425" i="5"/>
  <c r="A8424" i="5"/>
  <c r="A8423" i="5"/>
  <c r="A8422" i="5"/>
  <c r="A8421" i="5"/>
  <c r="A8420" i="5"/>
  <c r="A8419" i="5"/>
  <c r="A8418" i="5"/>
  <c r="A8417" i="5"/>
  <c r="A8416" i="5"/>
  <c r="A8415" i="5"/>
  <c r="A8414" i="5"/>
  <c r="A8413" i="5"/>
  <c r="A8412" i="5"/>
  <c r="A8411" i="5"/>
  <c r="A8410" i="5"/>
  <c r="A8409" i="5"/>
  <c r="A8408" i="5"/>
  <c r="A8407" i="5"/>
  <c r="A8406" i="5"/>
  <c r="A8405" i="5"/>
  <c r="A8404" i="5"/>
  <c r="A8403" i="5"/>
  <c r="A8402" i="5"/>
  <c r="A8401" i="5"/>
  <c r="A8400" i="5"/>
  <c r="A8399" i="5"/>
  <c r="A8398" i="5"/>
  <c r="A8397" i="5"/>
  <c r="A8396" i="5"/>
  <c r="A8395" i="5"/>
  <c r="A8394" i="5"/>
  <c r="A8393" i="5"/>
  <c r="A8392" i="5"/>
  <c r="A8391" i="5"/>
  <c r="A8390" i="5"/>
  <c r="A8389" i="5"/>
  <c r="A8388" i="5"/>
  <c r="A8387" i="5"/>
  <c r="A8386" i="5"/>
  <c r="A8385" i="5"/>
  <c r="A8384" i="5"/>
  <c r="A8383" i="5"/>
  <c r="A8382" i="5"/>
  <c r="A8381" i="5"/>
  <c r="A8380" i="5"/>
  <c r="A8379" i="5"/>
  <c r="A8378" i="5"/>
  <c r="A8377" i="5"/>
  <c r="A8376" i="5"/>
  <c r="A8375" i="5"/>
  <c r="A8374" i="5"/>
  <c r="A8373" i="5"/>
  <c r="A8372" i="5"/>
  <c r="A8371" i="5"/>
  <c r="A8370" i="5"/>
  <c r="A8369" i="5"/>
  <c r="A8368" i="5"/>
  <c r="A8367" i="5"/>
  <c r="A8366" i="5"/>
  <c r="A8365" i="5"/>
  <c r="A8364" i="5"/>
  <c r="A8363" i="5"/>
  <c r="A8362" i="5"/>
  <c r="A8361" i="5"/>
  <c r="A8360" i="5"/>
  <c r="A8359" i="5"/>
  <c r="A8358" i="5"/>
  <c r="A8357" i="5"/>
  <c r="A8356" i="5"/>
  <c r="A8355" i="5"/>
  <c r="A8354" i="5"/>
  <c r="A8353" i="5"/>
  <c r="A8352" i="5"/>
  <c r="A8351" i="5"/>
  <c r="A8350" i="5"/>
  <c r="A8349" i="5"/>
  <c r="A8348" i="5"/>
  <c r="A8347" i="5"/>
  <c r="A8346" i="5"/>
  <c r="A8345" i="5"/>
  <c r="A8344" i="5"/>
  <c r="A8343" i="5"/>
  <c r="A8342" i="5"/>
  <c r="A8341" i="5"/>
  <c r="A8340" i="5"/>
  <c r="A8339" i="5"/>
  <c r="A8338" i="5"/>
  <c r="A8337" i="5"/>
  <c r="A8336" i="5"/>
  <c r="A8335" i="5"/>
  <c r="A8334" i="5"/>
  <c r="A8333" i="5"/>
  <c r="A8332" i="5"/>
  <c r="A8331" i="5"/>
  <c r="A8330" i="5"/>
  <c r="A8329" i="5"/>
  <c r="A8328" i="5"/>
  <c r="A8327" i="5"/>
  <c r="A8326" i="5"/>
  <c r="A8325" i="5"/>
  <c r="A8324" i="5"/>
  <c r="A8323" i="5"/>
  <c r="A8322" i="5"/>
  <c r="A8321" i="5"/>
  <c r="A8320" i="5"/>
  <c r="A8319" i="5"/>
  <c r="A8318" i="5"/>
  <c r="A8317" i="5"/>
  <c r="A8316" i="5"/>
  <c r="A8315" i="5"/>
  <c r="A8314" i="5"/>
  <c r="A8313" i="5"/>
  <c r="A8312" i="5"/>
  <c r="A8311" i="5"/>
  <c r="A8310" i="5"/>
  <c r="A8309" i="5"/>
  <c r="A8308" i="5"/>
  <c r="A8307" i="5"/>
  <c r="A8306" i="5"/>
  <c r="A8305" i="5"/>
  <c r="A8304" i="5"/>
  <c r="A8303" i="5"/>
  <c r="A8302" i="5"/>
  <c r="A8301" i="5"/>
  <c r="A8300" i="5"/>
  <c r="A8299" i="5"/>
  <c r="A8298" i="5"/>
  <c r="A8297" i="5"/>
  <c r="A8296" i="5"/>
  <c r="A8295" i="5"/>
  <c r="A8294" i="5"/>
  <c r="A8293" i="5"/>
  <c r="A8292" i="5"/>
  <c r="A8291" i="5"/>
  <c r="A8290" i="5"/>
  <c r="A8289" i="5"/>
  <c r="A8288" i="5"/>
  <c r="A8287" i="5"/>
  <c r="A8286" i="5"/>
  <c r="A8285" i="5"/>
  <c r="A8284" i="5"/>
  <c r="A8283" i="5"/>
  <c r="A8282" i="5"/>
  <c r="A8281" i="5"/>
  <c r="A8280" i="5"/>
  <c r="A8279" i="5"/>
  <c r="A8278" i="5"/>
  <c r="A8277" i="5"/>
  <c r="A8276" i="5"/>
  <c r="A8275" i="5"/>
  <c r="A8274" i="5"/>
  <c r="A8273" i="5"/>
  <c r="A8272" i="5"/>
  <c r="A8271" i="5"/>
  <c r="A8270" i="5"/>
  <c r="A8269" i="5"/>
  <c r="A8268" i="5"/>
  <c r="A8267" i="5"/>
  <c r="A8266" i="5"/>
  <c r="A8265" i="5"/>
  <c r="A8264" i="5"/>
  <c r="A8263" i="5"/>
  <c r="A8262" i="5"/>
  <c r="A8261" i="5"/>
  <c r="A8260" i="5"/>
  <c r="A8259" i="5"/>
  <c r="A8258" i="5"/>
  <c r="A8257" i="5"/>
  <c r="A8256" i="5"/>
  <c r="A8255" i="5"/>
  <c r="A8254" i="5"/>
  <c r="A8253" i="5"/>
  <c r="A8252" i="5"/>
  <c r="A8251" i="5"/>
  <c r="A8250" i="5"/>
  <c r="A8249" i="5"/>
  <c r="A8248" i="5"/>
  <c r="A8247" i="5"/>
  <c r="A8246" i="5"/>
  <c r="A8245" i="5"/>
  <c r="A8244" i="5"/>
  <c r="A8243" i="5"/>
  <c r="A8242" i="5"/>
  <c r="A8241" i="5"/>
  <c r="A8240" i="5"/>
  <c r="A8239" i="5"/>
  <c r="A8238" i="5"/>
  <c r="A8237" i="5"/>
  <c r="A8236" i="5"/>
  <c r="A8235" i="5"/>
  <c r="A8234" i="5"/>
  <c r="A8233" i="5"/>
  <c r="A8232" i="5"/>
  <c r="A8231" i="5"/>
  <c r="A8230" i="5"/>
  <c r="A8229" i="5"/>
  <c r="A8228" i="5"/>
  <c r="A8227" i="5"/>
  <c r="A8226" i="5"/>
  <c r="A8225" i="5"/>
  <c r="A8224" i="5"/>
  <c r="A8223" i="5"/>
  <c r="A8222" i="5"/>
  <c r="A8221" i="5"/>
  <c r="A8220" i="5"/>
  <c r="A8219" i="5"/>
  <c r="A8218" i="5"/>
  <c r="A8217" i="5"/>
  <c r="A8216" i="5"/>
  <c r="A8215" i="5"/>
  <c r="A8214" i="5"/>
  <c r="A8213" i="5"/>
  <c r="A8212" i="5"/>
  <c r="A8211" i="5"/>
  <c r="A8210" i="5"/>
  <c r="A8209" i="5"/>
  <c r="A8208" i="5"/>
  <c r="A8207" i="5"/>
  <c r="A8206" i="5"/>
  <c r="A8205" i="5"/>
  <c r="A8204" i="5"/>
  <c r="A8203" i="5"/>
  <c r="A8202" i="5"/>
  <c r="A8201" i="5"/>
  <c r="A8200" i="5"/>
  <c r="A8199" i="5"/>
  <c r="A8198" i="5"/>
  <c r="A8197" i="5"/>
  <c r="A8196" i="5"/>
  <c r="A8195" i="5"/>
  <c r="A8194" i="5"/>
  <c r="A8193" i="5"/>
  <c r="A8192" i="5"/>
  <c r="A8191" i="5"/>
  <c r="A8190" i="5"/>
  <c r="A8189" i="5"/>
  <c r="A8188" i="5"/>
  <c r="A8187" i="5"/>
  <c r="A8186" i="5"/>
  <c r="A8185" i="5"/>
  <c r="A8184" i="5"/>
  <c r="A8183" i="5"/>
  <c r="A8182" i="5"/>
  <c r="A8181" i="5"/>
  <c r="A8180" i="5"/>
  <c r="A8179" i="5"/>
  <c r="A8178" i="5"/>
  <c r="A8177" i="5"/>
  <c r="A8176" i="5"/>
  <c r="A8175" i="5"/>
  <c r="A8174" i="5"/>
  <c r="A8173" i="5"/>
  <c r="A8172" i="5"/>
  <c r="A8171" i="5"/>
  <c r="A8170" i="5"/>
  <c r="A8169" i="5"/>
  <c r="A8168" i="5"/>
  <c r="A8167" i="5"/>
  <c r="A8166" i="5"/>
  <c r="A8165" i="5"/>
  <c r="A8164" i="5"/>
  <c r="A8163" i="5"/>
  <c r="A8162" i="5"/>
  <c r="A8161" i="5"/>
  <c r="A8160" i="5"/>
  <c r="A8159" i="5"/>
  <c r="A8158" i="5"/>
  <c r="A8157" i="5"/>
  <c r="A8156" i="5"/>
  <c r="A8155" i="5"/>
  <c r="A8154" i="5"/>
  <c r="A8153" i="5"/>
  <c r="A8152" i="5"/>
  <c r="A8151" i="5"/>
  <c r="A8150" i="5"/>
  <c r="A8149" i="5"/>
  <c r="A8148" i="5"/>
  <c r="A8147" i="5"/>
  <c r="A8146" i="5"/>
  <c r="A8145" i="5"/>
  <c r="A8144" i="5"/>
  <c r="A8143" i="5"/>
  <c r="A8142" i="5"/>
  <c r="A8141" i="5"/>
  <c r="A8140" i="5"/>
  <c r="A8139" i="5"/>
  <c r="A8138" i="5"/>
  <c r="A8137" i="5"/>
  <c r="A8136" i="5"/>
  <c r="A8135" i="5"/>
  <c r="A8134" i="5"/>
  <c r="A8133" i="5"/>
  <c r="A8132" i="5"/>
  <c r="A8131" i="5"/>
  <c r="A8130" i="5"/>
  <c r="A8129" i="5"/>
  <c r="A8128" i="5"/>
  <c r="A8127" i="5"/>
  <c r="A8126" i="5"/>
  <c r="A8125" i="5"/>
  <c r="A8124" i="5"/>
  <c r="A8123" i="5"/>
  <c r="A8122" i="5"/>
  <c r="A8121" i="5"/>
  <c r="A8120" i="5"/>
  <c r="A8119" i="5"/>
  <c r="A8118" i="5"/>
  <c r="A8117" i="5"/>
  <c r="A8116" i="5"/>
  <c r="A8115" i="5"/>
  <c r="A8114" i="5"/>
  <c r="A8113" i="5"/>
  <c r="A8112" i="5"/>
  <c r="A8111" i="5"/>
  <c r="A8110" i="5"/>
  <c r="A8109" i="5"/>
  <c r="A8108" i="5"/>
  <c r="A8107" i="5"/>
  <c r="A8106" i="5"/>
  <c r="A8105" i="5"/>
  <c r="A8104" i="5"/>
  <c r="A8103" i="5"/>
  <c r="A8102" i="5"/>
  <c r="A8101" i="5"/>
  <c r="A8100" i="5"/>
  <c r="A8099" i="5"/>
  <c r="A8098" i="5"/>
  <c r="A8097" i="5"/>
  <c r="A8096" i="5"/>
  <c r="A8095" i="5"/>
  <c r="A8094" i="5"/>
  <c r="A8093" i="5"/>
  <c r="A8092" i="5"/>
  <c r="A8091" i="5"/>
  <c r="A8090" i="5"/>
  <c r="A8089" i="5"/>
  <c r="A8088" i="5"/>
  <c r="A8087" i="5"/>
  <c r="A8086" i="5"/>
  <c r="A8085" i="5"/>
  <c r="A8084" i="5"/>
  <c r="A8083" i="5"/>
  <c r="A8082" i="5"/>
  <c r="A8081" i="5"/>
  <c r="A8080" i="5"/>
  <c r="A8079" i="5"/>
  <c r="A8078" i="5"/>
  <c r="A8077" i="5"/>
  <c r="A8076" i="5"/>
  <c r="A8075" i="5"/>
  <c r="A8074" i="5"/>
  <c r="A8073" i="5"/>
  <c r="A8072" i="5"/>
  <c r="A8071" i="5"/>
  <c r="A8070" i="5"/>
  <c r="A8069" i="5"/>
  <c r="A8068" i="5"/>
  <c r="A8067" i="5"/>
  <c r="A8066" i="5"/>
  <c r="A8065" i="5"/>
  <c r="A8064" i="5"/>
  <c r="A8063" i="5"/>
  <c r="A8062" i="5"/>
  <c r="A8061" i="5"/>
  <c r="A8060" i="5"/>
  <c r="A8059" i="5"/>
  <c r="A8058" i="5"/>
  <c r="A8057" i="5"/>
  <c r="A8056" i="5"/>
  <c r="A8055" i="5"/>
  <c r="A8054" i="5"/>
  <c r="A8053" i="5"/>
  <c r="A8052" i="5"/>
  <c r="A8051" i="5"/>
  <c r="A8050" i="5"/>
  <c r="A8049" i="5"/>
  <c r="A8048" i="5"/>
  <c r="A8047" i="5"/>
  <c r="A8046" i="5"/>
  <c r="A8045" i="5"/>
  <c r="A8044" i="5"/>
  <c r="A8043" i="5"/>
  <c r="A8042" i="5"/>
  <c r="A8041" i="5"/>
  <c r="A8040" i="5"/>
  <c r="A8039" i="5"/>
  <c r="A8038" i="5"/>
  <c r="A8037" i="5"/>
  <c r="A8036" i="5"/>
  <c r="A8035" i="5"/>
  <c r="A8034" i="5"/>
  <c r="A8033" i="5"/>
  <c r="A8032" i="5"/>
  <c r="A8031" i="5"/>
  <c r="A8030" i="5"/>
  <c r="A8029" i="5"/>
  <c r="A8028" i="5"/>
  <c r="A8027" i="5"/>
  <c r="A8026" i="5"/>
  <c r="A8025" i="5"/>
  <c r="A8024" i="5"/>
  <c r="A8023" i="5"/>
  <c r="A8022" i="5"/>
  <c r="A8021" i="5"/>
  <c r="A8020" i="5"/>
  <c r="A8019" i="5"/>
  <c r="A8018" i="5"/>
  <c r="A8017" i="5"/>
  <c r="A8016" i="5"/>
  <c r="A8015" i="5"/>
  <c r="A8014" i="5"/>
  <c r="A8013" i="5"/>
  <c r="A8012" i="5"/>
  <c r="A8011" i="5"/>
  <c r="A8010" i="5"/>
  <c r="A8009" i="5"/>
  <c r="A8008" i="5"/>
  <c r="A8007" i="5"/>
  <c r="A8006" i="5"/>
  <c r="A8005" i="5"/>
  <c r="A8004" i="5"/>
  <c r="A8003" i="5"/>
  <c r="A8002" i="5"/>
  <c r="A8001" i="5"/>
  <c r="A8000" i="5"/>
  <c r="A7999" i="5"/>
  <c r="A7998" i="5"/>
  <c r="A7997" i="5"/>
  <c r="A7996" i="5"/>
  <c r="A7995" i="5"/>
  <c r="A7994" i="5"/>
  <c r="A7993" i="5"/>
  <c r="A7992" i="5"/>
  <c r="A7991" i="5"/>
  <c r="A7990" i="5"/>
  <c r="A7989" i="5"/>
  <c r="A7988" i="5"/>
  <c r="A7987" i="5"/>
  <c r="A7986" i="5"/>
  <c r="A7985" i="5"/>
  <c r="A7984" i="5"/>
  <c r="A7983" i="5"/>
  <c r="A7982" i="5"/>
  <c r="A7981" i="5"/>
  <c r="A7980" i="5"/>
  <c r="A7979" i="5"/>
  <c r="A7978" i="5"/>
  <c r="A7977" i="5"/>
  <c r="A7976" i="5"/>
  <c r="A7975" i="5"/>
  <c r="A7974" i="5"/>
  <c r="A7973" i="5"/>
  <c r="A7972" i="5"/>
  <c r="A7971" i="5"/>
  <c r="A7970" i="5"/>
  <c r="A7969" i="5"/>
  <c r="A7968" i="5"/>
  <c r="A7967" i="5"/>
  <c r="A7966" i="5"/>
  <c r="A7965" i="5"/>
  <c r="A7964" i="5"/>
  <c r="A7963" i="5"/>
  <c r="A7962" i="5"/>
  <c r="A7961" i="5"/>
  <c r="A7960" i="5"/>
  <c r="A7959" i="5"/>
  <c r="A7958" i="5"/>
  <c r="A7957" i="5"/>
  <c r="A7956" i="5"/>
  <c r="A7955" i="5"/>
  <c r="A7954" i="5"/>
  <c r="A7953" i="5"/>
  <c r="A7952" i="5"/>
  <c r="A7951" i="5"/>
  <c r="A7950" i="5"/>
  <c r="A7949" i="5"/>
  <c r="A7948" i="5"/>
  <c r="A7947" i="5"/>
  <c r="A7946" i="5"/>
  <c r="A7945" i="5"/>
  <c r="A7944" i="5"/>
  <c r="A7943" i="5"/>
  <c r="A7942" i="5"/>
  <c r="A7941" i="5"/>
  <c r="A7940" i="5"/>
  <c r="A7939" i="5"/>
  <c r="A7938" i="5"/>
  <c r="A7937" i="5"/>
  <c r="A7936" i="5"/>
  <c r="A7935" i="5"/>
  <c r="A7934" i="5"/>
  <c r="A7933" i="5"/>
  <c r="A7932" i="5"/>
  <c r="A7931" i="5"/>
  <c r="A7930" i="5"/>
  <c r="A7929" i="5"/>
  <c r="A7928" i="5"/>
  <c r="A7927" i="5"/>
  <c r="A7926" i="5"/>
  <c r="A7925" i="5"/>
  <c r="A7924" i="5"/>
  <c r="A7923" i="5"/>
  <c r="A7922" i="5"/>
  <c r="A7921" i="5"/>
  <c r="A7920" i="5"/>
  <c r="A7919" i="5"/>
  <c r="A7918" i="5"/>
  <c r="A7917" i="5"/>
  <c r="A7916" i="5"/>
  <c r="A7915" i="5"/>
  <c r="A7914" i="5"/>
  <c r="A7913" i="5"/>
  <c r="A7912" i="5"/>
  <c r="A7911" i="5"/>
  <c r="A7910" i="5"/>
  <c r="A7909" i="5"/>
  <c r="A7908" i="5"/>
  <c r="A7907" i="5"/>
  <c r="A7906" i="5"/>
  <c r="A7905" i="5"/>
  <c r="A7904" i="5"/>
  <c r="A7903" i="5"/>
  <c r="A7902" i="5"/>
  <c r="A7901" i="5"/>
  <c r="A7900" i="5"/>
  <c r="A7899" i="5"/>
  <c r="A7898" i="5"/>
  <c r="A7897" i="5"/>
  <c r="A7896" i="5"/>
  <c r="A7895" i="5"/>
  <c r="A7894" i="5"/>
  <c r="A7893" i="5"/>
  <c r="A7892" i="5"/>
  <c r="A7891" i="5"/>
  <c r="A7890" i="5"/>
  <c r="A7889" i="5"/>
  <c r="A7888" i="5"/>
  <c r="A7887" i="5"/>
  <c r="A7886" i="5"/>
  <c r="A7885" i="5"/>
  <c r="A7884" i="5"/>
  <c r="A7883" i="5"/>
  <c r="A7882" i="5"/>
  <c r="A7881" i="5"/>
  <c r="A7880" i="5"/>
  <c r="A7879" i="5"/>
  <c r="A7878" i="5"/>
  <c r="A7877" i="5"/>
  <c r="A7876" i="5"/>
  <c r="A7875" i="5"/>
  <c r="A7874" i="5"/>
  <c r="A7873" i="5"/>
  <c r="A7872" i="5"/>
  <c r="A7871" i="5"/>
  <c r="A7870" i="5"/>
  <c r="A7869" i="5"/>
  <c r="A7868" i="5"/>
  <c r="A7867" i="5"/>
  <c r="A7866" i="5"/>
  <c r="A7865" i="5"/>
  <c r="A7864" i="5"/>
  <c r="A7863" i="5"/>
  <c r="A7862" i="5"/>
  <c r="A7861" i="5"/>
  <c r="A7860" i="5"/>
  <c r="A7859" i="5"/>
  <c r="A7858" i="5"/>
  <c r="A7857" i="5"/>
  <c r="A7856" i="5"/>
  <c r="A7855" i="5"/>
  <c r="A7854" i="5"/>
  <c r="A7853" i="5"/>
  <c r="A7852" i="5"/>
  <c r="A7851" i="5"/>
  <c r="A7850" i="5"/>
  <c r="A7849" i="5"/>
  <c r="A7848" i="5"/>
  <c r="A7847" i="5"/>
  <c r="A7846" i="5"/>
  <c r="A7845" i="5"/>
  <c r="A7844" i="5"/>
  <c r="A7843" i="5"/>
  <c r="A7842" i="5"/>
  <c r="A7841" i="5"/>
  <c r="A7840" i="5"/>
  <c r="A7839" i="5"/>
  <c r="A7838" i="5"/>
  <c r="A7837" i="5"/>
  <c r="A7836" i="5"/>
  <c r="A7835" i="5"/>
  <c r="A7834" i="5"/>
  <c r="A7833" i="5"/>
  <c r="A7832" i="5"/>
  <c r="A7831" i="5"/>
  <c r="A7830" i="5"/>
  <c r="A7829" i="5"/>
  <c r="A7828" i="5"/>
  <c r="A7827" i="5"/>
  <c r="A7826" i="5"/>
  <c r="A7825" i="5"/>
  <c r="A7824" i="5"/>
  <c r="A7823" i="5"/>
  <c r="A7822" i="5"/>
  <c r="A7821" i="5"/>
  <c r="A7820" i="5"/>
  <c r="A7819" i="5"/>
  <c r="A7818" i="5"/>
  <c r="A7817" i="5"/>
  <c r="A7816" i="5"/>
  <c r="A7815" i="5"/>
  <c r="A7814" i="5"/>
  <c r="A7813" i="5"/>
  <c r="A7812" i="5"/>
  <c r="A7811" i="5"/>
  <c r="A7810" i="5"/>
  <c r="A7809" i="5"/>
  <c r="A7808" i="5"/>
  <c r="A7807" i="5"/>
  <c r="A7806" i="5"/>
  <c r="A7805" i="5"/>
  <c r="A7804" i="5"/>
  <c r="A7803" i="5"/>
  <c r="A7802" i="5"/>
  <c r="A7801" i="5"/>
  <c r="A7800" i="5"/>
  <c r="A7799" i="5"/>
  <c r="A7798" i="5"/>
  <c r="A7797" i="5"/>
  <c r="A7796" i="5"/>
  <c r="A7795" i="5"/>
  <c r="A7794" i="5"/>
  <c r="A7793" i="5"/>
  <c r="A7792" i="5"/>
  <c r="A7791" i="5"/>
  <c r="A7790" i="5"/>
  <c r="A7789" i="5"/>
  <c r="A7788" i="5"/>
  <c r="A7787" i="5"/>
  <c r="A7786" i="5"/>
  <c r="A7785" i="5"/>
  <c r="A7784" i="5"/>
  <c r="A7783" i="5"/>
  <c r="A7782" i="5"/>
  <c r="A7781" i="5"/>
  <c r="A7780" i="5"/>
  <c r="A7779" i="5"/>
  <c r="A7778" i="5"/>
  <c r="A7777" i="5"/>
  <c r="A7776" i="5"/>
  <c r="A7775" i="5"/>
  <c r="A7774" i="5"/>
  <c r="A7773" i="5"/>
  <c r="A7772" i="5"/>
  <c r="A7771" i="5"/>
  <c r="A7770" i="5"/>
  <c r="A7769" i="5"/>
  <c r="A7768" i="5"/>
  <c r="A7767" i="5"/>
  <c r="A7766" i="5"/>
  <c r="A7765" i="5"/>
  <c r="A7764" i="5"/>
  <c r="A7763" i="5"/>
  <c r="A7762" i="5"/>
  <c r="A7761" i="5"/>
  <c r="A7760" i="5"/>
  <c r="A7759" i="5"/>
  <c r="A7758" i="5"/>
  <c r="A7757" i="5"/>
  <c r="A7756" i="5"/>
  <c r="A7755" i="5"/>
  <c r="A7754" i="5"/>
  <c r="A7753" i="5"/>
  <c r="A7752" i="5"/>
  <c r="A7751" i="5"/>
  <c r="A7750" i="5"/>
  <c r="A7749" i="5"/>
  <c r="A7748" i="5"/>
  <c r="A7747" i="5"/>
  <c r="A7746" i="5"/>
  <c r="A7745" i="5"/>
  <c r="A7744" i="5"/>
  <c r="A7743" i="5"/>
  <c r="A7742" i="5"/>
  <c r="A7741" i="5"/>
  <c r="A7740" i="5"/>
  <c r="A7739" i="5"/>
  <c r="A7738" i="5"/>
  <c r="A7737" i="5"/>
  <c r="A7736" i="5"/>
  <c r="A7735" i="5"/>
  <c r="A7734" i="5"/>
  <c r="A7733" i="5"/>
  <c r="A7732" i="5"/>
  <c r="A7731" i="5"/>
  <c r="A7730" i="5"/>
  <c r="A7729" i="5"/>
  <c r="A7728" i="5"/>
  <c r="A7727" i="5"/>
  <c r="A7726" i="5"/>
  <c r="A7725" i="5"/>
  <c r="A7724" i="5"/>
  <c r="A7723" i="5"/>
  <c r="A7722" i="5"/>
  <c r="A7721" i="5"/>
  <c r="A7720" i="5"/>
  <c r="A7719" i="5"/>
  <c r="A7718" i="5"/>
  <c r="A7717" i="5"/>
  <c r="A7716" i="5"/>
  <c r="A7715" i="5"/>
  <c r="A7714" i="5"/>
  <c r="A7713" i="5"/>
  <c r="A7712" i="5"/>
  <c r="A7711" i="5"/>
  <c r="A7710" i="5"/>
  <c r="A7709" i="5"/>
  <c r="A7708" i="5"/>
  <c r="A7707" i="5"/>
  <c r="A7706" i="5"/>
  <c r="A7705" i="5"/>
  <c r="A7704" i="5"/>
  <c r="A7703" i="5"/>
  <c r="A7702" i="5"/>
  <c r="A7701" i="5"/>
  <c r="A7700" i="5"/>
  <c r="A7699" i="5"/>
  <c r="A7698" i="5"/>
  <c r="A7697" i="5"/>
  <c r="A7696" i="5"/>
  <c r="A7695" i="5"/>
  <c r="A7694" i="5"/>
  <c r="A7693" i="5"/>
  <c r="A7692" i="5"/>
  <c r="A7691" i="5"/>
  <c r="A7690" i="5"/>
  <c r="A7689" i="5"/>
  <c r="A7688" i="5"/>
  <c r="A7687" i="5"/>
  <c r="A7686" i="5"/>
  <c r="A7685" i="5"/>
  <c r="A7684" i="5"/>
  <c r="A7683" i="5"/>
  <c r="A7682" i="5"/>
  <c r="A7681" i="5"/>
  <c r="A7680" i="5"/>
  <c r="A7679" i="5"/>
  <c r="A7678" i="5"/>
  <c r="A7677" i="5"/>
  <c r="A7676" i="5"/>
  <c r="A7675" i="5"/>
  <c r="A7674" i="5"/>
  <c r="A7673" i="5"/>
  <c r="A7672" i="5"/>
  <c r="A7671" i="5"/>
  <c r="A7670" i="5"/>
  <c r="A7669" i="5"/>
  <c r="A7668" i="5"/>
  <c r="A7667" i="5"/>
  <c r="A7666" i="5"/>
  <c r="A7665" i="5"/>
  <c r="A7664" i="5"/>
  <c r="A7663" i="5"/>
  <c r="A7662" i="5"/>
  <c r="A7661" i="5"/>
  <c r="A7660" i="5"/>
  <c r="A7659" i="5"/>
  <c r="A7658" i="5"/>
  <c r="A7657" i="5"/>
  <c r="A7656" i="5"/>
  <c r="A7655" i="5"/>
  <c r="A7654" i="5"/>
  <c r="A7653" i="5"/>
  <c r="A7652" i="5"/>
  <c r="A7651" i="5"/>
  <c r="A7650" i="5"/>
  <c r="A7649" i="5"/>
  <c r="A7648" i="5"/>
  <c r="A7647" i="5"/>
  <c r="A7646" i="5"/>
  <c r="A7645" i="5"/>
  <c r="A7644" i="5"/>
  <c r="A7643" i="5"/>
  <c r="A7642" i="5"/>
  <c r="A7641" i="5"/>
  <c r="A7640" i="5"/>
  <c r="A7639" i="5"/>
  <c r="A7638" i="5"/>
  <c r="A7637" i="5"/>
  <c r="A7636" i="5"/>
  <c r="A7635" i="5"/>
  <c r="A7634" i="5"/>
  <c r="A7633" i="5"/>
  <c r="A7632" i="5"/>
  <c r="A7631" i="5"/>
  <c r="A7630" i="5"/>
  <c r="A7629" i="5"/>
  <c r="A7628" i="5"/>
  <c r="A7627" i="5"/>
  <c r="A7626" i="5"/>
  <c r="A7625" i="5"/>
  <c r="A7624" i="5"/>
  <c r="A7623" i="5"/>
  <c r="A7622" i="5"/>
  <c r="A7621" i="5"/>
  <c r="A7620" i="5"/>
  <c r="A7619" i="5"/>
  <c r="A7618" i="5"/>
  <c r="A7617" i="5"/>
  <c r="A7616" i="5"/>
  <c r="A7615" i="5"/>
  <c r="A7614" i="5"/>
  <c r="A7613" i="5"/>
  <c r="A7612" i="5"/>
  <c r="A7611" i="5"/>
  <c r="A7610" i="5"/>
  <c r="A7609" i="5"/>
  <c r="A7608" i="5"/>
  <c r="A7607" i="5"/>
  <c r="A7606" i="5"/>
  <c r="A7605" i="5"/>
  <c r="A7604" i="5"/>
  <c r="A7603" i="5"/>
  <c r="A7602" i="5"/>
  <c r="A7601" i="5"/>
  <c r="A7600" i="5"/>
  <c r="A7599" i="5"/>
  <c r="A7598" i="5"/>
  <c r="A7597" i="5"/>
  <c r="A7596" i="5"/>
  <c r="A7595" i="5"/>
  <c r="A7594" i="5"/>
  <c r="A7593" i="5"/>
  <c r="A7592" i="5"/>
  <c r="A7591" i="5"/>
  <c r="A7590" i="5"/>
  <c r="A7589" i="5"/>
  <c r="A7588" i="5"/>
  <c r="A7587" i="5"/>
  <c r="A7586" i="5"/>
  <c r="A7585" i="5"/>
  <c r="A7584" i="5"/>
  <c r="A7583" i="5"/>
  <c r="A7582" i="5"/>
  <c r="A7581" i="5"/>
  <c r="A7580" i="5"/>
  <c r="A7579" i="5"/>
  <c r="A7578" i="5"/>
  <c r="A7577" i="5"/>
  <c r="A7576" i="5"/>
  <c r="A7575" i="5"/>
  <c r="A7574" i="5"/>
  <c r="A7573" i="5"/>
  <c r="A7572" i="5"/>
  <c r="A7571" i="5"/>
  <c r="A7570" i="5"/>
  <c r="A7569" i="5"/>
  <c r="A7568" i="5"/>
  <c r="A7567" i="5"/>
  <c r="A7566" i="5"/>
  <c r="A7565" i="5"/>
  <c r="A7564" i="5"/>
  <c r="A7563" i="5"/>
  <c r="A7562" i="5"/>
  <c r="A7561" i="5"/>
  <c r="A7560" i="5"/>
  <c r="A7559" i="5"/>
  <c r="A7558" i="5"/>
  <c r="A7557" i="5"/>
  <c r="A7556" i="5"/>
  <c r="A7555" i="5"/>
  <c r="A7554" i="5"/>
  <c r="A7553" i="5"/>
  <c r="A7552" i="5"/>
  <c r="A7551" i="5"/>
  <c r="A7550" i="5"/>
  <c r="A7549" i="5"/>
  <c r="A7548" i="5"/>
  <c r="A7547" i="5"/>
  <c r="A7546" i="5"/>
  <c r="A7545" i="5"/>
  <c r="A7544" i="5"/>
  <c r="A7543" i="5"/>
  <c r="A7542" i="5"/>
  <c r="A7541" i="5"/>
  <c r="A7540" i="5"/>
  <c r="A7539" i="5"/>
  <c r="A7538" i="5"/>
  <c r="A7537" i="5"/>
  <c r="A7536" i="5"/>
  <c r="A7535" i="5"/>
  <c r="A7534" i="5"/>
  <c r="A7533" i="5"/>
  <c r="A7532" i="5"/>
  <c r="A7531" i="5"/>
  <c r="A7530" i="5"/>
  <c r="A7529" i="5"/>
  <c r="A7528" i="5"/>
  <c r="A7527" i="5"/>
  <c r="A7526" i="5"/>
  <c r="A7525" i="5"/>
  <c r="A7524" i="5"/>
  <c r="A7523" i="5"/>
  <c r="A7522" i="5"/>
  <c r="A7521" i="5"/>
  <c r="A7520" i="5"/>
  <c r="A7519" i="5"/>
  <c r="A7518" i="5"/>
  <c r="A7517" i="5"/>
  <c r="A7516" i="5"/>
  <c r="A7515" i="5"/>
  <c r="A7514" i="5"/>
  <c r="A7513" i="5"/>
  <c r="A7512" i="5"/>
  <c r="A7511" i="5"/>
  <c r="A7510" i="5"/>
  <c r="A7509" i="5"/>
  <c r="A7508" i="5"/>
  <c r="A7507" i="5"/>
  <c r="A7506" i="5"/>
  <c r="A7505" i="5"/>
  <c r="A7504" i="5"/>
  <c r="A7503" i="5"/>
  <c r="A7502" i="5"/>
  <c r="A7501" i="5"/>
  <c r="A7500" i="5"/>
  <c r="A7499" i="5"/>
  <c r="A7498" i="5"/>
  <c r="A7497" i="5"/>
  <c r="A7496" i="5"/>
  <c r="A7495" i="5"/>
  <c r="A7494" i="5"/>
  <c r="A7493" i="5"/>
  <c r="A7492" i="5"/>
  <c r="A7491" i="5"/>
  <c r="A7490" i="5"/>
  <c r="A7489" i="5"/>
  <c r="A7488" i="5"/>
  <c r="A7487" i="5"/>
  <c r="A7486" i="5"/>
  <c r="A7485" i="5"/>
  <c r="A7484" i="5"/>
  <c r="A7483" i="5"/>
  <c r="A7482" i="5"/>
  <c r="A7481" i="5"/>
  <c r="A7480" i="5"/>
  <c r="A7479" i="5"/>
  <c r="A7478" i="5"/>
  <c r="A7477" i="5"/>
  <c r="A7476" i="5"/>
  <c r="A7475" i="5"/>
  <c r="A7474" i="5"/>
  <c r="A7473" i="5"/>
  <c r="A7472" i="5"/>
  <c r="A7471" i="5"/>
  <c r="A7470" i="5"/>
  <c r="A7469" i="5"/>
  <c r="A7468" i="5"/>
  <c r="A7467" i="5"/>
  <c r="A7466" i="5"/>
  <c r="A7465" i="5"/>
  <c r="A7464" i="5"/>
  <c r="A7463" i="5"/>
  <c r="A7462" i="5"/>
  <c r="A7461" i="5"/>
  <c r="A7460" i="5"/>
  <c r="A7459" i="5"/>
  <c r="A7458" i="5"/>
  <c r="A7457" i="5"/>
  <c r="A7456" i="5"/>
  <c r="A7455" i="5"/>
  <c r="A7454" i="5"/>
  <c r="A7453" i="5"/>
  <c r="A7452" i="5"/>
  <c r="A7451" i="5"/>
  <c r="A7450" i="5"/>
  <c r="A7449" i="5"/>
  <c r="A7448" i="5"/>
  <c r="A7447" i="5"/>
  <c r="A7446" i="5"/>
  <c r="A7445" i="5"/>
  <c r="A7444" i="5"/>
  <c r="A7443" i="5"/>
  <c r="A7442" i="5"/>
  <c r="A7441" i="5"/>
  <c r="A7440" i="5"/>
  <c r="A7439" i="5"/>
  <c r="A7438" i="5"/>
  <c r="A7437" i="5"/>
  <c r="A7436" i="5"/>
  <c r="A7435" i="5"/>
  <c r="A7434" i="5"/>
  <c r="A7433" i="5"/>
  <c r="A7432" i="5"/>
  <c r="A7431" i="5"/>
  <c r="A7430" i="5"/>
  <c r="A7429" i="5"/>
  <c r="A7428" i="5"/>
  <c r="A7427" i="5"/>
  <c r="A7426" i="5"/>
  <c r="A7425" i="5"/>
  <c r="A7424" i="5"/>
  <c r="A7423" i="5"/>
  <c r="A7422" i="5"/>
  <c r="A7421" i="5"/>
  <c r="A7420" i="5"/>
  <c r="A7419" i="5"/>
  <c r="A7418" i="5"/>
  <c r="A7417" i="5"/>
  <c r="A7416" i="5"/>
  <c r="A7415" i="5"/>
  <c r="A7414" i="5"/>
  <c r="A7413" i="5"/>
  <c r="A7412" i="5"/>
  <c r="A7411" i="5"/>
  <c r="A7410" i="5"/>
  <c r="A7409" i="5"/>
  <c r="A7408" i="5"/>
  <c r="A7407" i="5"/>
  <c r="A7406" i="5"/>
  <c r="A7405" i="5"/>
  <c r="A7404" i="5"/>
  <c r="A7403" i="5"/>
  <c r="A7402" i="5"/>
  <c r="A7401" i="5"/>
  <c r="A7400" i="5"/>
  <c r="A7399" i="5"/>
  <c r="A7398" i="5"/>
  <c r="A7397" i="5"/>
  <c r="A7396" i="5"/>
  <c r="A7395" i="5"/>
  <c r="A7394" i="5"/>
  <c r="A7393" i="5"/>
  <c r="A7392" i="5"/>
  <c r="A7391" i="5"/>
  <c r="A7390" i="5"/>
  <c r="A7389" i="5"/>
  <c r="A7388" i="5"/>
  <c r="A7387" i="5"/>
  <c r="A7386" i="5"/>
  <c r="A7385" i="5"/>
  <c r="A7384" i="5"/>
  <c r="A7383" i="5"/>
  <c r="A7382" i="5"/>
  <c r="A7381" i="5"/>
  <c r="A7380" i="5"/>
  <c r="A7379" i="5"/>
  <c r="A7378" i="5"/>
  <c r="A7377" i="5"/>
  <c r="A7376" i="5"/>
  <c r="A7375" i="5"/>
  <c r="A7374" i="5"/>
  <c r="A7373" i="5"/>
  <c r="A7372" i="5"/>
  <c r="A7371" i="5"/>
  <c r="A7370" i="5"/>
  <c r="A7369" i="5"/>
  <c r="A7368" i="5"/>
  <c r="A7367" i="5"/>
  <c r="A7366" i="5"/>
  <c r="A7365" i="5"/>
  <c r="A7364" i="5"/>
  <c r="A7363" i="5"/>
  <c r="A7362" i="5"/>
  <c r="A7361" i="5"/>
  <c r="A7360" i="5"/>
  <c r="A7359" i="5"/>
  <c r="A7358" i="5"/>
  <c r="A7357" i="5"/>
  <c r="A7356" i="5"/>
  <c r="A7355" i="5"/>
  <c r="A7354" i="5"/>
  <c r="A7353" i="5"/>
  <c r="A7352" i="5"/>
  <c r="A7351" i="5"/>
  <c r="A7350" i="5"/>
  <c r="A7349" i="5"/>
  <c r="A7348" i="5"/>
  <c r="A7347" i="5"/>
  <c r="A7346" i="5"/>
  <c r="A7345" i="5"/>
  <c r="A7344" i="5"/>
  <c r="A7343" i="5"/>
  <c r="A7342" i="5"/>
  <c r="A7341" i="5"/>
  <c r="A7340" i="5"/>
  <c r="A7339" i="5"/>
  <c r="A7338" i="5"/>
  <c r="A7337" i="5"/>
  <c r="A7336" i="5"/>
  <c r="A7335" i="5"/>
  <c r="A7334" i="5"/>
  <c r="A7333" i="5"/>
  <c r="A7332" i="5"/>
  <c r="A7331" i="5"/>
  <c r="A7330" i="5"/>
  <c r="A7329" i="5"/>
  <c r="A7328" i="5"/>
  <c r="A7327" i="5"/>
  <c r="A7326" i="5"/>
  <c r="A7325" i="5"/>
  <c r="A7324" i="5"/>
  <c r="A7323" i="5"/>
  <c r="A7322" i="5"/>
  <c r="A7321" i="5"/>
  <c r="A7320" i="5"/>
  <c r="A7319" i="5"/>
  <c r="A7318" i="5"/>
  <c r="A7317" i="5"/>
  <c r="A7316" i="5"/>
  <c r="A7315" i="5"/>
  <c r="A7314" i="5"/>
  <c r="A7313" i="5"/>
  <c r="A7312" i="5"/>
  <c r="A7311" i="5"/>
  <c r="A7310" i="5"/>
  <c r="A7309" i="5"/>
  <c r="A7308" i="5"/>
  <c r="A7307" i="5"/>
  <c r="A7306" i="5"/>
  <c r="A7305" i="5"/>
  <c r="A7304" i="5"/>
  <c r="A7303" i="5"/>
  <c r="A7302" i="5"/>
  <c r="A7301" i="5"/>
  <c r="A7300" i="5"/>
  <c r="A7299" i="5"/>
  <c r="A7298" i="5"/>
  <c r="A7297" i="5"/>
  <c r="A7296" i="5"/>
  <c r="A7295" i="5"/>
  <c r="A7294" i="5"/>
  <c r="A7293" i="5"/>
  <c r="A7292" i="5"/>
  <c r="A7291" i="5"/>
  <c r="A7290" i="5"/>
  <c r="A7289" i="5"/>
  <c r="A7288" i="5"/>
  <c r="A7287" i="5"/>
  <c r="A7286" i="5"/>
  <c r="A7285" i="5"/>
  <c r="A7284" i="5"/>
  <c r="A7283" i="5"/>
  <c r="A7282" i="5"/>
  <c r="A7281" i="5"/>
  <c r="A7280" i="5"/>
  <c r="A7279" i="5"/>
  <c r="A7278" i="5"/>
  <c r="A7277" i="5"/>
  <c r="A7276" i="5"/>
  <c r="A7275" i="5"/>
  <c r="A7274" i="5"/>
  <c r="A7273" i="5"/>
  <c r="A7272" i="5"/>
  <c r="A7271" i="5"/>
  <c r="A7270" i="5"/>
  <c r="A7269" i="5"/>
  <c r="A7268" i="5"/>
  <c r="A7267" i="5"/>
  <c r="A7266" i="5"/>
  <c r="A7265" i="5"/>
  <c r="A7264" i="5"/>
  <c r="A7263" i="5"/>
  <c r="A7262" i="5"/>
  <c r="A7261" i="5"/>
  <c r="A7260" i="5"/>
  <c r="A7259" i="5"/>
  <c r="A7258" i="5"/>
  <c r="A7257" i="5"/>
  <c r="A7256" i="5"/>
  <c r="A7255" i="5"/>
  <c r="A7254" i="5"/>
  <c r="A7253" i="5"/>
  <c r="A7252" i="5"/>
  <c r="A7251" i="5"/>
  <c r="A7250" i="5"/>
  <c r="A7249" i="5"/>
  <c r="A7248" i="5"/>
  <c r="A7247" i="5"/>
  <c r="A7246" i="5"/>
  <c r="A7245" i="5"/>
  <c r="A7244" i="5"/>
  <c r="A7243" i="5"/>
  <c r="A7242" i="5"/>
  <c r="A7241" i="5"/>
  <c r="A7240" i="5"/>
  <c r="A7239" i="5"/>
  <c r="A7238" i="5"/>
  <c r="A7237" i="5"/>
  <c r="A7236" i="5"/>
  <c r="A7235" i="5"/>
  <c r="A7234" i="5"/>
  <c r="A7233" i="5"/>
  <c r="A7232" i="5"/>
  <c r="A7231" i="5"/>
  <c r="A7230" i="5"/>
  <c r="A7229" i="5"/>
  <c r="A7228" i="5"/>
  <c r="A7227" i="5"/>
  <c r="A7226" i="5"/>
  <c r="A7225" i="5"/>
  <c r="A7224" i="5"/>
  <c r="A7223" i="5"/>
  <c r="A7222" i="5"/>
  <c r="A7221" i="5"/>
  <c r="A7220" i="5"/>
  <c r="A7219" i="5"/>
  <c r="A7218" i="5"/>
  <c r="A7217" i="5"/>
  <c r="A7216" i="5"/>
  <c r="A7215" i="5"/>
  <c r="A7214" i="5"/>
  <c r="A7213" i="5"/>
  <c r="A7212" i="5"/>
  <c r="A7211" i="5"/>
  <c r="A7210" i="5"/>
  <c r="A7209" i="5"/>
  <c r="A7208" i="5"/>
  <c r="A7207" i="5"/>
  <c r="A7206" i="5"/>
  <c r="A7205" i="5"/>
  <c r="A7204" i="5"/>
  <c r="A7203" i="5"/>
  <c r="A7202" i="5"/>
  <c r="A7201" i="5"/>
  <c r="A7200" i="5"/>
  <c r="A7199" i="5"/>
  <c r="A7198" i="5"/>
  <c r="A7197" i="5"/>
  <c r="A7196" i="5"/>
  <c r="A7195" i="5"/>
  <c r="A7194" i="5"/>
  <c r="A7193" i="5"/>
  <c r="A7192" i="5"/>
  <c r="A7191" i="5"/>
  <c r="A7190" i="5"/>
  <c r="A7189" i="5"/>
  <c r="A7188" i="5"/>
  <c r="A7187" i="5"/>
  <c r="A7186" i="5"/>
  <c r="A7185" i="5"/>
  <c r="A7184" i="5"/>
  <c r="A7183" i="5"/>
  <c r="A7182" i="5"/>
  <c r="A7181" i="5"/>
  <c r="A7180" i="5"/>
  <c r="A7179" i="5"/>
  <c r="A7178" i="5"/>
  <c r="A7177" i="5"/>
  <c r="A7176" i="5"/>
  <c r="A7175" i="5"/>
  <c r="A7174" i="5"/>
  <c r="A7173" i="5"/>
  <c r="A7172" i="5"/>
  <c r="A7171" i="5"/>
  <c r="A7170" i="5"/>
  <c r="A7169" i="5"/>
  <c r="A7168" i="5"/>
  <c r="A7167" i="5"/>
  <c r="A7166" i="5"/>
  <c r="A7165" i="5"/>
  <c r="A7164" i="5"/>
  <c r="A7163" i="5"/>
  <c r="A7162" i="5"/>
  <c r="A7161" i="5"/>
  <c r="A7160" i="5"/>
  <c r="A7159" i="5"/>
  <c r="A7158" i="5"/>
  <c r="A7157" i="5"/>
  <c r="A7156" i="5"/>
  <c r="A7155" i="5"/>
  <c r="A7154" i="5"/>
  <c r="A7153" i="5"/>
  <c r="A7152" i="5"/>
  <c r="A7151" i="5"/>
  <c r="A7150" i="5"/>
  <c r="A7149" i="5"/>
  <c r="A7148" i="5"/>
  <c r="A7147" i="5"/>
  <c r="A7146" i="5"/>
  <c r="A7145" i="5"/>
  <c r="A7144" i="5"/>
  <c r="A7143" i="5"/>
  <c r="A7142" i="5"/>
  <c r="A7141" i="5"/>
  <c r="A7140" i="5"/>
  <c r="A7139" i="5"/>
  <c r="A7138" i="5"/>
  <c r="A7137" i="5"/>
  <c r="A7136" i="5"/>
  <c r="A7135" i="5"/>
  <c r="A7134" i="5"/>
  <c r="A7133" i="5"/>
  <c r="A7132" i="5"/>
  <c r="A7131" i="5"/>
  <c r="A7130" i="5"/>
  <c r="A7129" i="5"/>
  <c r="A7128" i="5"/>
  <c r="A7127" i="5"/>
  <c r="A7126" i="5"/>
  <c r="A7125" i="5"/>
  <c r="A7124" i="5"/>
  <c r="A7123" i="5"/>
  <c r="A7122" i="5"/>
  <c r="A7121" i="5"/>
  <c r="A7120" i="5"/>
  <c r="A7119" i="5"/>
  <c r="A7118" i="5"/>
  <c r="A7117" i="5"/>
  <c r="A7116" i="5"/>
  <c r="A7115" i="5"/>
  <c r="A7114" i="5"/>
  <c r="A7113" i="5"/>
  <c r="A7112" i="5"/>
  <c r="A7111" i="5"/>
  <c r="A7110" i="5"/>
  <c r="A7109" i="5"/>
  <c r="A7108" i="5"/>
  <c r="A7107" i="5"/>
  <c r="A7106" i="5"/>
  <c r="A7105" i="5"/>
  <c r="A7104" i="5"/>
  <c r="A7103" i="5"/>
  <c r="A7102" i="5"/>
  <c r="A7101" i="5"/>
  <c r="A7100" i="5"/>
  <c r="A7099" i="5"/>
  <c r="A7098" i="5"/>
  <c r="A7097" i="5"/>
  <c r="A7096" i="5"/>
  <c r="A7095" i="5"/>
  <c r="A7094" i="5"/>
  <c r="A7093" i="5"/>
  <c r="A7092" i="5"/>
  <c r="A7091" i="5"/>
  <c r="A7090" i="5"/>
  <c r="A7089" i="5"/>
  <c r="A7088" i="5"/>
  <c r="A7087" i="5"/>
  <c r="A7086" i="5"/>
  <c r="A7085" i="5"/>
  <c r="A7084" i="5"/>
  <c r="A7083" i="5"/>
  <c r="A7082" i="5"/>
  <c r="A7081" i="5"/>
  <c r="A7080" i="5"/>
  <c r="A7079" i="5"/>
  <c r="A7078" i="5"/>
  <c r="A7077" i="5"/>
  <c r="A7076" i="5"/>
  <c r="A7075" i="5"/>
  <c r="A7074" i="5"/>
  <c r="A7073" i="5"/>
  <c r="A7072" i="5"/>
  <c r="A7071" i="5"/>
  <c r="A7070" i="5"/>
  <c r="A7069" i="5"/>
  <c r="A7068" i="5"/>
  <c r="A7067" i="5"/>
  <c r="A7066" i="5"/>
  <c r="A7065" i="5"/>
  <c r="A7064" i="5"/>
  <c r="A7063" i="5"/>
  <c r="A7062" i="5"/>
  <c r="A7061" i="5"/>
  <c r="A7060" i="5"/>
  <c r="A7059" i="5"/>
  <c r="A7058" i="5"/>
  <c r="A7057" i="5"/>
  <c r="A7056" i="5"/>
  <c r="A7055" i="5"/>
  <c r="A7054" i="5"/>
  <c r="A7053" i="5"/>
  <c r="A7052" i="5"/>
  <c r="A7051" i="5"/>
  <c r="A7050" i="5"/>
  <c r="A7049" i="5"/>
  <c r="A7048" i="5"/>
  <c r="A7047" i="5"/>
  <c r="A7046" i="5"/>
  <c r="A7045" i="5"/>
  <c r="A7044" i="5"/>
  <c r="A7043" i="5"/>
  <c r="A7042" i="5"/>
  <c r="A7041" i="5"/>
  <c r="A7040" i="5"/>
  <c r="A7039" i="5"/>
  <c r="A7038" i="5"/>
  <c r="A7037" i="5"/>
  <c r="A7036" i="5"/>
  <c r="A7035" i="5"/>
  <c r="A7034" i="5"/>
  <c r="A7033" i="5"/>
  <c r="A7032" i="5"/>
  <c r="A7031" i="5"/>
  <c r="A7030" i="5"/>
  <c r="A7029" i="5"/>
  <c r="A7028" i="5"/>
  <c r="A7027" i="5"/>
  <c r="A7026" i="5"/>
  <c r="A7025" i="5"/>
  <c r="A7024" i="5"/>
  <c r="A7023" i="5"/>
  <c r="A7022" i="5"/>
  <c r="A7021" i="5"/>
  <c r="A7020" i="5"/>
  <c r="A7019" i="5"/>
  <c r="A7018" i="5"/>
  <c r="A7017" i="5"/>
  <c r="A7016" i="5"/>
  <c r="A7015" i="5"/>
  <c r="A7014" i="5"/>
  <c r="A7013" i="5"/>
  <c r="A7012" i="5"/>
  <c r="A7011" i="5"/>
  <c r="A7010" i="5"/>
  <c r="A7009" i="5"/>
  <c r="A7008" i="5"/>
  <c r="A7007" i="5"/>
  <c r="A7006" i="5"/>
  <c r="A7005" i="5"/>
  <c r="A7004" i="5"/>
  <c r="A7003" i="5"/>
  <c r="A7002" i="5"/>
  <c r="A7001" i="5"/>
  <c r="A7000" i="5"/>
  <c r="A6999" i="5"/>
  <c r="A6998" i="5"/>
  <c r="A6997" i="5"/>
  <c r="A6996" i="5"/>
  <c r="A6995" i="5"/>
  <c r="A6994" i="5"/>
  <c r="A6993" i="5"/>
  <c r="A6992" i="5"/>
  <c r="A6991" i="5"/>
  <c r="A6990" i="5"/>
  <c r="A6989" i="5"/>
  <c r="A6988" i="5"/>
  <c r="A6987" i="5"/>
  <c r="A6986" i="5"/>
  <c r="A6985" i="5"/>
  <c r="A6984" i="5"/>
  <c r="A6983" i="5"/>
  <c r="A6982" i="5"/>
  <c r="A6981" i="5"/>
  <c r="A6980" i="5"/>
  <c r="A6979" i="5"/>
  <c r="A6978" i="5"/>
  <c r="A6977" i="5"/>
  <c r="A6976" i="5"/>
  <c r="A6975" i="5"/>
  <c r="A6974" i="5"/>
  <c r="A6973" i="5"/>
  <c r="A6972" i="5"/>
  <c r="A6971" i="5"/>
  <c r="A6970" i="5"/>
  <c r="A6969" i="5"/>
  <c r="A6968" i="5"/>
  <c r="A6967" i="5"/>
  <c r="A6966" i="5"/>
  <c r="A6965" i="5"/>
  <c r="A6964" i="5"/>
  <c r="A6963" i="5"/>
  <c r="A6962" i="5"/>
  <c r="A6961" i="5"/>
  <c r="A6960" i="5"/>
  <c r="A6959" i="5"/>
  <c r="A6958" i="5"/>
  <c r="A6957" i="5"/>
  <c r="A6956" i="5"/>
  <c r="A6955" i="5"/>
  <c r="A6954" i="5"/>
  <c r="A6953" i="5"/>
  <c r="A6952" i="5"/>
  <c r="A6951" i="5"/>
  <c r="A6950" i="5"/>
  <c r="A6949" i="5"/>
  <c r="A6948" i="5"/>
  <c r="A6947" i="5"/>
  <c r="A6946" i="5"/>
  <c r="A6945" i="5"/>
  <c r="A6944" i="5"/>
  <c r="A6943" i="5"/>
  <c r="A6942" i="5"/>
  <c r="A6941" i="5"/>
  <c r="A6940" i="5"/>
  <c r="A6939" i="5"/>
  <c r="A6938" i="5"/>
  <c r="A6937" i="5"/>
  <c r="A6936" i="5"/>
  <c r="A6935" i="5"/>
  <c r="A6934" i="5"/>
  <c r="A6933" i="5"/>
  <c r="A6932" i="5"/>
  <c r="A6931" i="5"/>
  <c r="A6930" i="5"/>
  <c r="A6929" i="5"/>
  <c r="A6928" i="5"/>
  <c r="A6927" i="5"/>
  <c r="A6926" i="5"/>
  <c r="A6925" i="5"/>
  <c r="A6924" i="5"/>
  <c r="A6923" i="5"/>
  <c r="A6922" i="5"/>
  <c r="A6921" i="5"/>
  <c r="A6920" i="5"/>
  <c r="A6919" i="5"/>
  <c r="A6918" i="5"/>
  <c r="A6917" i="5"/>
  <c r="A6916" i="5"/>
  <c r="A6915" i="5"/>
  <c r="A6914" i="5"/>
  <c r="A6913" i="5"/>
  <c r="A6912" i="5"/>
  <c r="A6911" i="5"/>
  <c r="A6910" i="5"/>
  <c r="A6909" i="5"/>
  <c r="A6908" i="5"/>
  <c r="A6907" i="5"/>
  <c r="A6906" i="5"/>
  <c r="A6905" i="5"/>
  <c r="A6904" i="5"/>
  <c r="A6903" i="5"/>
  <c r="A6902" i="5"/>
  <c r="A6901" i="5"/>
  <c r="A6900" i="5"/>
  <c r="A6899" i="5"/>
  <c r="A6898" i="5"/>
  <c r="A6897" i="5"/>
  <c r="A6896" i="5"/>
  <c r="A6895" i="5"/>
  <c r="A6894" i="5"/>
  <c r="A6893" i="5"/>
  <c r="A6892" i="5"/>
  <c r="A6891" i="5"/>
  <c r="A6890" i="5"/>
  <c r="A6889" i="5"/>
  <c r="A6888" i="5"/>
  <c r="A6887" i="5"/>
  <c r="A6886" i="5"/>
  <c r="A6885" i="5"/>
  <c r="A6884" i="5"/>
  <c r="A6883" i="5"/>
  <c r="A6882" i="5"/>
  <c r="A6881" i="5"/>
  <c r="A6880" i="5"/>
  <c r="A6879" i="5"/>
  <c r="A6878" i="5"/>
  <c r="A6877" i="5"/>
  <c r="A6876" i="5"/>
  <c r="A6875" i="5"/>
  <c r="A6874" i="5"/>
  <c r="A6873" i="5"/>
  <c r="A6872" i="5"/>
  <c r="A6871" i="5"/>
  <c r="A6870" i="5"/>
  <c r="A6869" i="5"/>
  <c r="A6868" i="5"/>
  <c r="A6867" i="5"/>
  <c r="A6866" i="5"/>
  <c r="A6865" i="5"/>
  <c r="A6864" i="5"/>
  <c r="A6863" i="5"/>
  <c r="A6862" i="5"/>
  <c r="A6861" i="5"/>
  <c r="A6860" i="5"/>
  <c r="A6859" i="5"/>
  <c r="A6858" i="5"/>
  <c r="A6857" i="5"/>
  <c r="A6856" i="5"/>
  <c r="A6855" i="5"/>
  <c r="A6854" i="5"/>
  <c r="A6853" i="5"/>
  <c r="A6852" i="5"/>
  <c r="A6851" i="5"/>
  <c r="A6850" i="5"/>
  <c r="A6849" i="5"/>
  <c r="A6848" i="5"/>
  <c r="A6847" i="5"/>
  <c r="A6846" i="5"/>
  <c r="A6845" i="5"/>
  <c r="A6844" i="5"/>
  <c r="A6843" i="5"/>
  <c r="A6842" i="5"/>
  <c r="A6841" i="5"/>
  <c r="A6840" i="5"/>
  <c r="A6839" i="5"/>
  <c r="A6838" i="5"/>
  <c r="A6837" i="5"/>
  <c r="A6836" i="5"/>
  <c r="A6835" i="5"/>
  <c r="A6834" i="5"/>
  <c r="A6833" i="5"/>
  <c r="A6832" i="5"/>
  <c r="A6831" i="5"/>
  <c r="A6830" i="5"/>
  <c r="A6829" i="5"/>
  <c r="A6828" i="5"/>
  <c r="A6827" i="5"/>
  <c r="A6826" i="5"/>
  <c r="A6825" i="5"/>
  <c r="A6824" i="5"/>
  <c r="A6823" i="5"/>
  <c r="A6822" i="5"/>
  <c r="A6821" i="5"/>
  <c r="A6820" i="5"/>
  <c r="A6819" i="5"/>
  <c r="A6818" i="5"/>
  <c r="A6817" i="5"/>
  <c r="A6816" i="5"/>
  <c r="A6815" i="5"/>
  <c r="A6814" i="5"/>
  <c r="A6813" i="5"/>
  <c r="A6812" i="5"/>
  <c r="A6811" i="5"/>
  <c r="A6810" i="5"/>
  <c r="A6809" i="5"/>
  <c r="A6808" i="5"/>
  <c r="A6807" i="5"/>
  <c r="A6806" i="5"/>
  <c r="A6805" i="5"/>
  <c r="A6804" i="5"/>
  <c r="A6803" i="5"/>
  <c r="A6802" i="5"/>
  <c r="A6801" i="5"/>
  <c r="A6800" i="5"/>
  <c r="A6799" i="5"/>
  <c r="A6798" i="5"/>
  <c r="A6797" i="5"/>
  <c r="A6796" i="5"/>
  <c r="A6795" i="5"/>
  <c r="A6794" i="5"/>
  <c r="A6793" i="5"/>
  <c r="A6792" i="5"/>
  <c r="A6791" i="5"/>
  <c r="A6790" i="5"/>
  <c r="A6789" i="5"/>
  <c r="A6788" i="5"/>
  <c r="A6787" i="5"/>
  <c r="A6786" i="5"/>
  <c r="A6785" i="5"/>
  <c r="A6784" i="5"/>
  <c r="A6783" i="5"/>
  <c r="A6782" i="5"/>
  <c r="A6781" i="5"/>
  <c r="A6780" i="5"/>
  <c r="A6779" i="5"/>
  <c r="A6778" i="5"/>
  <c r="A6777" i="5"/>
  <c r="A6776" i="5"/>
  <c r="A6775" i="5"/>
  <c r="A6774" i="5"/>
  <c r="A6773" i="5"/>
  <c r="A6772" i="5"/>
  <c r="A6771" i="5"/>
  <c r="A6770" i="5"/>
  <c r="A6769" i="5"/>
  <c r="A6768" i="5"/>
  <c r="A6767" i="5"/>
  <c r="A6766" i="5"/>
  <c r="A6765" i="5"/>
  <c r="A6764" i="5"/>
  <c r="A6763" i="5"/>
  <c r="A6762" i="5"/>
  <c r="A6761" i="5"/>
  <c r="A6760" i="5"/>
  <c r="A6759" i="5"/>
  <c r="A6758" i="5"/>
  <c r="A6757" i="5"/>
  <c r="A6756" i="5"/>
  <c r="A6755" i="5"/>
  <c r="A6754" i="5"/>
  <c r="A6753" i="5"/>
  <c r="A6752" i="5"/>
  <c r="A6751" i="5"/>
  <c r="A6750" i="5"/>
  <c r="A6749" i="5"/>
  <c r="A6748" i="5"/>
  <c r="A6747" i="5"/>
  <c r="A6746" i="5"/>
  <c r="A6745" i="5"/>
  <c r="A6744" i="5"/>
  <c r="A6743" i="5"/>
  <c r="A6742" i="5"/>
  <c r="A6741" i="5"/>
  <c r="A6740" i="5"/>
  <c r="A6739" i="5"/>
  <c r="A6738" i="5"/>
  <c r="A6737" i="5"/>
  <c r="A6736" i="5"/>
  <c r="A6735" i="5"/>
  <c r="A6734" i="5"/>
  <c r="A6733" i="5"/>
  <c r="A6732" i="5"/>
  <c r="A6731" i="5"/>
  <c r="A6730" i="5"/>
  <c r="A6729" i="5"/>
  <c r="A6728" i="5"/>
  <c r="A6727" i="5"/>
  <c r="A6726" i="5"/>
  <c r="A6725" i="5"/>
  <c r="A6724" i="5"/>
  <c r="A6723" i="5"/>
  <c r="A6722" i="5"/>
  <c r="A6721" i="5"/>
  <c r="A6720" i="5"/>
  <c r="A6719" i="5"/>
  <c r="A6718" i="5"/>
  <c r="A6717" i="5"/>
  <c r="A6716" i="5"/>
  <c r="A6715" i="5"/>
  <c r="A6714" i="5"/>
  <c r="A6713" i="5"/>
  <c r="A6712" i="5"/>
  <c r="A6711" i="5"/>
  <c r="A6710" i="5"/>
  <c r="A6709" i="5"/>
  <c r="A6708" i="5"/>
  <c r="A6707" i="5"/>
  <c r="A6706" i="5"/>
  <c r="A6705" i="5"/>
  <c r="A6704" i="5"/>
  <c r="A6703" i="5"/>
  <c r="A6702" i="5"/>
  <c r="A6701" i="5"/>
  <c r="A6700" i="5"/>
  <c r="A6699" i="5"/>
  <c r="A6698" i="5"/>
  <c r="A6697" i="5"/>
  <c r="A6696" i="5"/>
  <c r="A6695" i="5"/>
  <c r="A6694" i="5"/>
  <c r="A6693" i="5"/>
  <c r="A6692" i="5"/>
  <c r="A6691" i="5"/>
  <c r="A6690" i="5"/>
  <c r="A6689" i="5"/>
  <c r="A6688" i="5"/>
  <c r="A6687" i="5"/>
  <c r="A6686" i="5"/>
  <c r="A6685" i="5"/>
  <c r="A6684" i="5"/>
  <c r="A6683" i="5"/>
  <c r="A6682" i="5"/>
  <c r="A6681" i="5"/>
  <c r="A6680" i="5"/>
  <c r="A6679" i="5"/>
  <c r="A6678" i="5"/>
  <c r="A6677" i="5"/>
  <c r="A6676" i="5"/>
  <c r="A6675" i="5"/>
  <c r="A6674" i="5"/>
  <c r="A6673" i="5"/>
  <c r="A6672" i="5"/>
  <c r="A6671" i="5"/>
  <c r="A6670" i="5"/>
  <c r="A6669" i="5"/>
  <c r="A6668" i="5"/>
  <c r="A6667" i="5"/>
  <c r="A6666" i="5"/>
  <c r="A6665" i="5"/>
  <c r="A6664" i="5"/>
  <c r="A6663" i="5"/>
  <c r="A6662" i="5"/>
  <c r="A6661" i="5"/>
  <c r="A6660" i="5"/>
  <c r="A6659" i="5"/>
  <c r="A6658" i="5"/>
  <c r="A6657" i="5"/>
  <c r="A6656" i="5"/>
  <c r="A6655" i="5"/>
  <c r="A6654" i="5"/>
  <c r="A6653" i="5"/>
  <c r="A6652" i="5"/>
  <c r="A6651" i="5"/>
  <c r="A6650" i="5"/>
  <c r="A6649" i="5"/>
  <c r="A6648" i="5"/>
  <c r="A6647" i="5"/>
  <c r="A6646" i="5"/>
  <c r="A6645" i="5"/>
  <c r="A6644" i="5"/>
  <c r="A6643" i="5"/>
  <c r="A6642" i="5"/>
  <c r="A6641" i="5"/>
  <c r="A6640" i="5"/>
  <c r="A6639" i="5"/>
  <c r="A6638" i="5"/>
  <c r="A6637" i="5"/>
  <c r="A6636" i="5"/>
  <c r="A6635" i="5"/>
  <c r="A6634" i="5"/>
  <c r="A6633" i="5"/>
  <c r="A6632" i="5"/>
  <c r="A6631" i="5"/>
  <c r="A6630" i="5"/>
  <c r="A6629" i="5"/>
  <c r="A6628" i="5"/>
  <c r="A6627" i="5"/>
  <c r="A6626" i="5"/>
  <c r="A6625" i="5"/>
  <c r="A6624" i="5"/>
  <c r="A6623" i="5"/>
  <c r="A6622" i="5"/>
  <c r="A6621" i="5"/>
  <c r="A6620" i="5"/>
  <c r="A6619" i="5"/>
  <c r="A6618" i="5"/>
  <c r="A6617" i="5"/>
  <c r="A6616" i="5"/>
  <c r="A6615" i="5"/>
  <c r="A6614" i="5"/>
  <c r="A6613" i="5"/>
  <c r="A6612" i="5"/>
  <c r="A6611" i="5"/>
  <c r="A6610" i="5"/>
  <c r="A6609" i="5"/>
  <c r="A6608" i="5"/>
  <c r="A6607" i="5"/>
  <c r="A6606" i="5"/>
  <c r="A6605" i="5"/>
  <c r="A6604" i="5"/>
  <c r="A6603" i="5"/>
  <c r="A6602" i="5"/>
  <c r="A6601" i="5"/>
  <c r="A6600" i="5"/>
  <c r="A6599" i="5"/>
  <c r="A6598" i="5"/>
  <c r="A6597" i="5"/>
  <c r="A6596" i="5"/>
  <c r="A6595" i="5"/>
  <c r="A6594" i="5"/>
  <c r="A6593" i="5"/>
  <c r="A6592" i="5"/>
  <c r="A6591" i="5"/>
  <c r="A6590" i="5"/>
  <c r="A6589" i="5"/>
  <c r="A6588" i="5"/>
  <c r="A6587" i="5"/>
  <c r="A6586" i="5"/>
  <c r="A6585" i="5"/>
  <c r="A6584" i="5"/>
  <c r="A6583" i="5"/>
  <c r="A6582" i="5"/>
  <c r="A6581" i="5"/>
  <c r="A6580" i="5"/>
  <c r="A6579" i="5"/>
  <c r="A6578" i="5"/>
  <c r="A6577" i="5"/>
  <c r="A6576" i="5"/>
  <c r="A6575" i="5"/>
  <c r="A6574" i="5"/>
  <c r="A6573" i="5"/>
  <c r="A6572" i="5"/>
  <c r="A6571" i="5"/>
  <c r="A6570" i="5"/>
  <c r="A6569" i="5"/>
  <c r="A6568" i="5"/>
  <c r="A6567" i="5"/>
  <c r="A6566" i="5"/>
  <c r="A6565" i="5"/>
  <c r="A6564" i="5"/>
  <c r="A6563" i="5"/>
  <c r="A6562" i="5"/>
  <c r="A6561" i="5"/>
  <c r="A6560" i="5"/>
  <c r="A6559" i="5"/>
  <c r="A6558" i="5"/>
  <c r="A6557" i="5"/>
  <c r="A6556" i="5"/>
  <c r="A6555" i="5"/>
  <c r="A6554" i="5"/>
  <c r="A6553" i="5"/>
  <c r="A6552" i="5"/>
  <c r="A6551" i="5"/>
  <c r="A6550" i="5"/>
  <c r="A6549" i="5"/>
  <c r="A6548" i="5"/>
  <c r="A6547" i="5"/>
  <c r="A6546" i="5"/>
  <c r="A6545" i="5"/>
  <c r="A6544" i="5"/>
  <c r="A6543" i="5"/>
  <c r="A6542" i="5"/>
  <c r="A6541" i="5"/>
  <c r="A6540" i="5"/>
  <c r="A6539" i="5"/>
  <c r="A6538" i="5"/>
  <c r="A6537" i="5"/>
  <c r="A6536" i="5"/>
  <c r="A6535" i="5"/>
  <c r="A6534" i="5"/>
  <c r="A6533" i="5"/>
  <c r="A6532" i="5"/>
  <c r="A6531" i="5"/>
  <c r="A6530" i="5"/>
  <c r="A6529" i="5"/>
  <c r="A6528" i="5"/>
  <c r="A6527" i="5"/>
  <c r="A6526" i="5"/>
  <c r="A6525" i="5"/>
  <c r="A6524" i="5"/>
  <c r="A6523" i="5"/>
  <c r="A6522" i="5"/>
  <c r="A6521" i="5"/>
  <c r="A6520" i="5"/>
  <c r="A6519" i="5"/>
  <c r="A6518" i="5"/>
  <c r="A6517" i="5"/>
  <c r="A6516" i="5"/>
  <c r="A6515" i="5"/>
  <c r="A6514" i="5"/>
  <c r="A6513" i="5"/>
  <c r="A6512" i="5"/>
  <c r="A6511" i="5"/>
  <c r="A6510" i="5"/>
  <c r="A6509" i="5"/>
  <c r="A6508" i="5"/>
  <c r="A6507" i="5"/>
  <c r="A6506" i="5"/>
  <c r="A6505" i="5"/>
  <c r="A6504" i="5"/>
  <c r="A6503" i="5"/>
  <c r="A6502" i="5"/>
  <c r="A6501" i="5"/>
  <c r="A6500" i="5"/>
  <c r="A6499" i="5"/>
  <c r="A6498" i="5"/>
  <c r="A6497" i="5"/>
  <c r="A6496" i="5"/>
  <c r="A6495" i="5"/>
  <c r="A6494" i="5"/>
  <c r="A6493" i="5"/>
  <c r="A6492" i="5"/>
  <c r="A6491" i="5"/>
  <c r="A6490" i="5"/>
  <c r="A6489" i="5"/>
  <c r="A6488" i="5"/>
  <c r="A6487" i="5"/>
  <c r="A6486" i="5"/>
  <c r="A6485" i="5"/>
  <c r="A6484" i="5"/>
  <c r="A6483" i="5"/>
  <c r="A6482" i="5"/>
  <c r="A6481" i="5"/>
  <c r="A6480" i="5"/>
  <c r="A6479" i="5"/>
  <c r="A6478" i="5"/>
  <c r="A6477" i="5"/>
  <c r="A6476" i="5"/>
  <c r="A6475" i="5"/>
  <c r="A6474" i="5"/>
  <c r="A6473" i="5"/>
  <c r="A6472" i="5"/>
  <c r="A6471" i="5"/>
  <c r="A6470" i="5"/>
  <c r="A6469" i="5"/>
  <c r="A6468" i="5"/>
  <c r="A6467" i="5"/>
  <c r="A6466" i="5"/>
  <c r="A6465" i="5"/>
  <c r="A6464" i="5"/>
  <c r="A6463" i="5"/>
  <c r="A6462" i="5"/>
  <c r="A6461" i="5"/>
  <c r="A6460" i="5"/>
  <c r="A6459" i="5"/>
  <c r="A6458" i="5"/>
  <c r="A6457" i="5"/>
  <c r="A6456" i="5"/>
  <c r="A6455" i="5"/>
  <c r="A6454" i="5"/>
  <c r="A6453" i="5"/>
  <c r="A6452" i="5"/>
  <c r="A6451" i="5"/>
  <c r="A6450" i="5"/>
  <c r="A6449" i="5"/>
  <c r="A6448" i="5"/>
  <c r="A6447" i="5"/>
  <c r="A6446" i="5"/>
  <c r="A6445" i="5"/>
  <c r="A6444" i="5"/>
  <c r="A6443" i="5"/>
  <c r="A6442" i="5"/>
  <c r="A6441" i="5"/>
  <c r="A6440" i="5"/>
  <c r="A6439" i="5"/>
  <c r="A6438" i="5"/>
  <c r="A6437" i="5"/>
  <c r="A6436" i="5"/>
  <c r="A6435" i="5"/>
  <c r="A6434" i="5"/>
  <c r="A6433" i="5"/>
  <c r="A6432" i="5"/>
  <c r="A6431" i="5"/>
  <c r="A6430" i="5"/>
  <c r="A6429" i="5"/>
  <c r="A6428" i="5"/>
  <c r="A6427" i="5"/>
  <c r="A6426" i="5"/>
  <c r="A6425" i="5"/>
  <c r="A6424" i="5"/>
  <c r="A6423" i="5"/>
  <c r="A6422" i="5"/>
  <c r="A6421" i="5"/>
  <c r="A6420" i="5"/>
  <c r="A6419" i="5"/>
  <c r="A6418" i="5"/>
  <c r="A6417" i="5"/>
  <c r="A6416" i="5"/>
  <c r="A6415" i="5"/>
  <c r="A6414" i="5"/>
  <c r="A6413" i="5"/>
  <c r="A6412" i="5"/>
  <c r="A6411" i="5"/>
  <c r="A6410" i="5"/>
  <c r="A6409" i="5"/>
  <c r="A6408" i="5"/>
  <c r="A6407" i="5"/>
  <c r="A6406" i="5"/>
  <c r="A6405" i="5"/>
  <c r="A6404" i="5"/>
  <c r="A6403" i="5"/>
  <c r="A6402" i="5"/>
  <c r="A6401" i="5"/>
  <c r="A6400" i="5"/>
  <c r="A6399" i="5"/>
  <c r="A6398" i="5"/>
  <c r="A6397" i="5"/>
  <c r="A6396" i="5"/>
  <c r="A6395" i="5"/>
  <c r="A6394" i="5"/>
  <c r="A6393" i="5"/>
  <c r="A6392" i="5"/>
  <c r="A6391" i="5"/>
  <c r="A6390" i="5"/>
  <c r="A6389" i="5"/>
  <c r="A6388" i="5"/>
  <c r="A6387" i="5"/>
  <c r="A6386" i="5"/>
  <c r="A6385" i="5"/>
  <c r="A6384" i="5"/>
  <c r="A6383" i="5"/>
  <c r="A6382" i="5"/>
  <c r="A6381" i="5"/>
  <c r="A6380" i="5"/>
  <c r="A6379" i="5"/>
  <c r="A6378" i="5"/>
  <c r="A6377" i="5"/>
  <c r="A6376" i="5"/>
  <c r="A6375" i="5"/>
  <c r="A6374" i="5"/>
  <c r="A6373" i="5"/>
  <c r="A6372" i="5"/>
  <c r="A6371" i="5"/>
  <c r="A6370" i="5"/>
  <c r="A6369" i="5"/>
  <c r="A6368" i="5"/>
  <c r="A6367" i="5"/>
  <c r="A6366" i="5"/>
  <c r="A6365" i="5"/>
  <c r="A6364" i="5"/>
  <c r="A6363" i="5"/>
  <c r="A6362" i="5"/>
  <c r="A6361" i="5"/>
  <c r="A6360" i="5"/>
  <c r="A6359" i="5"/>
  <c r="A6358" i="5"/>
  <c r="A6357" i="5"/>
  <c r="A6356" i="5"/>
  <c r="A6355" i="5"/>
  <c r="A6354" i="5"/>
  <c r="A6353" i="5"/>
  <c r="A6352" i="5"/>
  <c r="A6351" i="5"/>
  <c r="A6350" i="5"/>
  <c r="A6349" i="5"/>
  <c r="A6348" i="5"/>
  <c r="A6347" i="5"/>
  <c r="A6346" i="5"/>
  <c r="A6345" i="5"/>
  <c r="A6344" i="5"/>
  <c r="A6343" i="5"/>
  <c r="A6342" i="5"/>
  <c r="A6341" i="5"/>
  <c r="A6340" i="5"/>
  <c r="A6339" i="5"/>
  <c r="A6338" i="5"/>
  <c r="A6337" i="5"/>
  <c r="A6336" i="5"/>
  <c r="A6335" i="5"/>
  <c r="A6334" i="5"/>
  <c r="A6333" i="5"/>
  <c r="A6332" i="5"/>
  <c r="A6331" i="5"/>
  <c r="A6330" i="5"/>
  <c r="A6329" i="5"/>
  <c r="A6328" i="5"/>
  <c r="A6327" i="5"/>
  <c r="A6326" i="5"/>
  <c r="A6325" i="5"/>
  <c r="A6324" i="5"/>
  <c r="A6323" i="5"/>
  <c r="A6322" i="5"/>
  <c r="A6321" i="5"/>
  <c r="A6320" i="5"/>
  <c r="A6319" i="5"/>
  <c r="A6318" i="5"/>
  <c r="A6317" i="5"/>
  <c r="A6316" i="5"/>
  <c r="A6315" i="5"/>
  <c r="A6314" i="5"/>
  <c r="A6313" i="5"/>
  <c r="A6312" i="5"/>
  <c r="A6311" i="5"/>
  <c r="A6310" i="5"/>
  <c r="A6309" i="5"/>
  <c r="A6308" i="5"/>
  <c r="A6307" i="5"/>
  <c r="A6306" i="5"/>
  <c r="A6305" i="5"/>
  <c r="A6304" i="5"/>
  <c r="A6303" i="5"/>
  <c r="A6302" i="5"/>
  <c r="A6301" i="5"/>
  <c r="A6300" i="5"/>
  <c r="A6299" i="5"/>
  <c r="A6298" i="5"/>
  <c r="A6297" i="5"/>
  <c r="A6296" i="5"/>
  <c r="A6295" i="5"/>
  <c r="A6294" i="5"/>
  <c r="A6293" i="5"/>
  <c r="A6292" i="5"/>
  <c r="A6291" i="5"/>
  <c r="A6290" i="5"/>
  <c r="A6289" i="5"/>
  <c r="A6288" i="5"/>
  <c r="A6287" i="5"/>
  <c r="A6286" i="5"/>
  <c r="A6285" i="5"/>
  <c r="A6284" i="5"/>
  <c r="A6283" i="5"/>
  <c r="A6282" i="5"/>
  <c r="A6281" i="5"/>
  <c r="A6280" i="5"/>
  <c r="A6279" i="5"/>
  <c r="A6278" i="5"/>
  <c r="A6277" i="5"/>
  <c r="A6276" i="5"/>
  <c r="A6275" i="5"/>
  <c r="A6274" i="5"/>
  <c r="A6273" i="5"/>
  <c r="A6272" i="5"/>
  <c r="A6271" i="5"/>
  <c r="A6270" i="5"/>
  <c r="A6269" i="5"/>
  <c r="A6268" i="5"/>
  <c r="A6267" i="5"/>
  <c r="A6266" i="5"/>
  <c r="A6265" i="5"/>
  <c r="A6264" i="5"/>
  <c r="A6263" i="5"/>
  <c r="A6262" i="5"/>
  <c r="A6261" i="5"/>
  <c r="A6260" i="5"/>
  <c r="A6259" i="5"/>
  <c r="A6258" i="5"/>
  <c r="A6257" i="5"/>
  <c r="A6256" i="5"/>
  <c r="A6255" i="5"/>
  <c r="A6254" i="5"/>
  <c r="A6253" i="5"/>
  <c r="A6252" i="5"/>
  <c r="A6251" i="5"/>
  <c r="A6250" i="5"/>
  <c r="A6249" i="5"/>
  <c r="A6248" i="5"/>
  <c r="A6247" i="5"/>
  <c r="A6246" i="5"/>
  <c r="A6245" i="5"/>
  <c r="A6244" i="5"/>
  <c r="A6243" i="5"/>
  <c r="A6242" i="5"/>
  <c r="A6241" i="5"/>
  <c r="A6240" i="5"/>
  <c r="A6239" i="5"/>
  <c r="A6238" i="5"/>
  <c r="A6237" i="5"/>
  <c r="A6236" i="5"/>
  <c r="A6235" i="5"/>
  <c r="A6234" i="5"/>
  <c r="A6233" i="5"/>
  <c r="A6232" i="5"/>
  <c r="A6231" i="5"/>
  <c r="A6230" i="5"/>
  <c r="A6229" i="5"/>
  <c r="A6228" i="5"/>
  <c r="A6227" i="5"/>
  <c r="A6226" i="5"/>
  <c r="A6225" i="5"/>
  <c r="A6224" i="5"/>
  <c r="A6223" i="5"/>
  <c r="A6222" i="5"/>
  <c r="A6221" i="5"/>
  <c r="A6220" i="5"/>
  <c r="A6219" i="5"/>
  <c r="A6218" i="5"/>
  <c r="A6217" i="5"/>
  <c r="A6216" i="5"/>
  <c r="A6215" i="5"/>
  <c r="A6214" i="5"/>
  <c r="A6213" i="5"/>
  <c r="A6212" i="5"/>
  <c r="A6211" i="5"/>
  <c r="A6210" i="5"/>
  <c r="A6209" i="5"/>
  <c r="A6208" i="5"/>
  <c r="A6207" i="5"/>
  <c r="A6206" i="5"/>
  <c r="A6205" i="5"/>
  <c r="A6204" i="5"/>
  <c r="A6203" i="5"/>
  <c r="A6202" i="5"/>
  <c r="A6201" i="5"/>
  <c r="A6200" i="5"/>
  <c r="A6199" i="5"/>
  <c r="A6198" i="5"/>
  <c r="A6197" i="5"/>
  <c r="A6196" i="5"/>
  <c r="A6195" i="5"/>
  <c r="A6194" i="5"/>
  <c r="A6193" i="5"/>
  <c r="A6192" i="5"/>
  <c r="A6191" i="5"/>
  <c r="A6190" i="5"/>
  <c r="A6189" i="5"/>
  <c r="A6188" i="5"/>
  <c r="A6187" i="5"/>
  <c r="A6186" i="5"/>
  <c r="A6185" i="5"/>
  <c r="A6184" i="5"/>
  <c r="A6183" i="5"/>
  <c r="A6182" i="5"/>
  <c r="A6181" i="5"/>
  <c r="A6180" i="5"/>
  <c r="A6179" i="5"/>
  <c r="A6178" i="5"/>
  <c r="A6177" i="5"/>
  <c r="A6176" i="5"/>
  <c r="A6175" i="5"/>
  <c r="A6174" i="5"/>
  <c r="A6173" i="5"/>
  <c r="A6172" i="5"/>
  <c r="A6171" i="5"/>
  <c r="A6170" i="5"/>
  <c r="A6169" i="5"/>
  <c r="A6168" i="5"/>
  <c r="A6167" i="5"/>
  <c r="A6166" i="5"/>
  <c r="A6165" i="5"/>
  <c r="A6164" i="5"/>
  <c r="A6163" i="5"/>
  <c r="A6162" i="5"/>
  <c r="A6161" i="5"/>
  <c r="A6160" i="5"/>
  <c r="A6159" i="5"/>
  <c r="A6158" i="5"/>
  <c r="A6157" i="5"/>
  <c r="A6156" i="5"/>
  <c r="A6155" i="5"/>
  <c r="A6154" i="5"/>
  <c r="A6153" i="5"/>
  <c r="A6152" i="5"/>
  <c r="A6151" i="5"/>
  <c r="A6150" i="5"/>
  <c r="A6149" i="5"/>
  <c r="A6148" i="5"/>
  <c r="A6147" i="5"/>
  <c r="A6146" i="5"/>
  <c r="A6145" i="5"/>
  <c r="A6144" i="5"/>
  <c r="A6143" i="5"/>
  <c r="A6142" i="5"/>
  <c r="A6141" i="5"/>
  <c r="A6140" i="5"/>
  <c r="A6139" i="5"/>
  <c r="A6138" i="5"/>
  <c r="A6137" i="5"/>
  <c r="A6136" i="5"/>
  <c r="A6135" i="5"/>
  <c r="A6134" i="5"/>
  <c r="A6133" i="5"/>
  <c r="A6132" i="5"/>
  <c r="A6131" i="5"/>
  <c r="A6130" i="5"/>
  <c r="A6129" i="5"/>
  <c r="A6128" i="5"/>
  <c r="A6127" i="5"/>
  <c r="A6126" i="5"/>
  <c r="A6125" i="5"/>
  <c r="A6124" i="5"/>
  <c r="A6123" i="5"/>
  <c r="A6122" i="5"/>
  <c r="A6121" i="5"/>
  <c r="A6120" i="5"/>
  <c r="A6119" i="5"/>
  <c r="A6118" i="5"/>
  <c r="A6117" i="5"/>
  <c r="A6116" i="5"/>
  <c r="A6115" i="5"/>
  <c r="A6114" i="5"/>
  <c r="A6113" i="5"/>
  <c r="A6112" i="5"/>
  <c r="A6111" i="5"/>
  <c r="A6110" i="5"/>
  <c r="A6109" i="5"/>
  <c r="A6108" i="5"/>
  <c r="A6107" i="5"/>
  <c r="A6106" i="5"/>
  <c r="A6105" i="5"/>
  <c r="A6104" i="5"/>
  <c r="A6103" i="5"/>
  <c r="A6102" i="5"/>
  <c r="A6101" i="5"/>
  <c r="A6100" i="5"/>
  <c r="A6099" i="5"/>
  <c r="A6098" i="5"/>
  <c r="A6097" i="5"/>
  <c r="A6096" i="5"/>
  <c r="A6095" i="5"/>
  <c r="A6094" i="5"/>
  <c r="A6093" i="5"/>
  <c r="A6092" i="5"/>
  <c r="A6091" i="5"/>
  <c r="A6090" i="5"/>
  <c r="A6089" i="5"/>
  <c r="A6088" i="5"/>
  <c r="A6087" i="5"/>
  <c r="A6086" i="5"/>
  <c r="A6085" i="5"/>
  <c r="A6084" i="5"/>
  <c r="A6083" i="5"/>
  <c r="A6082" i="5"/>
  <c r="A6081" i="5"/>
  <c r="A6080" i="5"/>
  <c r="A6079" i="5"/>
  <c r="A6078" i="5"/>
  <c r="A6077" i="5"/>
  <c r="A6076" i="5"/>
  <c r="A6075" i="5"/>
  <c r="A6074" i="5"/>
  <c r="A6073" i="5"/>
  <c r="A6072" i="5"/>
  <c r="A6071" i="5"/>
  <c r="A6070" i="5"/>
  <c r="A6069" i="5"/>
  <c r="A6068" i="5"/>
  <c r="A6067" i="5"/>
  <c r="A6066" i="5"/>
  <c r="A6065" i="5"/>
  <c r="A6064" i="5"/>
  <c r="A6063" i="5"/>
  <c r="A6062" i="5"/>
  <c r="A6061" i="5"/>
  <c r="A6060" i="5"/>
  <c r="A6059" i="5"/>
  <c r="A6058" i="5"/>
  <c r="A6057" i="5"/>
  <c r="A6056" i="5"/>
  <c r="A6055" i="5"/>
  <c r="A6054" i="5"/>
  <c r="A6053" i="5"/>
  <c r="A6052" i="5"/>
  <c r="A6051" i="5"/>
  <c r="A6050" i="5"/>
  <c r="A6049" i="5"/>
  <c r="A6048" i="5"/>
  <c r="A6047" i="5"/>
  <c r="A6046" i="5"/>
  <c r="A6045" i="5"/>
  <c r="A6044" i="5"/>
  <c r="A6043" i="5"/>
  <c r="A6042" i="5"/>
  <c r="A6041" i="5"/>
  <c r="A6040" i="5"/>
  <c r="A6039" i="5"/>
  <c r="A6038" i="5"/>
  <c r="A6037" i="5"/>
  <c r="A6036" i="5"/>
  <c r="A6035" i="5"/>
  <c r="A6034" i="5"/>
  <c r="A6033" i="5"/>
  <c r="A6032" i="5"/>
  <c r="A6031" i="5"/>
  <c r="A6030" i="5"/>
  <c r="A6029" i="5"/>
  <c r="A6028" i="5"/>
  <c r="A6027" i="5"/>
  <c r="A6026" i="5"/>
  <c r="A6025" i="5"/>
  <c r="A6024" i="5"/>
  <c r="A6023" i="5"/>
  <c r="A6022" i="5"/>
  <c r="A6021" i="5"/>
  <c r="A6020" i="5"/>
  <c r="A6019" i="5"/>
  <c r="A6018" i="5"/>
  <c r="A6017" i="5"/>
  <c r="A6016" i="5"/>
  <c r="A6015" i="5"/>
  <c r="A6014" i="5"/>
  <c r="A6013" i="5"/>
  <c r="A6012" i="5"/>
  <c r="A6011" i="5"/>
  <c r="A6010" i="5"/>
  <c r="A6009" i="5"/>
  <c r="A6008" i="5"/>
  <c r="A6007" i="5"/>
  <c r="A6006" i="5"/>
  <c r="A6005" i="5"/>
  <c r="A6004" i="5"/>
  <c r="A6003" i="5"/>
  <c r="A6002" i="5"/>
  <c r="A6001" i="5"/>
  <c r="A6000" i="5"/>
  <c r="A5999" i="5"/>
  <c r="A5998" i="5"/>
  <c r="A5997" i="5"/>
  <c r="A5996" i="5"/>
  <c r="A5995" i="5"/>
  <c r="A5994" i="5"/>
  <c r="A5993" i="5"/>
  <c r="A5992" i="5"/>
  <c r="A5991" i="5"/>
  <c r="A5990" i="5"/>
  <c r="A5989" i="5"/>
  <c r="A5988" i="5"/>
  <c r="A5987" i="5"/>
  <c r="A5986" i="5"/>
  <c r="A5985" i="5"/>
  <c r="A5984" i="5"/>
  <c r="A5983" i="5"/>
  <c r="A5982" i="5"/>
  <c r="A5981" i="5"/>
  <c r="A5980" i="5"/>
  <c r="A5979" i="5"/>
  <c r="A5978" i="5"/>
  <c r="A5977" i="5"/>
  <c r="A5976" i="5"/>
  <c r="A5975" i="5"/>
  <c r="A5974" i="5"/>
  <c r="A5973" i="5"/>
  <c r="A5972" i="5"/>
  <c r="A5971" i="5"/>
  <c r="A5970" i="5"/>
  <c r="A5969" i="5"/>
  <c r="A5968" i="5"/>
  <c r="A5967" i="5"/>
  <c r="A5966" i="5"/>
  <c r="A5965" i="5"/>
  <c r="A5964" i="5"/>
  <c r="A5963" i="5"/>
  <c r="A5962" i="5"/>
  <c r="A5961" i="5"/>
  <c r="A5960" i="5"/>
  <c r="A5959" i="5"/>
  <c r="A5958" i="5"/>
  <c r="A5957" i="5"/>
  <c r="A5956" i="5"/>
  <c r="A5955" i="5"/>
  <c r="A5954" i="5"/>
  <c r="A5953" i="5"/>
  <c r="A5952" i="5"/>
  <c r="A5951" i="5"/>
  <c r="A5950" i="5"/>
  <c r="A5949" i="5"/>
  <c r="A5948" i="5"/>
  <c r="A5947" i="5"/>
  <c r="A5946" i="5"/>
  <c r="A5945" i="5"/>
  <c r="A5944" i="5"/>
  <c r="A5943" i="5"/>
  <c r="A5942" i="5"/>
  <c r="A5941" i="5"/>
  <c r="A5940" i="5"/>
  <c r="A5939" i="5"/>
  <c r="A5938" i="5"/>
  <c r="A5937" i="5"/>
  <c r="A5936" i="5"/>
  <c r="A5935" i="5"/>
  <c r="A5934" i="5"/>
  <c r="A5933" i="5"/>
  <c r="A5932" i="5"/>
  <c r="A5931" i="5"/>
  <c r="A5930" i="5"/>
  <c r="A5929" i="5"/>
  <c r="A5928" i="5"/>
  <c r="A5927" i="5"/>
  <c r="A5926" i="5"/>
  <c r="A5925" i="5"/>
  <c r="A5924" i="5"/>
  <c r="A5923" i="5"/>
  <c r="A5922" i="5"/>
  <c r="A5921" i="5"/>
  <c r="A5920" i="5"/>
  <c r="A5919" i="5"/>
  <c r="A5918" i="5"/>
  <c r="A5917" i="5"/>
  <c r="A5916" i="5"/>
  <c r="A5915" i="5"/>
  <c r="A5914" i="5"/>
  <c r="A5913" i="5"/>
  <c r="A5912" i="5"/>
  <c r="A5911" i="5"/>
  <c r="A5910" i="5"/>
  <c r="A5909" i="5"/>
  <c r="A5908" i="5"/>
  <c r="A5907" i="5"/>
  <c r="A5906" i="5"/>
  <c r="A5905" i="5"/>
  <c r="A5904" i="5"/>
  <c r="A5903" i="5"/>
  <c r="A5902" i="5"/>
  <c r="A5901" i="5"/>
  <c r="A5900" i="5"/>
  <c r="A5899" i="5"/>
  <c r="A5898" i="5"/>
  <c r="A5897" i="5"/>
  <c r="A5896" i="5"/>
  <c r="A5895" i="5"/>
  <c r="A5894" i="5"/>
  <c r="A5893" i="5"/>
  <c r="A5892" i="5"/>
  <c r="A5891" i="5"/>
  <c r="A5890" i="5"/>
  <c r="A5889" i="5"/>
  <c r="A5888" i="5"/>
  <c r="A5887" i="5"/>
  <c r="A5886" i="5"/>
  <c r="A5885" i="5"/>
  <c r="A5884" i="5"/>
  <c r="A5883" i="5"/>
  <c r="A5882" i="5"/>
  <c r="A5881" i="5"/>
  <c r="A5880" i="5"/>
  <c r="A5879" i="5"/>
  <c r="A5878" i="5"/>
  <c r="A5877" i="5"/>
  <c r="A5876" i="5"/>
  <c r="A5875" i="5"/>
  <c r="A5874" i="5"/>
  <c r="A5873" i="5"/>
  <c r="A5872" i="5"/>
  <c r="A5871" i="5"/>
  <c r="A5870" i="5"/>
  <c r="A5869" i="5"/>
  <c r="A5868" i="5"/>
  <c r="A5867" i="5"/>
  <c r="A5866" i="5"/>
  <c r="A5865" i="5"/>
  <c r="A5864" i="5"/>
  <c r="A5863" i="5"/>
  <c r="A5862" i="5"/>
  <c r="A5861" i="5"/>
  <c r="A5860" i="5"/>
  <c r="A5859" i="5"/>
  <c r="A5858" i="5"/>
  <c r="A5857" i="5"/>
  <c r="A5856" i="5"/>
  <c r="A5855" i="5"/>
  <c r="A5854" i="5"/>
  <c r="A5853" i="5"/>
  <c r="A5852" i="5"/>
  <c r="A5851" i="5"/>
  <c r="A5850" i="5"/>
  <c r="A5849" i="5"/>
  <c r="A5848" i="5"/>
  <c r="A5847" i="5"/>
  <c r="A5846" i="5"/>
  <c r="A5845" i="5"/>
  <c r="A5844" i="5"/>
  <c r="A5843" i="5"/>
  <c r="A5842" i="5"/>
  <c r="A5841" i="5"/>
  <c r="A5840" i="5"/>
  <c r="A5839" i="5"/>
  <c r="A5838" i="5"/>
  <c r="A5837" i="5"/>
  <c r="A5836" i="5"/>
  <c r="A5835" i="5"/>
  <c r="A5834" i="5"/>
  <c r="A5833" i="5"/>
  <c r="A5832" i="5"/>
  <c r="A5831" i="5"/>
  <c r="A5830" i="5"/>
  <c r="A5829" i="5"/>
  <c r="A5828" i="5"/>
  <c r="A5827" i="5"/>
  <c r="A5826" i="5"/>
  <c r="A5825" i="5"/>
  <c r="A5824" i="5"/>
  <c r="A5823" i="5"/>
  <c r="A5822" i="5"/>
  <c r="A5821" i="5"/>
  <c r="A5820" i="5"/>
  <c r="A5819" i="5"/>
  <c r="A5818" i="5"/>
  <c r="A5817" i="5"/>
  <c r="A5816" i="5"/>
  <c r="A5815" i="5"/>
  <c r="A5814" i="5"/>
  <c r="A5813" i="5"/>
  <c r="A5812" i="5"/>
  <c r="A5811" i="5"/>
  <c r="A5810" i="5"/>
  <c r="A5809" i="5"/>
  <c r="A5808" i="5"/>
  <c r="A5807" i="5"/>
  <c r="A5806" i="5"/>
  <c r="A5805" i="5"/>
  <c r="A5804" i="5"/>
  <c r="A5803" i="5"/>
  <c r="A5802" i="5"/>
  <c r="A5801" i="5"/>
  <c r="A5800" i="5"/>
  <c r="A5799" i="5"/>
  <c r="A5798" i="5"/>
  <c r="A5797" i="5"/>
  <c r="A5796" i="5"/>
  <c r="A5795" i="5"/>
  <c r="A5794" i="5"/>
  <c r="A5793" i="5"/>
  <c r="A5792" i="5"/>
  <c r="A5791" i="5"/>
  <c r="A5790" i="5"/>
  <c r="A5789" i="5"/>
  <c r="A5788" i="5"/>
  <c r="A5787" i="5"/>
  <c r="A5786" i="5"/>
  <c r="A5785" i="5"/>
  <c r="A5784" i="5"/>
  <c r="A5783" i="5"/>
  <c r="A5782" i="5"/>
  <c r="A5781" i="5"/>
  <c r="A5780" i="5"/>
  <c r="A5779" i="5"/>
  <c r="A5778" i="5"/>
  <c r="A5777" i="5"/>
  <c r="A5776" i="5"/>
  <c r="A5775" i="5"/>
  <c r="A5774" i="5"/>
  <c r="A5773" i="5"/>
  <c r="A5772" i="5"/>
  <c r="A5771" i="5"/>
  <c r="A5770" i="5"/>
  <c r="A5769" i="5"/>
  <c r="A5768" i="5"/>
  <c r="A5767" i="5"/>
  <c r="A5766" i="5"/>
  <c r="A5765" i="5"/>
  <c r="A5764" i="5"/>
  <c r="A5763" i="5"/>
  <c r="A5762" i="5"/>
  <c r="A5761" i="5"/>
  <c r="A5760" i="5"/>
  <c r="A5759" i="5"/>
  <c r="A5758" i="5"/>
  <c r="A5757" i="5"/>
  <c r="A5756" i="5"/>
  <c r="A5755" i="5"/>
  <c r="A5754" i="5"/>
  <c r="A5753" i="5"/>
  <c r="A5752" i="5"/>
  <c r="A5751" i="5"/>
  <c r="A5750" i="5"/>
  <c r="A5749" i="5"/>
  <c r="A5748" i="5"/>
  <c r="A5747" i="5"/>
  <c r="A5746" i="5"/>
  <c r="A5745" i="5"/>
  <c r="A5744" i="5"/>
  <c r="A5743" i="5"/>
  <c r="A5742" i="5"/>
  <c r="A5741" i="5"/>
  <c r="A5740" i="5"/>
  <c r="A5739" i="5"/>
  <c r="A5738" i="5"/>
  <c r="A5737" i="5"/>
  <c r="A5736" i="5"/>
  <c r="A5735" i="5"/>
  <c r="A5734" i="5"/>
  <c r="A5733" i="5"/>
  <c r="A5732" i="5"/>
  <c r="A5731" i="5"/>
  <c r="A5730" i="5"/>
  <c r="A5729" i="5"/>
  <c r="A5728" i="5"/>
  <c r="A5727" i="5"/>
  <c r="A5726" i="5"/>
  <c r="A5725" i="5"/>
  <c r="A5724" i="5"/>
  <c r="A5723" i="5"/>
  <c r="A5722" i="5"/>
  <c r="A5721" i="5"/>
  <c r="A5720" i="5"/>
  <c r="A5719" i="5"/>
  <c r="A5718" i="5"/>
  <c r="A5717" i="5"/>
  <c r="A5716" i="5"/>
  <c r="A5715" i="5"/>
  <c r="A5714" i="5"/>
  <c r="A5713" i="5"/>
  <c r="A5712" i="5"/>
  <c r="A5711" i="5"/>
  <c r="A5710" i="5"/>
  <c r="A5709" i="5"/>
  <c r="A5708" i="5"/>
  <c r="A5707" i="5"/>
  <c r="A5706" i="5"/>
  <c r="A5705" i="5"/>
  <c r="A5704" i="5"/>
  <c r="A5703" i="5"/>
  <c r="A5702" i="5"/>
  <c r="A5701" i="5"/>
  <c r="A5700" i="5"/>
  <c r="A5699" i="5"/>
  <c r="A5698" i="5"/>
  <c r="A5697" i="5"/>
  <c r="A5696" i="5"/>
  <c r="A5695" i="5"/>
  <c r="A5694" i="5"/>
  <c r="A5693" i="5"/>
  <c r="A5692" i="5"/>
  <c r="A5691" i="5"/>
  <c r="A5690" i="5"/>
  <c r="A5689" i="5"/>
  <c r="A5688" i="5"/>
  <c r="A5687" i="5"/>
  <c r="A5686" i="5"/>
  <c r="A5685" i="5"/>
  <c r="A5684" i="5"/>
  <c r="A5683" i="5"/>
  <c r="A5682" i="5"/>
  <c r="A5681" i="5"/>
  <c r="A5680" i="5"/>
  <c r="A5679" i="5"/>
  <c r="A5678" i="5"/>
  <c r="A5677" i="5"/>
  <c r="A5676" i="5"/>
  <c r="A5675" i="5"/>
  <c r="A5674" i="5"/>
  <c r="A5673" i="5"/>
  <c r="A5672" i="5"/>
  <c r="A5671" i="5"/>
  <c r="A5670" i="5"/>
  <c r="A5669" i="5"/>
  <c r="A5668" i="5"/>
  <c r="A5667" i="5"/>
  <c r="A5666" i="5"/>
  <c r="A5665" i="5"/>
  <c r="A5664" i="5"/>
  <c r="A5663" i="5"/>
  <c r="A5662" i="5"/>
  <c r="A5661" i="5"/>
  <c r="A5660" i="5"/>
  <c r="A5659" i="5"/>
  <c r="A5658" i="5"/>
  <c r="A5657" i="5"/>
  <c r="A5656" i="5"/>
  <c r="A5655" i="5"/>
  <c r="A5654" i="5"/>
  <c r="A5653" i="5"/>
  <c r="A5652" i="5"/>
  <c r="A5651" i="5"/>
  <c r="A5650" i="5"/>
  <c r="A5649" i="5"/>
  <c r="A5648" i="5"/>
  <c r="A5647" i="5"/>
  <c r="A5646" i="5"/>
  <c r="A5645" i="5"/>
  <c r="A5644" i="5"/>
  <c r="A5643" i="5"/>
  <c r="A5642" i="5"/>
  <c r="A5641" i="5"/>
  <c r="A5640" i="5"/>
  <c r="A5639" i="5"/>
  <c r="A5638" i="5"/>
  <c r="A5637" i="5"/>
  <c r="A5636" i="5"/>
  <c r="A5635" i="5"/>
  <c r="A5634" i="5"/>
  <c r="A5633" i="5"/>
  <c r="A5632" i="5"/>
  <c r="A5631" i="5"/>
  <c r="A5630" i="5"/>
  <c r="A5629" i="5"/>
  <c r="A5628" i="5"/>
  <c r="A5627" i="5"/>
  <c r="A5626" i="5"/>
  <c r="A5625" i="5"/>
  <c r="A5624" i="5"/>
  <c r="A5623" i="5"/>
  <c r="A5622" i="5"/>
  <c r="A5621" i="5"/>
  <c r="A5620" i="5"/>
  <c r="A5619" i="5"/>
  <c r="A5618" i="5"/>
  <c r="A5617" i="5"/>
  <c r="A5616" i="5"/>
  <c r="A5615" i="5"/>
  <c r="A5614" i="5"/>
  <c r="A5613" i="5"/>
  <c r="A5612" i="5"/>
  <c r="A5611" i="5"/>
  <c r="A5610" i="5"/>
  <c r="A5609" i="5"/>
  <c r="A5608" i="5"/>
  <c r="A5607" i="5"/>
  <c r="A5606" i="5"/>
  <c r="A5605" i="5"/>
  <c r="A5604" i="5"/>
  <c r="A5603" i="5"/>
  <c r="A5602" i="5"/>
  <c r="A5601" i="5"/>
  <c r="A5600" i="5"/>
  <c r="A5599" i="5"/>
  <c r="A5598" i="5"/>
  <c r="A5597" i="5"/>
  <c r="A5596" i="5"/>
  <c r="A5595" i="5"/>
  <c r="A5594" i="5"/>
  <c r="A5593" i="5"/>
  <c r="A5592" i="5"/>
  <c r="A5591" i="5"/>
  <c r="A5590" i="5"/>
  <c r="A5589" i="5"/>
  <c r="A5588" i="5"/>
  <c r="A5587" i="5"/>
  <c r="A5586" i="5"/>
  <c r="A5585" i="5"/>
  <c r="A5584" i="5"/>
  <c r="A5583" i="5"/>
  <c r="A5582" i="5"/>
  <c r="A5581" i="5"/>
  <c r="A5580" i="5"/>
  <c r="A5579" i="5"/>
  <c r="A5578" i="5"/>
  <c r="A5577" i="5"/>
  <c r="A5576" i="5"/>
  <c r="A5575" i="5"/>
  <c r="A5574" i="5"/>
  <c r="A5573" i="5"/>
  <c r="A5572" i="5"/>
  <c r="A5571" i="5"/>
  <c r="A5570" i="5"/>
  <c r="A5569" i="5"/>
  <c r="A5568" i="5"/>
  <c r="A5567" i="5"/>
  <c r="A5566" i="5"/>
  <c r="A5565" i="5"/>
  <c r="A5564" i="5"/>
  <c r="A5563" i="5"/>
  <c r="A5562" i="5"/>
  <c r="A5561" i="5"/>
  <c r="A5560" i="5"/>
  <c r="A5559" i="5"/>
  <c r="A5558" i="5"/>
  <c r="A5557" i="5"/>
  <c r="A5556" i="5"/>
  <c r="A5555" i="5"/>
  <c r="A5554" i="5"/>
  <c r="A5553" i="5"/>
  <c r="A5552" i="5"/>
  <c r="A5551" i="5"/>
  <c r="A5550" i="5"/>
  <c r="A5549" i="5"/>
  <c r="A5548" i="5"/>
  <c r="A5547" i="5"/>
  <c r="A5546" i="5"/>
  <c r="A5545" i="5"/>
  <c r="A5544" i="5"/>
  <c r="A5543" i="5"/>
  <c r="A5542" i="5"/>
  <c r="A5541" i="5"/>
  <c r="A5540" i="5"/>
  <c r="A5539" i="5"/>
  <c r="A5538" i="5"/>
  <c r="A5537" i="5"/>
  <c r="A5536" i="5"/>
  <c r="A5535" i="5"/>
  <c r="A5534" i="5"/>
  <c r="A5533" i="5"/>
  <c r="A5532" i="5"/>
  <c r="A5531" i="5"/>
  <c r="A5530" i="5"/>
  <c r="A5529" i="5"/>
  <c r="A5528" i="5"/>
  <c r="A5527" i="5"/>
  <c r="A5526" i="5"/>
  <c r="A5525" i="5"/>
  <c r="A5524" i="5"/>
  <c r="A5523" i="5"/>
  <c r="A5522" i="5"/>
  <c r="A5521" i="5"/>
  <c r="A5520" i="5"/>
  <c r="A5519" i="5"/>
  <c r="A5518" i="5"/>
  <c r="A5517" i="5"/>
  <c r="A5516" i="5"/>
  <c r="A5515" i="5"/>
  <c r="A5514" i="5"/>
  <c r="A5513" i="5"/>
  <c r="A5512" i="5"/>
  <c r="A5511" i="5"/>
  <c r="A5510" i="5"/>
  <c r="A5509" i="5"/>
  <c r="A5508" i="5"/>
  <c r="A5507" i="5"/>
  <c r="A5506" i="5"/>
  <c r="A5505" i="5"/>
  <c r="A5504" i="5"/>
  <c r="A5503" i="5"/>
  <c r="A5502" i="5"/>
  <c r="A5501" i="5"/>
  <c r="A5500" i="5"/>
  <c r="A5499" i="5"/>
  <c r="A5498" i="5"/>
  <c r="A5497" i="5"/>
  <c r="A5496" i="5"/>
  <c r="A5495" i="5"/>
  <c r="A5494" i="5"/>
  <c r="A5493" i="5"/>
  <c r="A5492" i="5"/>
  <c r="A5491" i="5"/>
  <c r="A5490" i="5"/>
  <c r="A5489" i="5"/>
  <c r="A5488" i="5"/>
  <c r="A5487" i="5"/>
  <c r="A5486" i="5"/>
  <c r="A5485" i="5"/>
  <c r="A5484" i="5"/>
  <c r="A5483" i="5"/>
  <c r="A5482" i="5"/>
  <c r="A5481" i="5"/>
  <c r="A5480" i="5"/>
  <c r="A5479" i="5"/>
  <c r="A5478" i="5"/>
  <c r="A5477" i="5"/>
  <c r="A5476" i="5"/>
  <c r="A5475" i="5"/>
  <c r="A5474" i="5"/>
  <c r="A5473" i="5"/>
  <c r="A5472" i="5"/>
  <c r="A5471" i="5"/>
  <c r="A5470" i="5"/>
  <c r="A5469" i="5"/>
  <c r="A5468" i="5"/>
  <c r="A5467" i="5"/>
  <c r="A5466" i="5"/>
  <c r="A5465" i="5"/>
  <c r="A5464" i="5"/>
  <c r="A5463" i="5"/>
  <c r="A5462" i="5"/>
  <c r="A5461" i="5"/>
  <c r="A5460" i="5"/>
  <c r="A5459" i="5"/>
  <c r="A5458" i="5"/>
  <c r="A5457" i="5"/>
  <c r="A5456" i="5"/>
  <c r="A5455" i="5"/>
  <c r="A5454" i="5"/>
  <c r="A5453" i="5"/>
  <c r="A5452" i="5"/>
  <c r="A5451" i="5"/>
  <c r="A5450" i="5"/>
  <c r="A5449" i="5"/>
  <c r="A5448" i="5"/>
  <c r="A5447" i="5"/>
  <c r="A5446" i="5"/>
  <c r="A5445" i="5"/>
  <c r="A5444" i="5"/>
  <c r="A5443" i="5"/>
  <c r="A5442" i="5"/>
  <c r="A5441" i="5"/>
  <c r="A5440" i="5"/>
  <c r="A5439" i="5"/>
  <c r="A5438" i="5"/>
  <c r="A5437" i="5"/>
  <c r="A5436" i="5"/>
  <c r="A5435" i="5"/>
  <c r="A5434" i="5"/>
  <c r="A5433" i="5"/>
  <c r="A5432" i="5"/>
  <c r="A5431" i="5"/>
  <c r="A5430" i="5"/>
  <c r="A5429" i="5"/>
  <c r="A5428" i="5"/>
  <c r="A5427" i="5"/>
  <c r="A5426" i="5"/>
  <c r="A5425" i="5"/>
  <c r="A5424" i="5"/>
  <c r="A5423" i="5"/>
  <c r="A5422" i="5"/>
  <c r="A5421" i="5"/>
  <c r="A5420" i="5"/>
  <c r="A5419" i="5"/>
  <c r="A5418" i="5"/>
  <c r="A5417" i="5"/>
  <c r="A5416" i="5"/>
  <c r="A5415" i="5"/>
  <c r="A5414" i="5"/>
  <c r="A5413" i="5"/>
  <c r="A5412" i="5"/>
  <c r="A5411" i="5"/>
  <c r="A5410" i="5"/>
  <c r="A5409" i="5"/>
  <c r="A5408" i="5"/>
  <c r="A5407" i="5"/>
  <c r="A5406" i="5"/>
  <c r="A5405" i="5"/>
  <c r="A5404" i="5"/>
  <c r="A5403" i="5"/>
  <c r="A5402" i="5"/>
  <c r="A5401" i="5"/>
  <c r="A5400" i="5"/>
  <c r="A5399" i="5"/>
  <c r="A5398" i="5"/>
  <c r="A5397" i="5"/>
  <c r="A5396" i="5"/>
  <c r="A5395" i="5"/>
  <c r="A5394" i="5"/>
  <c r="A5393" i="5"/>
  <c r="A5392" i="5"/>
  <c r="A5391" i="5"/>
  <c r="A5390" i="5"/>
  <c r="A5389" i="5"/>
  <c r="A5388" i="5"/>
  <c r="A5387" i="5"/>
  <c r="A5386" i="5"/>
  <c r="A5385" i="5"/>
  <c r="A5384" i="5"/>
  <c r="A5383" i="5"/>
  <c r="A5382" i="5"/>
  <c r="A5381" i="5"/>
  <c r="A5380" i="5"/>
  <c r="A5379" i="5"/>
  <c r="A5378" i="5"/>
  <c r="A5377" i="5"/>
  <c r="A5376" i="5"/>
  <c r="A5375" i="5"/>
  <c r="A5374" i="5"/>
  <c r="A5373" i="5"/>
  <c r="A5372" i="5"/>
  <c r="A5371" i="5"/>
  <c r="A5370" i="5"/>
  <c r="A5369" i="5"/>
  <c r="A5368" i="5"/>
  <c r="A5367" i="5"/>
  <c r="A5366" i="5"/>
  <c r="A5365" i="5"/>
  <c r="A5364" i="5"/>
  <c r="A5363" i="5"/>
  <c r="A5362" i="5"/>
  <c r="A5361" i="5"/>
  <c r="A5360" i="5"/>
  <c r="A5359" i="5"/>
  <c r="A5358" i="5"/>
  <c r="A5357" i="5"/>
  <c r="A5356" i="5"/>
  <c r="A5355" i="5"/>
  <c r="A5354" i="5"/>
  <c r="A5353" i="5"/>
  <c r="A5352" i="5"/>
  <c r="A5351" i="5"/>
  <c r="A5350" i="5"/>
  <c r="A5349" i="5"/>
  <c r="A5348" i="5"/>
  <c r="A5347" i="5"/>
  <c r="A5346" i="5"/>
  <c r="A5345" i="5"/>
  <c r="A5344" i="5"/>
  <c r="A5343" i="5"/>
  <c r="A5342" i="5"/>
  <c r="A5341" i="5"/>
  <c r="A5340" i="5"/>
  <c r="A5339" i="5"/>
  <c r="A5338" i="5"/>
  <c r="A5337" i="5"/>
  <c r="A5336" i="5"/>
  <c r="A5335" i="5"/>
  <c r="A5334" i="5"/>
  <c r="A5333" i="5"/>
  <c r="A5332" i="5"/>
  <c r="A5331" i="5"/>
  <c r="A5330" i="5"/>
  <c r="A5329" i="5"/>
  <c r="A5328" i="5"/>
  <c r="A5327" i="5"/>
  <c r="A5326" i="5"/>
  <c r="A5325" i="5"/>
  <c r="A5324" i="5"/>
  <c r="A5323" i="5"/>
  <c r="A5322" i="5"/>
  <c r="A5321" i="5"/>
  <c r="A5320" i="5"/>
  <c r="A5319" i="5"/>
  <c r="A5318" i="5"/>
  <c r="A5317" i="5"/>
  <c r="A5316" i="5"/>
  <c r="A5315" i="5"/>
  <c r="A5314" i="5"/>
  <c r="A5313" i="5"/>
  <c r="A5312" i="5"/>
  <c r="A5311" i="5"/>
  <c r="A5310" i="5"/>
  <c r="A5309" i="5"/>
  <c r="A5308" i="5"/>
  <c r="A5307" i="5"/>
  <c r="A5306" i="5"/>
  <c r="A5305" i="5"/>
  <c r="A5304" i="5"/>
  <c r="A5303" i="5"/>
  <c r="A5302" i="5"/>
  <c r="A5301" i="5"/>
  <c r="A5300" i="5"/>
  <c r="A5299" i="5"/>
  <c r="A5298" i="5"/>
  <c r="A5297" i="5"/>
  <c r="A5296" i="5"/>
  <c r="A5295" i="5"/>
  <c r="A5294" i="5"/>
  <c r="A5293" i="5"/>
  <c r="A5292" i="5"/>
  <c r="A5291" i="5"/>
  <c r="A5290" i="5"/>
  <c r="A5289" i="5"/>
  <c r="A5288" i="5"/>
  <c r="A5287" i="5"/>
  <c r="A5286" i="5"/>
  <c r="A5285" i="5"/>
  <c r="A5284" i="5"/>
  <c r="A5283" i="5"/>
  <c r="A5282" i="5"/>
  <c r="A5281" i="5"/>
  <c r="A5280" i="5"/>
  <c r="A5279" i="5"/>
  <c r="A5278" i="5"/>
  <c r="A5277" i="5"/>
  <c r="A5276" i="5"/>
  <c r="A5275" i="5"/>
  <c r="A5274" i="5"/>
  <c r="A5273" i="5"/>
  <c r="A5272" i="5"/>
  <c r="A5271" i="5"/>
  <c r="A5270" i="5"/>
  <c r="A5269" i="5"/>
  <c r="A5268" i="5"/>
  <c r="A5267" i="5"/>
  <c r="A5266" i="5"/>
  <c r="A5265" i="5"/>
  <c r="A5264" i="5"/>
  <c r="A5263" i="5"/>
  <c r="A5262" i="5"/>
  <c r="A5261" i="5"/>
  <c r="A5260" i="5"/>
  <c r="A5259" i="5"/>
  <c r="A5258" i="5"/>
  <c r="A5257" i="5"/>
  <c r="A5256" i="5"/>
  <c r="A5255" i="5"/>
  <c r="A5254" i="5"/>
  <c r="A5253" i="5"/>
  <c r="A5252" i="5"/>
  <c r="A5251" i="5"/>
  <c r="A5250" i="5"/>
  <c r="A5249" i="5"/>
  <c r="A5248" i="5"/>
  <c r="A5247" i="5"/>
  <c r="A5246" i="5"/>
  <c r="A5245" i="5"/>
  <c r="A5244" i="5"/>
  <c r="A5243" i="5"/>
  <c r="A5242" i="5"/>
  <c r="A5241" i="5"/>
  <c r="A5240" i="5"/>
  <c r="A5239" i="5"/>
  <c r="A5238" i="5"/>
  <c r="A5237" i="5"/>
  <c r="A5236" i="5"/>
  <c r="A5235" i="5"/>
  <c r="A5234" i="5"/>
  <c r="A5233" i="5"/>
  <c r="A5232" i="5"/>
  <c r="A5231" i="5"/>
  <c r="A5230" i="5"/>
  <c r="A5229" i="5"/>
  <c r="A5228" i="5"/>
  <c r="A5227" i="5"/>
  <c r="A5226" i="5"/>
  <c r="A5225" i="5"/>
  <c r="A5224" i="5"/>
  <c r="A5223" i="5"/>
  <c r="A5222" i="5"/>
  <c r="A5221" i="5"/>
  <c r="A5220" i="5"/>
  <c r="A5219" i="5"/>
  <c r="A5218" i="5"/>
  <c r="A5217" i="5"/>
  <c r="A5216" i="5"/>
  <c r="A5215" i="5"/>
  <c r="A5214" i="5"/>
  <c r="A5213" i="5"/>
  <c r="A5212" i="5"/>
  <c r="A5211" i="5"/>
  <c r="A5210" i="5"/>
  <c r="A5209" i="5"/>
  <c r="A5208" i="5"/>
  <c r="A5207" i="5"/>
  <c r="A5206" i="5"/>
  <c r="A5205" i="5"/>
  <c r="A5204" i="5"/>
  <c r="A5203" i="5"/>
  <c r="A5202" i="5"/>
  <c r="A5201" i="5"/>
  <c r="A5200" i="5"/>
  <c r="A5199" i="5"/>
  <c r="A5198" i="5"/>
  <c r="A5197" i="5"/>
  <c r="A5196" i="5"/>
  <c r="A5195" i="5"/>
  <c r="A5194" i="5"/>
  <c r="A5193" i="5"/>
  <c r="A5192" i="5"/>
  <c r="A5191" i="5"/>
  <c r="A5190" i="5"/>
  <c r="A5189" i="5"/>
  <c r="A5188" i="5"/>
  <c r="A5187" i="5"/>
  <c r="A5186" i="5"/>
  <c r="A5185" i="5"/>
  <c r="A5184" i="5"/>
  <c r="A5183" i="5"/>
  <c r="A5182" i="5"/>
  <c r="A5181" i="5"/>
  <c r="A5180" i="5"/>
  <c r="A5179" i="5"/>
  <c r="A5178" i="5"/>
  <c r="A5177" i="5"/>
  <c r="A5176" i="5"/>
  <c r="A5175" i="5"/>
  <c r="A5174" i="5"/>
  <c r="A5173" i="5"/>
  <c r="A5172" i="5"/>
  <c r="A5171" i="5"/>
  <c r="A5170" i="5"/>
  <c r="A5169" i="5"/>
  <c r="A5168" i="5"/>
  <c r="A5167" i="5"/>
  <c r="A5166" i="5"/>
  <c r="A5165" i="5"/>
  <c r="A5164" i="5"/>
  <c r="A5163" i="5"/>
  <c r="A5162" i="5"/>
  <c r="A5161" i="5"/>
  <c r="A5160" i="5"/>
  <c r="A5159" i="5"/>
  <c r="A5158" i="5"/>
  <c r="A5157" i="5"/>
  <c r="A5156" i="5"/>
  <c r="A5155" i="5"/>
  <c r="A5154" i="5"/>
  <c r="A5153" i="5"/>
  <c r="A5152" i="5"/>
  <c r="A5151" i="5"/>
  <c r="A5150" i="5"/>
  <c r="A5149" i="5"/>
  <c r="A5148" i="5"/>
  <c r="A5147" i="5"/>
  <c r="A5146" i="5"/>
  <c r="A5145" i="5"/>
  <c r="A5144" i="5"/>
  <c r="A5143" i="5"/>
  <c r="A5142" i="5"/>
  <c r="A5141" i="5"/>
  <c r="A5140" i="5"/>
  <c r="A5139" i="5"/>
  <c r="A5138" i="5"/>
  <c r="A5137" i="5"/>
  <c r="A5136" i="5"/>
  <c r="A5135" i="5"/>
  <c r="A5134" i="5"/>
  <c r="A5133" i="5"/>
  <c r="A5132" i="5"/>
  <c r="A5131" i="5"/>
  <c r="A5130" i="5"/>
  <c r="A5129" i="5"/>
  <c r="A5128" i="5"/>
  <c r="A5127" i="5"/>
  <c r="A5126" i="5"/>
  <c r="A5125" i="5"/>
  <c r="A5124" i="5"/>
  <c r="A5123" i="5"/>
  <c r="A5122" i="5"/>
  <c r="A5121" i="5"/>
  <c r="A5120" i="5"/>
  <c r="A5119" i="5"/>
  <c r="A5118" i="5"/>
  <c r="A5117" i="5"/>
  <c r="A5116" i="5"/>
  <c r="A5115" i="5"/>
  <c r="A5114" i="5"/>
  <c r="A5113" i="5"/>
  <c r="A5112" i="5"/>
  <c r="A5111" i="5"/>
  <c r="A5110" i="5"/>
  <c r="A5109" i="5"/>
  <c r="A5108" i="5"/>
  <c r="A5107" i="5"/>
  <c r="A5106" i="5"/>
  <c r="A5105" i="5"/>
  <c r="A5104" i="5"/>
  <c r="A5103" i="5"/>
  <c r="A5102" i="5"/>
  <c r="A5101" i="5"/>
  <c r="A5100" i="5"/>
  <c r="A5099" i="5"/>
  <c r="A5098" i="5"/>
  <c r="A5097" i="5"/>
  <c r="A5096" i="5"/>
  <c r="A5095" i="5"/>
  <c r="A5094" i="5"/>
  <c r="A5093" i="5"/>
  <c r="A5092" i="5"/>
  <c r="A5091" i="5"/>
  <c r="A5090" i="5"/>
  <c r="A5089" i="5"/>
  <c r="A5088" i="5"/>
  <c r="A5087" i="5"/>
  <c r="A5086" i="5"/>
  <c r="A5085" i="5"/>
  <c r="A5084" i="5"/>
  <c r="A5083" i="5"/>
  <c r="A5082" i="5"/>
  <c r="A5081" i="5"/>
  <c r="A5080" i="5"/>
  <c r="A5079" i="5"/>
  <c r="A5078" i="5"/>
  <c r="A5077" i="5"/>
  <c r="A5076" i="5"/>
  <c r="A5075" i="5"/>
  <c r="A5074" i="5"/>
  <c r="A5073" i="5"/>
  <c r="A5072" i="5"/>
  <c r="A5071" i="5"/>
  <c r="A5070" i="5"/>
  <c r="A5069" i="5"/>
  <c r="A5068" i="5"/>
  <c r="A5067" i="5"/>
  <c r="A5066" i="5"/>
  <c r="A5065" i="5"/>
  <c r="A5064" i="5"/>
  <c r="A5063" i="5"/>
  <c r="A5062" i="5"/>
  <c r="A5061" i="5"/>
  <c r="A5060" i="5"/>
  <c r="A5059" i="5"/>
  <c r="A5058" i="5"/>
  <c r="A5057" i="5"/>
  <c r="A5056" i="5"/>
  <c r="A5055" i="5"/>
  <c r="A5054" i="5"/>
  <c r="A5053" i="5"/>
  <c r="A5052" i="5"/>
  <c r="A5051" i="5"/>
  <c r="A5050" i="5"/>
  <c r="A5049" i="5"/>
  <c r="A5048" i="5"/>
  <c r="A5047" i="5"/>
  <c r="A5046" i="5"/>
  <c r="A5045" i="5"/>
  <c r="A5044" i="5"/>
  <c r="A5043" i="5"/>
  <c r="A5042" i="5"/>
  <c r="A5041" i="5"/>
  <c r="A5040" i="5"/>
  <c r="A5039" i="5"/>
  <c r="A5038" i="5"/>
  <c r="A5037" i="5"/>
  <c r="A5036" i="5"/>
  <c r="A5035" i="5"/>
  <c r="A5034" i="5"/>
  <c r="A5033" i="5"/>
  <c r="A5032" i="5"/>
  <c r="A5031" i="5"/>
  <c r="A5030" i="5"/>
  <c r="A5029" i="5"/>
  <c r="A5028" i="5"/>
  <c r="A5027" i="5"/>
  <c r="A5026" i="5"/>
  <c r="A5025" i="5"/>
  <c r="A5024" i="5"/>
  <c r="A5023" i="5"/>
  <c r="A5022" i="5"/>
  <c r="A5021" i="5"/>
  <c r="A5020" i="5"/>
  <c r="A5019" i="5"/>
  <c r="A5018" i="5"/>
  <c r="A5017" i="5"/>
  <c r="A5016" i="5"/>
  <c r="A5015" i="5"/>
  <c r="A5014" i="5"/>
  <c r="A5013" i="5"/>
  <c r="A5012" i="5"/>
  <c r="A5011" i="5"/>
  <c r="A5010" i="5"/>
  <c r="A5009" i="5"/>
  <c r="A5008" i="5"/>
  <c r="A5007" i="5"/>
  <c r="A5006" i="5"/>
  <c r="A5005" i="5"/>
  <c r="A5004" i="5"/>
  <c r="A5003" i="5"/>
  <c r="A5002" i="5"/>
  <c r="A5001" i="5"/>
  <c r="A5000" i="5"/>
  <c r="A4999" i="5"/>
  <c r="A4998" i="5"/>
  <c r="A4997" i="5"/>
  <c r="A4996" i="5"/>
  <c r="A4995" i="5"/>
  <c r="A4994" i="5"/>
  <c r="A4993" i="5"/>
  <c r="A4992" i="5"/>
  <c r="A4991" i="5"/>
  <c r="A4990" i="5"/>
  <c r="A4989" i="5"/>
  <c r="A4988" i="5"/>
  <c r="A4987" i="5"/>
  <c r="A4986" i="5"/>
  <c r="A4985" i="5"/>
  <c r="A4984" i="5"/>
  <c r="A4983" i="5"/>
  <c r="A4982" i="5"/>
  <c r="A4981" i="5"/>
  <c r="A4980" i="5"/>
  <c r="A4979" i="5"/>
  <c r="A4978" i="5"/>
  <c r="A4977" i="5"/>
  <c r="A4976" i="5"/>
  <c r="A4975" i="5"/>
  <c r="A4974" i="5"/>
  <c r="A4973" i="5"/>
  <c r="A4972" i="5"/>
  <c r="A4971" i="5"/>
  <c r="A4970" i="5"/>
  <c r="A4969" i="5"/>
  <c r="A4968" i="5"/>
  <c r="A4967" i="5"/>
  <c r="A4966" i="5"/>
  <c r="A4965" i="5"/>
  <c r="A4964" i="5"/>
  <c r="A4963" i="5"/>
  <c r="A4962" i="5"/>
  <c r="A4961" i="5"/>
  <c r="A4960" i="5"/>
  <c r="A4959" i="5"/>
  <c r="A4958" i="5"/>
  <c r="A4957" i="5"/>
  <c r="A4956" i="5"/>
  <c r="A4955" i="5"/>
  <c r="A4954" i="5"/>
  <c r="A4953" i="5"/>
  <c r="A4952" i="5"/>
  <c r="A4951" i="5"/>
  <c r="A4950" i="5"/>
  <c r="A4949" i="5"/>
  <c r="A4948" i="5"/>
  <c r="A4947" i="5"/>
  <c r="A4946" i="5"/>
  <c r="A4945" i="5"/>
  <c r="A4944" i="5"/>
  <c r="A4943" i="5"/>
  <c r="A4942" i="5"/>
  <c r="A4941" i="5"/>
  <c r="A4940" i="5"/>
  <c r="A4939" i="5"/>
  <c r="A4938" i="5"/>
  <c r="A4937" i="5"/>
  <c r="A4936" i="5"/>
  <c r="A4935" i="5"/>
  <c r="A4934" i="5"/>
  <c r="A4933" i="5"/>
  <c r="A4932" i="5"/>
  <c r="A4931" i="5"/>
  <c r="A4930" i="5"/>
  <c r="A4929" i="5"/>
  <c r="A4928" i="5"/>
  <c r="A4927" i="5"/>
  <c r="A4926" i="5"/>
  <c r="A4925" i="5"/>
  <c r="A4924" i="5"/>
  <c r="A4923" i="5"/>
  <c r="A4922" i="5"/>
  <c r="A4921" i="5"/>
  <c r="A4920" i="5"/>
  <c r="A4919" i="5"/>
  <c r="A4918" i="5"/>
  <c r="A4917" i="5"/>
  <c r="A4916" i="5"/>
  <c r="A4915" i="5"/>
  <c r="A4914" i="5"/>
  <c r="A4913" i="5"/>
  <c r="A4912" i="5"/>
  <c r="A4911" i="5"/>
  <c r="A4910" i="5"/>
  <c r="A4909" i="5"/>
  <c r="A4908" i="5"/>
  <c r="A4907" i="5"/>
  <c r="A4906" i="5"/>
  <c r="A4905" i="5"/>
  <c r="A4904" i="5"/>
  <c r="A4903" i="5"/>
  <c r="A4902" i="5"/>
  <c r="A4901" i="5"/>
  <c r="A4900" i="5"/>
  <c r="A4899" i="5"/>
  <c r="A4898" i="5"/>
  <c r="A4897" i="5"/>
  <c r="A4896" i="5"/>
  <c r="A4895" i="5"/>
  <c r="A4894" i="5"/>
  <c r="A4893" i="5"/>
  <c r="A4892" i="5"/>
  <c r="A4891" i="5"/>
  <c r="A4890" i="5"/>
  <c r="A4889" i="5"/>
  <c r="A4888" i="5"/>
  <c r="A4887" i="5"/>
  <c r="A4886" i="5"/>
  <c r="A4885" i="5"/>
  <c r="A4884" i="5"/>
  <c r="A4883" i="5"/>
  <c r="A4882" i="5"/>
  <c r="A4881" i="5"/>
  <c r="A4880" i="5"/>
  <c r="A4879" i="5"/>
  <c r="A4878" i="5"/>
  <c r="A4877" i="5"/>
  <c r="A4876" i="5"/>
  <c r="A4875" i="5"/>
  <c r="A4874" i="5"/>
  <c r="A4873" i="5"/>
  <c r="A4872" i="5"/>
  <c r="A4871" i="5"/>
  <c r="A4870" i="5"/>
  <c r="A4869" i="5"/>
  <c r="A4868" i="5"/>
  <c r="A4867" i="5"/>
  <c r="A4866" i="5"/>
  <c r="A4865" i="5"/>
  <c r="A4864" i="5"/>
  <c r="A4863" i="5"/>
  <c r="A4862" i="5"/>
  <c r="A4861" i="5"/>
  <c r="A4860" i="5"/>
  <c r="A4859" i="5"/>
  <c r="A4858" i="5"/>
  <c r="A4857" i="5"/>
  <c r="A4856" i="5"/>
  <c r="A4855" i="5"/>
  <c r="A4854" i="5"/>
  <c r="A4853" i="5"/>
  <c r="A4852" i="5"/>
  <c r="A4851" i="5"/>
  <c r="A4850" i="5"/>
  <c r="A4849" i="5"/>
  <c r="A4848" i="5"/>
  <c r="A4847" i="5"/>
  <c r="A4846" i="5"/>
  <c r="A4845" i="5"/>
  <c r="A4844" i="5"/>
  <c r="A4843" i="5"/>
  <c r="A4842" i="5"/>
  <c r="A4841" i="5"/>
  <c r="A4840" i="5"/>
  <c r="A4839" i="5"/>
  <c r="A4838" i="5"/>
  <c r="A4837" i="5"/>
  <c r="A4836" i="5"/>
  <c r="A4835" i="5"/>
  <c r="A4834" i="5"/>
  <c r="A4833" i="5"/>
  <c r="A4832" i="5"/>
  <c r="A4831" i="5"/>
  <c r="A4830" i="5"/>
  <c r="A4829" i="5"/>
  <c r="A4828" i="5"/>
  <c r="A4827" i="5"/>
  <c r="A4826" i="5"/>
  <c r="A4825" i="5"/>
  <c r="A4824" i="5"/>
  <c r="A4823" i="5"/>
  <c r="A4822" i="5"/>
  <c r="A4821" i="5"/>
  <c r="A4820" i="5"/>
  <c r="A4819" i="5"/>
  <c r="A4818" i="5"/>
  <c r="A4817" i="5"/>
  <c r="A4816" i="5"/>
  <c r="A4815" i="5"/>
  <c r="A4814" i="5"/>
  <c r="A4813" i="5"/>
  <c r="A4812" i="5"/>
  <c r="A4811" i="5"/>
  <c r="A4810" i="5"/>
  <c r="A4809" i="5"/>
  <c r="A4808" i="5"/>
  <c r="A4807" i="5"/>
  <c r="A4806" i="5"/>
  <c r="A4805" i="5"/>
  <c r="A4804" i="5"/>
  <c r="A4803" i="5"/>
  <c r="A4802" i="5"/>
  <c r="A4801" i="5"/>
  <c r="A4800" i="5"/>
  <c r="A4799" i="5"/>
  <c r="A4798" i="5"/>
  <c r="A4797" i="5"/>
  <c r="A4796" i="5"/>
  <c r="A4795" i="5"/>
  <c r="A4794" i="5"/>
  <c r="A4793" i="5"/>
  <c r="A4792" i="5"/>
  <c r="A4791" i="5"/>
  <c r="A4790" i="5"/>
  <c r="A4789" i="5"/>
  <c r="A4788" i="5"/>
  <c r="A4787" i="5"/>
  <c r="A4786" i="5"/>
  <c r="A4785" i="5"/>
  <c r="A4784" i="5"/>
  <c r="A4783" i="5"/>
  <c r="A4782" i="5"/>
  <c r="A4781" i="5"/>
  <c r="A4780" i="5"/>
  <c r="A4779" i="5"/>
  <c r="A4778" i="5"/>
  <c r="A4777" i="5"/>
  <c r="A4776" i="5"/>
  <c r="A4775" i="5"/>
  <c r="A4774" i="5"/>
  <c r="A4773" i="5"/>
  <c r="A4772" i="5"/>
  <c r="A4771" i="5"/>
  <c r="A4770" i="5"/>
  <c r="A4769" i="5"/>
  <c r="A4768" i="5"/>
  <c r="A4767" i="5"/>
  <c r="A4766" i="5"/>
  <c r="A4765" i="5"/>
  <c r="A4764" i="5"/>
  <c r="A4763" i="5"/>
  <c r="A4762" i="5"/>
  <c r="A4761" i="5"/>
  <c r="A4760" i="5"/>
  <c r="A4759" i="5"/>
  <c r="A4758" i="5"/>
  <c r="A4757" i="5"/>
  <c r="A4756" i="5"/>
  <c r="A4755" i="5"/>
  <c r="A4754" i="5"/>
  <c r="A4753" i="5"/>
  <c r="A4752" i="5"/>
  <c r="A4751" i="5"/>
  <c r="A4750" i="5"/>
  <c r="A4749" i="5"/>
  <c r="A4748" i="5"/>
  <c r="A4747" i="5"/>
  <c r="A4746" i="5"/>
  <c r="A4745" i="5"/>
  <c r="A4744" i="5"/>
  <c r="A4743" i="5"/>
  <c r="A4742" i="5"/>
  <c r="A4741" i="5"/>
  <c r="A4740" i="5"/>
  <c r="A4739" i="5"/>
  <c r="A4738" i="5"/>
  <c r="A4737" i="5"/>
  <c r="A4736" i="5"/>
  <c r="A4735" i="5"/>
  <c r="A4734" i="5"/>
  <c r="A4733" i="5"/>
  <c r="A4732" i="5"/>
  <c r="A4731" i="5"/>
  <c r="A4730" i="5"/>
  <c r="A4729" i="5"/>
  <c r="A4728" i="5"/>
  <c r="A4727" i="5"/>
  <c r="A4726" i="5"/>
  <c r="A4725" i="5"/>
  <c r="A4724" i="5"/>
  <c r="A4723" i="5"/>
  <c r="A4722" i="5"/>
  <c r="A4721" i="5"/>
  <c r="A4720" i="5"/>
  <c r="A4719" i="5"/>
  <c r="A4718" i="5"/>
  <c r="A4717" i="5"/>
  <c r="A4716" i="5"/>
  <c r="A4715" i="5"/>
  <c r="A4714" i="5"/>
  <c r="A4713" i="5"/>
  <c r="A4712" i="5"/>
  <c r="A4711" i="5"/>
  <c r="A4710" i="5"/>
  <c r="A4709" i="5"/>
  <c r="A4708" i="5"/>
  <c r="A4707" i="5"/>
  <c r="A4706" i="5"/>
  <c r="A4705" i="5"/>
  <c r="A4704" i="5"/>
  <c r="A4703" i="5"/>
  <c r="A4702" i="5"/>
  <c r="A4701" i="5"/>
  <c r="A4700" i="5"/>
  <c r="A4699" i="5"/>
  <c r="A4698" i="5"/>
  <c r="A4697" i="5"/>
  <c r="A4696" i="5"/>
  <c r="A4695" i="5"/>
  <c r="A4694" i="5"/>
  <c r="A4693" i="5"/>
  <c r="A4692" i="5"/>
  <c r="A4691" i="5"/>
  <c r="A4690" i="5"/>
  <c r="A4689" i="5"/>
  <c r="A4688" i="5"/>
  <c r="A4687" i="5"/>
  <c r="A4686" i="5"/>
  <c r="A4685" i="5"/>
  <c r="A4684" i="5"/>
  <c r="A4683" i="5"/>
  <c r="A4682" i="5"/>
  <c r="A4681" i="5"/>
  <c r="A4680" i="5"/>
  <c r="A4679" i="5"/>
  <c r="A4678" i="5"/>
  <c r="A4677" i="5"/>
  <c r="A4676" i="5"/>
  <c r="A4675" i="5"/>
  <c r="A4674" i="5"/>
  <c r="A4673" i="5"/>
  <c r="A4672" i="5"/>
  <c r="A4671" i="5"/>
  <c r="A4670" i="5"/>
  <c r="A4669" i="5"/>
  <c r="A4668" i="5"/>
  <c r="A4667" i="5"/>
  <c r="A4666" i="5"/>
  <c r="A4665" i="5"/>
  <c r="A4664" i="5"/>
  <c r="A4663" i="5"/>
  <c r="A4662" i="5"/>
  <c r="A4661" i="5"/>
  <c r="A4660" i="5"/>
  <c r="A4659" i="5"/>
  <c r="A4658" i="5"/>
  <c r="A4657" i="5"/>
  <c r="A4656" i="5"/>
  <c r="A4655" i="5"/>
  <c r="A4654" i="5"/>
  <c r="A4653" i="5"/>
  <c r="A4652" i="5"/>
  <c r="A4651" i="5"/>
  <c r="A4650" i="5"/>
  <c r="A4649" i="5"/>
  <c r="A4648" i="5"/>
  <c r="A4647" i="5"/>
  <c r="A4646" i="5"/>
  <c r="A4645" i="5"/>
  <c r="A4644" i="5"/>
  <c r="A4643" i="5"/>
  <c r="A4642" i="5"/>
  <c r="A4641" i="5"/>
  <c r="A4640" i="5"/>
  <c r="A4639" i="5"/>
  <c r="A4638" i="5"/>
  <c r="A4637" i="5"/>
  <c r="A4636" i="5"/>
  <c r="A4635" i="5"/>
  <c r="A4634" i="5"/>
  <c r="A4633" i="5"/>
  <c r="A4632" i="5"/>
  <c r="A4631" i="5"/>
  <c r="A4630" i="5"/>
  <c r="A4629" i="5"/>
  <c r="A4628" i="5"/>
  <c r="A4627" i="5"/>
  <c r="A4626" i="5"/>
  <c r="A4625" i="5"/>
  <c r="A4624" i="5"/>
  <c r="A4623" i="5"/>
  <c r="A4622" i="5"/>
  <c r="A4621" i="5"/>
  <c r="A4620" i="5"/>
  <c r="A4619" i="5"/>
  <c r="A4618" i="5"/>
  <c r="A4617" i="5"/>
  <c r="A4616" i="5"/>
  <c r="A4615" i="5"/>
  <c r="A4614" i="5"/>
  <c r="A4613" i="5"/>
  <c r="A4612" i="5"/>
  <c r="A4611" i="5"/>
  <c r="A4610" i="5"/>
  <c r="A4609" i="5"/>
  <c r="A4608" i="5"/>
  <c r="A4607" i="5"/>
  <c r="A4606" i="5"/>
  <c r="A4605" i="5"/>
  <c r="A4604" i="5"/>
  <c r="A4603" i="5"/>
  <c r="A4602" i="5"/>
  <c r="A4601" i="5"/>
  <c r="A4600" i="5"/>
  <c r="A4599" i="5"/>
  <c r="A4598" i="5"/>
  <c r="A4597" i="5"/>
  <c r="A4596" i="5"/>
  <c r="A4595" i="5"/>
  <c r="A4594" i="5"/>
  <c r="A4593" i="5"/>
  <c r="A4592" i="5"/>
  <c r="A4591" i="5"/>
  <c r="A4590" i="5"/>
  <c r="A4589" i="5"/>
  <c r="A4588" i="5"/>
  <c r="A4587" i="5"/>
  <c r="A4586" i="5"/>
  <c r="A4585" i="5"/>
  <c r="A4584" i="5"/>
  <c r="A4583" i="5"/>
  <c r="A4582" i="5"/>
  <c r="A4581" i="5"/>
  <c r="A4580" i="5"/>
  <c r="A4579" i="5"/>
  <c r="A4578" i="5"/>
  <c r="A4577" i="5"/>
  <c r="A4576" i="5"/>
  <c r="A4575" i="5"/>
  <c r="A4574" i="5"/>
  <c r="A4573" i="5"/>
  <c r="A4572" i="5"/>
  <c r="A4571" i="5"/>
  <c r="A4570" i="5"/>
  <c r="A4569" i="5"/>
  <c r="A4568" i="5"/>
  <c r="A4567" i="5"/>
  <c r="A4566" i="5"/>
  <c r="A4565" i="5"/>
  <c r="A4564" i="5"/>
  <c r="A4563" i="5"/>
  <c r="A4562" i="5"/>
  <c r="A4561" i="5"/>
  <c r="A4560" i="5"/>
  <c r="A4559" i="5"/>
  <c r="A4558" i="5"/>
  <c r="A4557" i="5"/>
  <c r="A4556" i="5"/>
  <c r="A4555" i="5"/>
  <c r="A4554" i="5"/>
  <c r="A4553" i="5"/>
  <c r="A4552" i="5"/>
  <c r="A4551" i="5"/>
  <c r="A4550" i="5"/>
  <c r="A4549" i="5"/>
  <c r="A4548" i="5"/>
  <c r="A4547" i="5"/>
  <c r="A4546" i="5"/>
  <c r="A4545" i="5"/>
  <c r="A4544" i="5"/>
  <c r="A4543" i="5"/>
  <c r="A4542" i="5"/>
  <c r="A4541" i="5"/>
  <c r="A4540" i="5"/>
  <c r="A4539" i="5"/>
  <c r="A4538" i="5"/>
  <c r="A4537" i="5"/>
  <c r="A4536" i="5"/>
  <c r="A4535" i="5"/>
  <c r="A4534" i="5"/>
  <c r="A4533" i="5"/>
  <c r="A4532" i="5"/>
  <c r="A4531" i="5"/>
  <c r="A4530" i="5"/>
  <c r="A4529" i="5"/>
  <c r="A4528" i="5"/>
  <c r="A4527" i="5"/>
  <c r="A4526" i="5"/>
  <c r="A4525" i="5"/>
  <c r="A4524" i="5"/>
  <c r="A4523" i="5"/>
  <c r="A4522" i="5"/>
  <c r="A4521" i="5"/>
  <c r="A4520" i="5"/>
  <c r="A4519" i="5"/>
  <c r="A4518" i="5"/>
  <c r="A4517" i="5"/>
  <c r="A4516" i="5"/>
  <c r="A4515" i="5"/>
  <c r="A4514" i="5"/>
  <c r="A4513" i="5"/>
  <c r="A4512" i="5"/>
  <c r="A4511" i="5"/>
  <c r="A4510" i="5"/>
  <c r="A4509" i="5"/>
  <c r="A4508" i="5"/>
  <c r="A4507" i="5"/>
  <c r="A4506" i="5"/>
  <c r="A4505" i="5"/>
  <c r="A4504" i="5"/>
  <c r="A4503" i="5"/>
  <c r="A4502" i="5"/>
  <c r="A4501" i="5"/>
  <c r="A4500" i="5"/>
  <c r="A4499" i="5"/>
  <c r="A4498" i="5"/>
  <c r="A4497" i="5"/>
  <c r="A4496" i="5"/>
  <c r="A4495" i="5"/>
  <c r="A4494" i="5"/>
  <c r="A4493" i="5"/>
  <c r="A4492" i="5"/>
  <c r="A4491" i="5"/>
  <c r="A4490" i="5"/>
  <c r="A4489" i="5"/>
  <c r="A4488" i="5"/>
  <c r="A4487" i="5"/>
  <c r="A4486" i="5"/>
  <c r="A4485" i="5"/>
  <c r="A4484" i="5"/>
  <c r="A4483" i="5"/>
  <c r="A4482" i="5"/>
  <c r="A4481" i="5"/>
  <c r="A4480" i="5"/>
  <c r="A4479" i="5"/>
  <c r="A4478" i="5"/>
  <c r="A4477" i="5"/>
  <c r="A4476" i="5"/>
  <c r="A4475" i="5"/>
  <c r="A4474" i="5"/>
  <c r="A4473" i="5"/>
  <c r="A4472" i="5"/>
  <c r="A4471" i="5"/>
  <c r="A4470" i="5"/>
  <c r="A4469" i="5"/>
  <c r="A4468" i="5"/>
  <c r="A4467" i="5"/>
  <c r="A4466" i="5"/>
  <c r="A4465" i="5"/>
  <c r="A4464" i="5"/>
  <c r="A4463" i="5"/>
  <c r="A4462" i="5"/>
  <c r="A4461" i="5"/>
  <c r="A4460" i="5"/>
  <c r="A4459" i="5"/>
  <c r="A4458" i="5"/>
  <c r="A4457" i="5"/>
  <c r="A4456" i="5"/>
  <c r="A4455" i="5"/>
  <c r="A4454" i="5"/>
  <c r="A4453" i="5"/>
  <c r="A4452" i="5"/>
  <c r="A4451" i="5"/>
  <c r="A4450" i="5"/>
  <c r="A4449" i="5"/>
  <c r="A4448" i="5"/>
  <c r="A4447" i="5"/>
  <c r="A4446" i="5"/>
  <c r="A4445" i="5"/>
  <c r="A4444" i="5"/>
  <c r="A4443" i="5"/>
  <c r="A4442" i="5"/>
  <c r="A4441" i="5"/>
  <c r="A4440" i="5"/>
  <c r="A4439" i="5"/>
  <c r="A4438" i="5"/>
  <c r="A4437" i="5"/>
  <c r="A4436" i="5"/>
  <c r="A4435" i="5"/>
  <c r="A4434" i="5"/>
  <c r="A4433" i="5"/>
  <c r="A4432" i="5"/>
  <c r="A4431" i="5"/>
  <c r="A4430" i="5"/>
  <c r="A4429" i="5"/>
  <c r="A4428" i="5"/>
  <c r="A4427" i="5"/>
  <c r="A4426" i="5"/>
  <c r="A4425" i="5"/>
  <c r="A4424" i="5"/>
  <c r="A4423" i="5"/>
  <c r="A4422" i="5"/>
  <c r="A4421" i="5"/>
  <c r="A4420" i="5"/>
  <c r="A4419" i="5"/>
  <c r="A4418" i="5"/>
  <c r="A4417" i="5"/>
  <c r="A4416" i="5"/>
  <c r="A4415" i="5"/>
  <c r="A4414" i="5"/>
  <c r="A4413" i="5"/>
  <c r="A4412" i="5"/>
  <c r="A4411" i="5"/>
  <c r="A4410" i="5"/>
  <c r="A4409" i="5"/>
  <c r="A4408" i="5"/>
  <c r="A4407" i="5"/>
  <c r="A4406" i="5"/>
  <c r="A4405" i="5"/>
  <c r="A4404" i="5"/>
  <c r="A4403" i="5"/>
  <c r="A4402" i="5"/>
  <c r="A4401" i="5"/>
  <c r="A4400" i="5"/>
  <c r="A4399" i="5"/>
  <c r="A4398" i="5"/>
  <c r="A4397" i="5"/>
  <c r="A4396" i="5"/>
  <c r="A4395" i="5"/>
  <c r="A4394" i="5"/>
  <c r="A4393" i="5"/>
  <c r="A4392" i="5"/>
  <c r="A4391" i="5"/>
  <c r="A4390" i="5"/>
  <c r="A4389" i="5"/>
  <c r="A4388" i="5"/>
  <c r="A4387" i="5"/>
  <c r="A4386" i="5"/>
  <c r="A4385" i="5"/>
  <c r="A4384" i="5"/>
  <c r="A4383" i="5"/>
  <c r="A4382" i="5"/>
  <c r="A4381" i="5"/>
  <c r="A4380" i="5"/>
  <c r="A4379" i="5"/>
  <c r="A4378" i="5"/>
  <c r="A4377" i="5"/>
  <c r="A4376" i="5"/>
  <c r="A4375" i="5"/>
  <c r="A4374" i="5"/>
  <c r="A4373" i="5"/>
  <c r="A4372" i="5"/>
  <c r="A4371" i="5"/>
  <c r="A4370" i="5"/>
  <c r="A4369" i="5"/>
  <c r="A4368" i="5"/>
  <c r="A4367" i="5"/>
  <c r="A4366" i="5"/>
  <c r="A4365" i="5"/>
  <c r="A4364" i="5"/>
  <c r="A4363" i="5"/>
  <c r="A4362" i="5"/>
  <c r="A4361" i="5"/>
  <c r="A4360" i="5"/>
  <c r="A4359" i="5"/>
  <c r="A4358" i="5"/>
  <c r="A4357" i="5"/>
  <c r="A4356" i="5"/>
  <c r="A4355" i="5"/>
  <c r="A4354" i="5"/>
  <c r="A4353" i="5"/>
  <c r="A4352" i="5"/>
  <c r="A4351" i="5"/>
  <c r="A4350" i="5"/>
  <c r="A4349" i="5"/>
  <c r="A4348" i="5"/>
  <c r="A4347" i="5"/>
  <c r="A4346" i="5"/>
  <c r="A4345" i="5"/>
  <c r="A4344" i="5"/>
  <c r="A4343" i="5"/>
  <c r="A4342" i="5"/>
  <c r="A4341" i="5"/>
  <c r="A4340" i="5"/>
  <c r="A4339" i="5"/>
  <c r="A4338" i="5"/>
  <c r="A4337" i="5"/>
  <c r="A4336" i="5"/>
  <c r="A4335" i="5"/>
  <c r="A4334" i="5"/>
  <c r="A4333" i="5"/>
  <c r="A4332" i="5"/>
  <c r="A4331" i="5"/>
  <c r="A4330" i="5"/>
  <c r="A4329" i="5"/>
  <c r="A4328" i="5"/>
  <c r="A4327" i="5"/>
  <c r="A4326" i="5"/>
  <c r="A4325" i="5"/>
  <c r="A4324" i="5"/>
  <c r="A4323" i="5"/>
  <c r="A4322" i="5"/>
  <c r="A4321" i="5"/>
  <c r="A4320" i="5"/>
  <c r="A4319" i="5"/>
  <c r="A4318" i="5"/>
  <c r="A4317" i="5"/>
  <c r="A4316" i="5"/>
  <c r="A4315" i="5"/>
  <c r="A4314" i="5"/>
  <c r="A4313" i="5"/>
  <c r="A4312" i="5"/>
  <c r="A4311" i="5"/>
  <c r="A4310" i="5"/>
  <c r="A4309" i="5"/>
  <c r="A4308" i="5"/>
  <c r="A4307" i="5"/>
  <c r="A4306" i="5"/>
  <c r="A4305" i="5"/>
  <c r="A4304" i="5"/>
  <c r="A4303" i="5"/>
  <c r="A4302" i="5"/>
  <c r="A4301" i="5"/>
  <c r="A4300" i="5"/>
  <c r="A4299" i="5"/>
  <c r="A4298" i="5"/>
  <c r="A4297" i="5"/>
  <c r="A4296" i="5"/>
  <c r="A4295" i="5"/>
  <c r="A4294" i="5"/>
  <c r="A4293" i="5"/>
  <c r="A4292" i="5"/>
  <c r="A4291" i="5"/>
  <c r="A4290" i="5"/>
  <c r="A4289" i="5"/>
  <c r="A4288" i="5"/>
  <c r="A4287" i="5"/>
  <c r="A4286" i="5"/>
  <c r="A4285" i="5"/>
  <c r="A4284" i="5"/>
  <c r="A4283" i="5"/>
  <c r="A4282" i="5"/>
  <c r="A4281" i="5"/>
  <c r="A4280" i="5"/>
  <c r="A4279" i="5"/>
  <c r="A4278" i="5"/>
  <c r="A4277" i="5"/>
  <c r="A4276" i="5"/>
  <c r="A4275" i="5"/>
  <c r="A4274" i="5"/>
  <c r="A4273" i="5"/>
  <c r="A4272" i="5"/>
  <c r="A4271" i="5"/>
  <c r="A4270" i="5"/>
  <c r="A4269" i="5"/>
  <c r="A4268" i="5"/>
  <c r="A4267" i="5"/>
  <c r="A4266" i="5"/>
  <c r="A4265" i="5"/>
  <c r="A4264" i="5"/>
  <c r="A4263" i="5"/>
  <c r="A4262" i="5"/>
  <c r="A4261" i="5"/>
  <c r="A4260" i="5"/>
  <c r="A4259" i="5"/>
  <c r="A4258" i="5"/>
  <c r="A4257" i="5"/>
  <c r="A4256" i="5"/>
  <c r="A4255" i="5"/>
  <c r="A4254" i="5"/>
  <c r="A4253" i="5"/>
  <c r="A4252" i="5"/>
  <c r="A4251" i="5"/>
  <c r="A4250" i="5"/>
  <c r="A4249" i="5"/>
  <c r="A4248" i="5"/>
  <c r="A4247" i="5"/>
  <c r="A4246" i="5"/>
  <c r="A4245" i="5"/>
  <c r="A4244" i="5"/>
  <c r="A4243" i="5"/>
  <c r="A4242" i="5"/>
  <c r="A4241" i="5"/>
  <c r="A4240" i="5"/>
  <c r="A4239" i="5"/>
  <c r="A4238" i="5"/>
  <c r="A4237" i="5"/>
  <c r="A4236" i="5"/>
  <c r="A4235" i="5"/>
  <c r="A4234" i="5"/>
  <c r="A4233" i="5"/>
  <c r="A4232" i="5"/>
  <c r="A4231" i="5"/>
  <c r="A4230" i="5"/>
  <c r="A4229" i="5"/>
  <c r="A4228" i="5"/>
  <c r="A4227" i="5"/>
  <c r="A4226" i="5"/>
  <c r="A4225" i="5"/>
  <c r="A4224" i="5"/>
  <c r="A4223" i="5"/>
  <c r="A4222" i="5"/>
  <c r="A4221" i="5"/>
  <c r="A4220" i="5"/>
  <c r="A4219" i="5"/>
  <c r="A4218" i="5"/>
  <c r="A4217" i="5"/>
  <c r="A4216" i="5"/>
  <c r="A4215" i="5"/>
  <c r="A4214" i="5"/>
  <c r="A4213" i="5"/>
  <c r="A4212" i="5"/>
  <c r="A4211" i="5"/>
  <c r="A4210" i="5"/>
  <c r="A4209" i="5"/>
  <c r="A4208" i="5"/>
  <c r="A4207" i="5"/>
  <c r="A4206" i="5"/>
  <c r="A4205" i="5"/>
  <c r="A4204" i="5"/>
  <c r="A4203" i="5"/>
  <c r="A4202" i="5"/>
  <c r="A4201" i="5"/>
  <c r="A4200" i="5"/>
  <c r="A4199" i="5"/>
  <c r="A4198" i="5"/>
  <c r="A4197" i="5"/>
  <c r="A4196" i="5"/>
  <c r="A4195" i="5"/>
  <c r="A4194" i="5"/>
  <c r="A4193" i="5"/>
  <c r="A4192" i="5"/>
  <c r="A4191" i="5"/>
  <c r="A4190" i="5"/>
  <c r="A4189" i="5"/>
  <c r="A4188" i="5"/>
  <c r="A4187" i="5"/>
  <c r="A4186" i="5"/>
  <c r="A4185" i="5"/>
  <c r="A4184" i="5"/>
  <c r="A4183" i="5"/>
  <c r="A4182" i="5"/>
  <c r="A4181" i="5"/>
  <c r="A4180" i="5"/>
  <c r="A4179" i="5"/>
  <c r="A4178" i="5"/>
  <c r="A4177" i="5"/>
  <c r="A4176" i="5"/>
  <c r="A4175" i="5"/>
  <c r="A4174" i="5"/>
  <c r="A4173" i="5"/>
  <c r="A4172" i="5"/>
  <c r="A4171" i="5"/>
  <c r="A4170" i="5"/>
  <c r="A4169" i="5"/>
  <c r="A4168" i="5"/>
  <c r="A4167" i="5"/>
  <c r="A4166" i="5"/>
  <c r="A4165" i="5"/>
  <c r="A4164" i="5"/>
  <c r="A4163" i="5"/>
  <c r="A4162" i="5"/>
  <c r="A4161" i="5"/>
  <c r="A4160" i="5"/>
  <c r="A4159" i="5"/>
  <c r="A4158" i="5"/>
  <c r="A4157" i="5"/>
  <c r="A4156" i="5"/>
  <c r="A4155" i="5"/>
  <c r="A4154" i="5"/>
  <c r="A4153" i="5"/>
  <c r="A4152" i="5"/>
  <c r="A4151" i="5"/>
  <c r="A4150" i="5"/>
  <c r="A4149" i="5"/>
  <c r="A4148" i="5"/>
  <c r="A4147" i="5"/>
  <c r="A4146" i="5"/>
  <c r="A4145" i="5"/>
  <c r="A4144" i="5"/>
  <c r="A4143" i="5"/>
  <c r="A4142" i="5"/>
  <c r="A4141" i="5"/>
  <c r="A4140" i="5"/>
  <c r="A4139" i="5"/>
  <c r="A4138" i="5"/>
  <c r="A4137" i="5"/>
  <c r="A4136" i="5"/>
  <c r="A4135" i="5"/>
  <c r="A4134" i="5"/>
  <c r="A4133" i="5"/>
  <c r="A4132" i="5"/>
  <c r="A4131" i="5"/>
  <c r="A4130" i="5"/>
  <c r="A4129" i="5"/>
  <c r="A4128" i="5"/>
  <c r="A4127" i="5"/>
  <c r="A4126" i="5"/>
  <c r="A4125" i="5"/>
  <c r="A4124" i="5"/>
  <c r="A4123" i="5"/>
  <c r="A4122" i="5"/>
  <c r="A4121" i="5"/>
  <c r="A4120" i="5"/>
  <c r="A4119" i="5"/>
  <c r="A4118" i="5"/>
  <c r="A4117" i="5"/>
  <c r="A4116" i="5"/>
  <c r="A4115" i="5"/>
  <c r="A4114" i="5"/>
  <c r="A4113" i="5"/>
  <c r="A4112" i="5"/>
  <c r="A4111" i="5"/>
  <c r="A4110" i="5"/>
  <c r="A4109" i="5"/>
  <c r="A4108" i="5"/>
  <c r="A4107" i="5"/>
  <c r="A4106" i="5"/>
  <c r="A4105" i="5"/>
  <c r="A4104" i="5"/>
  <c r="A4103" i="5"/>
  <c r="A4102" i="5"/>
  <c r="A4101" i="5"/>
  <c r="A4100" i="5"/>
  <c r="A4099" i="5"/>
  <c r="A4098" i="5"/>
  <c r="A4097" i="5"/>
  <c r="A4096" i="5"/>
  <c r="A4095" i="5"/>
  <c r="A4094" i="5"/>
  <c r="A4093" i="5"/>
  <c r="A4092" i="5"/>
  <c r="A4091" i="5"/>
  <c r="A4090" i="5"/>
  <c r="A4089" i="5"/>
  <c r="A4088" i="5"/>
  <c r="A4087" i="5"/>
  <c r="A4086" i="5"/>
  <c r="A4085" i="5"/>
  <c r="A4084" i="5"/>
  <c r="A4083" i="5"/>
  <c r="A4082" i="5"/>
  <c r="A4081" i="5"/>
  <c r="A4080" i="5"/>
  <c r="A4079" i="5"/>
  <c r="A4078" i="5"/>
  <c r="A4077" i="5"/>
  <c r="A4076" i="5"/>
  <c r="A4075" i="5"/>
  <c r="A4074" i="5"/>
  <c r="A4073" i="5"/>
  <c r="A4072" i="5"/>
  <c r="A4071" i="5"/>
  <c r="A4070" i="5"/>
  <c r="A4069" i="5"/>
  <c r="A4068" i="5"/>
  <c r="A4067" i="5"/>
  <c r="A4066" i="5"/>
  <c r="A4065" i="5"/>
  <c r="A4064" i="5"/>
  <c r="A4063" i="5"/>
  <c r="A4062" i="5"/>
  <c r="A4061" i="5"/>
  <c r="A4060" i="5"/>
  <c r="A4059" i="5"/>
  <c r="A4058" i="5"/>
  <c r="A4057" i="5"/>
  <c r="A4056" i="5"/>
  <c r="A4055" i="5"/>
  <c r="A4054" i="5"/>
  <c r="A4053" i="5"/>
  <c r="A4052" i="5"/>
  <c r="A4051" i="5"/>
  <c r="A4050" i="5"/>
  <c r="A4049" i="5"/>
  <c r="A4048" i="5"/>
  <c r="A4047" i="5"/>
  <c r="A4046" i="5"/>
  <c r="A4045" i="5"/>
  <c r="A4044" i="5"/>
  <c r="A4043" i="5"/>
  <c r="A4042" i="5"/>
  <c r="A4041" i="5"/>
  <c r="A4040" i="5"/>
  <c r="A4039" i="5"/>
  <c r="A4038" i="5"/>
  <c r="A4037" i="5"/>
  <c r="A4036" i="5"/>
  <c r="A4035" i="5"/>
  <c r="A4034" i="5"/>
  <c r="A4033" i="5"/>
  <c r="A4032" i="5"/>
  <c r="A4031" i="5"/>
  <c r="A4030" i="5"/>
  <c r="A4029" i="5"/>
  <c r="A4028" i="5"/>
  <c r="A4027" i="5"/>
  <c r="A4026" i="5"/>
  <c r="A4025" i="5"/>
  <c r="A4024" i="5"/>
  <c r="A4023" i="5"/>
  <c r="A4022" i="5"/>
  <c r="A4021" i="5"/>
  <c r="A4020" i="5"/>
  <c r="A4019" i="5"/>
  <c r="A4018" i="5"/>
  <c r="A4017" i="5"/>
  <c r="A4016" i="5"/>
  <c r="A4015" i="5"/>
  <c r="A4014" i="5"/>
  <c r="A4013" i="5"/>
  <c r="A4012" i="5"/>
  <c r="A4011" i="5"/>
  <c r="A4010" i="5"/>
  <c r="A4009" i="5"/>
  <c r="A4008" i="5"/>
  <c r="A4007" i="5"/>
  <c r="A4006" i="5"/>
  <c r="A4005" i="5"/>
  <c r="A4004" i="5"/>
  <c r="A4003" i="5"/>
  <c r="A4002" i="5"/>
  <c r="A4001" i="5"/>
  <c r="A4000" i="5"/>
  <c r="A3999" i="5"/>
  <c r="A3998" i="5"/>
  <c r="A3997" i="5"/>
  <c r="A3996" i="5"/>
  <c r="A3995" i="5"/>
  <c r="A3994" i="5"/>
  <c r="A3993" i="5"/>
  <c r="A3992" i="5"/>
  <c r="A3991" i="5"/>
  <c r="A3990" i="5"/>
  <c r="A3989" i="5"/>
  <c r="A3988" i="5"/>
  <c r="A3987" i="5"/>
  <c r="A3986" i="5"/>
  <c r="A3985" i="5"/>
  <c r="A3984" i="5"/>
  <c r="A3983" i="5"/>
  <c r="A3982" i="5"/>
  <c r="A3981" i="5"/>
  <c r="A3980" i="5"/>
  <c r="A3979" i="5"/>
  <c r="A3978" i="5"/>
  <c r="A3977" i="5"/>
  <c r="A3976" i="5"/>
  <c r="A3975" i="5"/>
  <c r="A3974" i="5"/>
  <c r="A3973" i="5"/>
  <c r="A3972" i="5"/>
  <c r="A3971" i="5"/>
  <c r="A3970" i="5"/>
  <c r="A3969" i="5"/>
  <c r="A3968" i="5"/>
  <c r="A3967" i="5"/>
  <c r="A3966" i="5"/>
  <c r="A3965" i="5"/>
  <c r="A3964" i="5"/>
  <c r="A3963" i="5"/>
  <c r="A3962" i="5"/>
  <c r="A3961" i="5"/>
  <c r="A3960" i="5"/>
  <c r="A3959" i="5"/>
  <c r="A3958" i="5"/>
  <c r="A3957" i="5"/>
  <c r="A3956" i="5"/>
  <c r="A3955" i="5"/>
  <c r="A3954" i="5"/>
  <c r="A3953" i="5"/>
  <c r="A3952" i="5"/>
  <c r="A3951" i="5"/>
  <c r="A3950" i="5"/>
  <c r="A3949" i="5"/>
  <c r="A3948" i="5"/>
  <c r="A3947" i="5"/>
  <c r="A3946" i="5"/>
  <c r="A3945" i="5"/>
  <c r="A3944" i="5"/>
  <c r="A3943" i="5"/>
  <c r="A3942" i="5"/>
  <c r="A3941" i="5"/>
  <c r="A3940" i="5"/>
  <c r="A3939" i="5"/>
  <c r="A3938" i="5"/>
  <c r="A3937" i="5"/>
  <c r="A3936" i="5"/>
  <c r="A3935" i="5"/>
  <c r="A3934" i="5"/>
  <c r="A3933" i="5"/>
  <c r="A3932" i="5"/>
  <c r="A3931" i="5"/>
  <c r="A3930" i="5"/>
  <c r="A3929" i="5"/>
  <c r="A3928" i="5"/>
  <c r="A3927" i="5"/>
  <c r="A3926" i="5"/>
  <c r="A3925" i="5"/>
  <c r="A3924" i="5"/>
  <c r="A3923" i="5"/>
  <c r="A3922" i="5"/>
  <c r="A3921" i="5"/>
  <c r="A3920" i="5"/>
  <c r="A3919" i="5"/>
  <c r="A3918" i="5"/>
  <c r="A3917" i="5"/>
  <c r="A3916" i="5"/>
  <c r="A3915" i="5"/>
  <c r="A3914" i="5"/>
  <c r="A3913" i="5"/>
  <c r="A3912" i="5"/>
  <c r="A3911" i="5"/>
  <c r="A3910" i="5"/>
  <c r="A3909" i="5"/>
  <c r="A3908" i="5"/>
  <c r="A3907" i="5"/>
  <c r="A3906" i="5"/>
  <c r="A3905" i="5"/>
  <c r="A3904" i="5"/>
  <c r="A3903" i="5"/>
  <c r="A3902" i="5"/>
  <c r="A3901" i="5"/>
  <c r="A3900" i="5"/>
  <c r="A3899" i="5"/>
  <c r="A3898" i="5"/>
  <c r="A3897" i="5"/>
  <c r="A3896" i="5"/>
  <c r="A3895" i="5"/>
  <c r="A3894" i="5"/>
  <c r="A3893" i="5"/>
  <c r="A3892" i="5"/>
  <c r="A3891" i="5"/>
  <c r="A3890" i="5"/>
  <c r="A3889" i="5"/>
  <c r="A3888" i="5"/>
  <c r="A3887" i="5"/>
  <c r="A3886" i="5"/>
  <c r="A3885" i="5"/>
  <c r="A3884" i="5"/>
  <c r="A3883" i="5"/>
  <c r="A3882" i="5"/>
  <c r="A3881" i="5"/>
  <c r="A3880" i="5"/>
  <c r="A3879" i="5"/>
  <c r="A3878" i="5"/>
  <c r="A3877" i="5"/>
  <c r="A3876" i="5"/>
  <c r="A3875" i="5"/>
  <c r="A3874" i="5"/>
  <c r="A3873" i="5"/>
  <c r="A3872" i="5"/>
  <c r="A3871" i="5"/>
  <c r="A3870" i="5"/>
  <c r="A3869" i="5"/>
  <c r="A3868" i="5"/>
  <c r="A3867" i="5"/>
  <c r="A3866" i="5"/>
  <c r="A3865" i="5"/>
  <c r="A3864" i="5"/>
  <c r="A3863" i="5"/>
  <c r="A3862" i="5"/>
  <c r="A3861" i="5"/>
  <c r="A3860" i="5"/>
  <c r="A3859" i="5"/>
  <c r="A3858" i="5"/>
  <c r="A3857" i="5"/>
  <c r="A3856" i="5"/>
  <c r="A3855" i="5"/>
  <c r="A3854" i="5"/>
  <c r="A3853" i="5"/>
  <c r="A3852" i="5"/>
  <c r="A3851" i="5"/>
  <c r="A3850" i="5"/>
  <c r="A3849" i="5"/>
  <c r="A3848" i="5"/>
  <c r="A3847" i="5"/>
  <c r="A3846" i="5"/>
  <c r="A3845" i="5"/>
  <c r="A3844" i="5"/>
  <c r="A3843" i="5"/>
  <c r="A3842" i="5"/>
  <c r="A3841" i="5"/>
  <c r="A3840" i="5"/>
  <c r="A3839" i="5"/>
  <c r="A3838" i="5"/>
  <c r="A3837" i="5"/>
  <c r="A3836" i="5"/>
  <c r="A3835" i="5"/>
  <c r="A3834" i="5"/>
  <c r="A3833" i="5"/>
  <c r="A3832" i="5"/>
  <c r="A3831" i="5"/>
  <c r="A3830" i="5"/>
  <c r="A3829" i="5"/>
  <c r="A3828" i="5"/>
  <c r="A3827" i="5"/>
  <c r="A3826" i="5"/>
  <c r="A3825" i="5"/>
  <c r="A3824" i="5"/>
  <c r="A3823" i="5"/>
  <c r="A3822" i="5"/>
  <c r="A3821" i="5"/>
  <c r="A3820" i="5"/>
  <c r="A3819" i="5"/>
  <c r="A3818" i="5"/>
  <c r="A3817" i="5"/>
  <c r="A3816" i="5"/>
  <c r="A3815" i="5"/>
  <c r="A3814" i="5"/>
  <c r="A3813" i="5"/>
  <c r="A3812" i="5"/>
  <c r="A3811" i="5"/>
  <c r="A3810" i="5"/>
  <c r="A3809" i="5"/>
  <c r="A3808" i="5"/>
  <c r="A3807" i="5"/>
  <c r="A3806" i="5"/>
  <c r="A3805" i="5"/>
  <c r="A3804" i="5"/>
  <c r="A3803" i="5"/>
  <c r="A3802" i="5"/>
  <c r="A3801" i="5"/>
  <c r="A3800" i="5"/>
  <c r="A3799" i="5"/>
  <c r="A3798" i="5"/>
  <c r="A3797" i="5"/>
  <c r="A3796" i="5"/>
  <c r="A3795" i="5"/>
  <c r="A3794" i="5"/>
  <c r="A3793" i="5"/>
  <c r="A3792" i="5"/>
  <c r="A3791" i="5"/>
  <c r="A3790" i="5"/>
  <c r="A3789" i="5"/>
  <c r="A3788" i="5"/>
  <c r="A3787" i="5"/>
  <c r="A3786" i="5"/>
  <c r="A3785" i="5"/>
  <c r="A3784" i="5"/>
  <c r="A3783" i="5"/>
  <c r="A3782" i="5"/>
  <c r="A3781" i="5"/>
  <c r="A3780" i="5"/>
  <c r="A3779" i="5"/>
  <c r="A3778" i="5"/>
  <c r="A3777" i="5"/>
  <c r="A3776" i="5"/>
  <c r="A3775" i="5"/>
  <c r="A3774" i="5"/>
  <c r="A3773" i="5"/>
  <c r="A3772" i="5"/>
  <c r="A3771" i="5"/>
  <c r="A3770" i="5"/>
  <c r="A3769" i="5"/>
  <c r="A3768" i="5"/>
  <c r="A3767" i="5"/>
  <c r="A3766" i="5"/>
  <c r="A3765" i="5"/>
  <c r="A3764" i="5"/>
  <c r="A3763" i="5"/>
  <c r="A3762" i="5"/>
  <c r="A3761" i="5"/>
  <c r="A3760" i="5"/>
  <c r="A3759" i="5"/>
  <c r="A3758" i="5"/>
  <c r="A3757" i="5"/>
  <c r="A3756" i="5"/>
  <c r="A3755" i="5"/>
  <c r="A3754" i="5"/>
  <c r="A3753" i="5"/>
  <c r="A3752" i="5"/>
  <c r="A3751" i="5"/>
  <c r="A3750" i="5"/>
  <c r="A3749" i="5"/>
  <c r="A3748" i="5"/>
  <c r="A3747" i="5"/>
  <c r="A3746" i="5"/>
  <c r="A3745" i="5"/>
  <c r="A3744" i="5"/>
  <c r="A3743" i="5"/>
  <c r="A3742" i="5"/>
  <c r="A3741" i="5"/>
  <c r="A3740" i="5"/>
  <c r="A3739" i="5"/>
  <c r="A3738" i="5"/>
  <c r="A3737" i="5"/>
  <c r="A3736" i="5"/>
  <c r="A3735" i="5"/>
  <c r="A3734" i="5"/>
  <c r="A3733" i="5"/>
  <c r="A3732" i="5"/>
  <c r="A3731" i="5"/>
  <c r="A3730" i="5"/>
  <c r="A3729" i="5"/>
  <c r="A3728" i="5"/>
  <c r="A3727" i="5"/>
  <c r="A3726" i="5"/>
  <c r="A3725" i="5"/>
  <c r="A3724" i="5"/>
  <c r="A3723" i="5"/>
  <c r="A3722" i="5"/>
  <c r="A3721" i="5"/>
  <c r="A3720" i="5"/>
  <c r="A3719" i="5"/>
  <c r="A3718" i="5"/>
  <c r="A3717" i="5"/>
  <c r="A3716" i="5"/>
  <c r="A3715" i="5"/>
  <c r="A3714" i="5"/>
  <c r="A3713" i="5"/>
  <c r="A3712" i="5"/>
  <c r="A3711" i="5"/>
  <c r="A3710" i="5"/>
  <c r="A3709" i="5"/>
  <c r="A3708" i="5"/>
  <c r="A3707" i="5"/>
  <c r="A3706" i="5"/>
  <c r="A3705" i="5"/>
  <c r="A3704" i="5"/>
  <c r="A3703" i="5"/>
  <c r="A3702" i="5"/>
  <c r="A3701" i="5"/>
  <c r="A3700" i="5"/>
  <c r="A3699" i="5"/>
  <c r="A3698" i="5"/>
  <c r="A3697" i="5"/>
  <c r="A3696" i="5"/>
  <c r="A3695" i="5"/>
  <c r="A3694" i="5"/>
  <c r="A3693" i="5"/>
  <c r="A3692" i="5"/>
  <c r="A3691" i="5"/>
  <c r="A3690" i="5"/>
  <c r="A3689" i="5"/>
  <c r="A3688" i="5"/>
  <c r="A3687" i="5"/>
  <c r="A3686" i="5"/>
  <c r="A3685" i="5"/>
  <c r="A3684" i="5"/>
  <c r="A3683" i="5"/>
  <c r="A3682" i="5"/>
  <c r="A3681" i="5"/>
  <c r="A3680" i="5"/>
  <c r="A3679" i="5"/>
  <c r="A3678" i="5"/>
  <c r="A3677" i="5"/>
  <c r="A3676" i="5"/>
  <c r="A3675" i="5"/>
  <c r="A3674" i="5"/>
  <c r="A3673" i="5"/>
  <c r="A3672" i="5"/>
  <c r="A3671" i="5"/>
  <c r="A3670" i="5"/>
  <c r="A3669" i="5"/>
  <c r="A3668" i="5"/>
  <c r="A3667" i="5"/>
  <c r="A3666" i="5"/>
  <c r="A3665" i="5"/>
  <c r="A3664" i="5"/>
  <c r="A3663" i="5"/>
  <c r="A3662" i="5"/>
  <c r="A3661" i="5"/>
  <c r="A3660" i="5"/>
  <c r="A3659" i="5"/>
  <c r="A3658" i="5"/>
  <c r="A3657" i="5"/>
  <c r="A3656" i="5"/>
  <c r="A3655" i="5"/>
  <c r="A3654" i="5"/>
  <c r="A3653" i="5"/>
  <c r="A3652" i="5"/>
  <c r="A3651" i="5"/>
  <c r="A3650" i="5"/>
  <c r="A3649" i="5"/>
  <c r="A3648" i="5"/>
  <c r="A3647" i="5"/>
  <c r="A3646" i="5"/>
  <c r="A3645" i="5"/>
  <c r="A3644" i="5"/>
  <c r="A3643" i="5"/>
  <c r="A3642" i="5"/>
  <c r="A3641" i="5"/>
  <c r="A3640" i="5"/>
  <c r="A3639" i="5"/>
  <c r="A3638" i="5"/>
  <c r="A3637" i="5"/>
  <c r="A3636" i="5"/>
  <c r="A3635" i="5"/>
  <c r="A3634" i="5"/>
  <c r="A3633" i="5"/>
  <c r="A3632" i="5"/>
  <c r="A3631" i="5"/>
  <c r="A3630" i="5"/>
  <c r="A3629" i="5"/>
  <c r="A3628" i="5"/>
  <c r="A3627" i="5"/>
  <c r="A3626" i="5"/>
  <c r="A3625" i="5"/>
  <c r="A3624" i="5"/>
  <c r="A3623" i="5"/>
  <c r="A3622" i="5"/>
  <c r="A3621" i="5"/>
  <c r="A3620" i="5"/>
  <c r="A3619" i="5"/>
  <c r="A3618" i="5"/>
  <c r="A3617" i="5"/>
  <c r="A3616" i="5"/>
  <c r="A3615" i="5"/>
  <c r="A3614" i="5"/>
  <c r="A3613" i="5"/>
  <c r="A3612" i="5"/>
  <c r="A3611" i="5"/>
  <c r="A3610" i="5"/>
  <c r="A3609" i="5"/>
  <c r="A3608" i="5"/>
  <c r="A3607" i="5"/>
  <c r="A3606" i="5"/>
  <c r="A3605" i="5"/>
  <c r="A3604" i="5"/>
  <c r="A3603" i="5"/>
  <c r="A3602" i="5"/>
  <c r="A3601" i="5"/>
  <c r="A3600" i="5"/>
  <c r="A3599" i="5"/>
  <c r="A3598" i="5"/>
  <c r="A3597" i="5"/>
  <c r="A3596" i="5"/>
  <c r="A3595" i="5"/>
  <c r="A3594" i="5"/>
  <c r="A3593" i="5"/>
  <c r="A3592" i="5"/>
  <c r="A3591" i="5"/>
  <c r="A3590" i="5"/>
  <c r="A3589" i="5"/>
  <c r="A3588" i="5"/>
  <c r="A3587" i="5"/>
  <c r="A3586" i="5"/>
  <c r="A3585" i="5"/>
  <c r="A3584" i="5"/>
  <c r="A3583" i="5"/>
  <c r="A3582" i="5"/>
  <c r="A3581" i="5"/>
  <c r="A3580" i="5"/>
  <c r="A3579" i="5"/>
  <c r="A3578" i="5"/>
  <c r="A3577" i="5"/>
  <c r="A3576" i="5"/>
  <c r="A3575" i="5"/>
  <c r="A3574" i="5"/>
  <c r="A3573" i="5"/>
  <c r="A3572" i="5"/>
  <c r="A3571" i="5"/>
  <c r="A3570" i="5"/>
  <c r="A3569" i="5"/>
  <c r="A3568" i="5"/>
  <c r="A3567" i="5"/>
  <c r="A3566" i="5"/>
  <c r="A3565" i="5"/>
  <c r="A3564" i="5"/>
  <c r="A3563" i="5"/>
  <c r="A3562" i="5"/>
  <c r="A3561" i="5"/>
  <c r="A3560" i="5"/>
  <c r="A3559" i="5"/>
  <c r="A3558" i="5"/>
  <c r="A3557" i="5"/>
  <c r="A3556" i="5"/>
  <c r="A3555" i="5"/>
  <c r="A3554" i="5"/>
  <c r="A3553" i="5"/>
  <c r="A3552" i="5"/>
  <c r="A3551" i="5"/>
  <c r="A3550" i="5"/>
  <c r="A3549" i="5"/>
  <c r="A3548" i="5"/>
  <c r="A3547" i="5"/>
  <c r="A3546" i="5"/>
  <c r="A3545" i="5"/>
  <c r="A3544" i="5"/>
  <c r="A3543" i="5"/>
  <c r="A3542" i="5"/>
  <c r="A3541" i="5"/>
  <c r="A3540" i="5"/>
  <c r="A3539" i="5"/>
  <c r="A3538" i="5"/>
  <c r="A3537" i="5"/>
  <c r="A3536" i="5"/>
  <c r="A3535" i="5"/>
  <c r="A3534" i="5"/>
  <c r="A3533" i="5"/>
  <c r="A3532" i="5"/>
  <c r="A3531" i="5"/>
  <c r="A3530" i="5"/>
  <c r="A3529" i="5"/>
  <c r="A3528" i="5"/>
  <c r="A3527" i="5"/>
  <c r="A3526" i="5"/>
  <c r="A3525" i="5"/>
  <c r="A3524" i="5"/>
  <c r="A3523" i="5"/>
  <c r="A3522" i="5"/>
  <c r="A3521" i="5"/>
  <c r="A3520" i="5"/>
  <c r="A3519" i="5"/>
  <c r="A3518" i="5"/>
  <c r="A3517" i="5"/>
  <c r="A3516" i="5"/>
  <c r="A3515" i="5"/>
  <c r="A3514" i="5"/>
  <c r="A3513" i="5"/>
  <c r="A3512" i="5"/>
  <c r="A3511" i="5"/>
  <c r="A3510" i="5"/>
  <c r="A3509" i="5"/>
  <c r="A3508" i="5"/>
  <c r="A3507" i="5"/>
  <c r="A3506" i="5"/>
  <c r="A3505" i="5"/>
  <c r="A3504" i="5"/>
  <c r="A3503" i="5"/>
  <c r="A3502" i="5"/>
  <c r="A3501" i="5"/>
  <c r="A3500" i="5"/>
  <c r="A3499" i="5"/>
  <c r="A3498" i="5"/>
  <c r="A3497" i="5"/>
  <c r="A3496" i="5"/>
  <c r="A3495" i="5"/>
  <c r="A3494" i="5"/>
  <c r="A3493" i="5"/>
  <c r="A3492" i="5"/>
  <c r="A3491" i="5"/>
  <c r="A3490" i="5"/>
  <c r="A3489" i="5"/>
  <c r="A3488" i="5"/>
  <c r="A3487" i="5"/>
  <c r="A3486" i="5"/>
  <c r="A3485" i="5"/>
  <c r="A3484" i="5"/>
  <c r="A3483" i="5"/>
  <c r="A3482" i="5"/>
  <c r="A3481" i="5"/>
  <c r="A3480" i="5"/>
  <c r="A3479" i="5"/>
  <c r="A3478" i="5"/>
  <c r="A3477" i="5"/>
  <c r="A3476" i="5"/>
  <c r="A3475" i="5"/>
  <c r="A3474" i="5"/>
  <c r="A3473" i="5"/>
  <c r="A3472" i="5"/>
  <c r="A3471" i="5"/>
  <c r="A3470" i="5"/>
  <c r="A3469" i="5"/>
  <c r="A3468" i="5"/>
  <c r="A3467" i="5"/>
  <c r="A3466" i="5"/>
  <c r="A3465" i="5"/>
  <c r="A3464" i="5"/>
  <c r="A3463" i="5"/>
  <c r="A3462" i="5"/>
  <c r="A3461" i="5"/>
  <c r="A3460" i="5"/>
  <c r="A3459" i="5"/>
  <c r="A3458" i="5"/>
  <c r="A3457" i="5"/>
  <c r="A3456" i="5"/>
  <c r="A3455" i="5"/>
  <c r="A3454" i="5"/>
  <c r="A3453" i="5"/>
  <c r="A3452" i="5"/>
  <c r="A3451" i="5"/>
  <c r="A3450" i="5"/>
  <c r="A3449" i="5"/>
  <c r="A3448" i="5"/>
  <c r="A3447" i="5"/>
  <c r="A3446" i="5"/>
  <c r="A3445" i="5"/>
  <c r="A3444" i="5"/>
  <c r="A3443" i="5"/>
  <c r="A3442" i="5"/>
  <c r="A3441" i="5"/>
  <c r="A3440" i="5"/>
  <c r="A3439" i="5"/>
  <c r="A3438" i="5"/>
  <c r="A3437" i="5"/>
  <c r="A3436" i="5"/>
  <c r="A3435" i="5"/>
  <c r="A3434" i="5"/>
  <c r="A3433" i="5"/>
  <c r="A3432" i="5"/>
  <c r="A3431" i="5"/>
  <c r="A3430" i="5"/>
  <c r="A3429" i="5"/>
  <c r="A3428" i="5"/>
  <c r="A3427" i="5"/>
  <c r="A3426" i="5"/>
  <c r="A3425" i="5"/>
  <c r="A3424" i="5"/>
  <c r="A3423" i="5"/>
  <c r="A3422" i="5"/>
  <c r="A3421" i="5"/>
  <c r="A3420" i="5"/>
  <c r="A3419" i="5"/>
  <c r="A3418" i="5"/>
  <c r="A3417" i="5"/>
  <c r="A3416" i="5"/>
  <c r="A3415" i="5"/>
  <c r="A3414" i="5"/>
  <c r="A3413" i="5"/>
  <c r="A3412" i="5"/>
  <c r="A3411" i="5"/>
  <c r="A3410" i="5"/>
  <c r="A3409" i="5"/>
  <c r="A3408" i="5"/>
  <c r="A3407" i="5"/>
  <c r="A3406" i="5"/>
  <c r="A3405" i="5"/>
  <c r="A3404" i="5"/>
  <c r="A3403" i="5"/>
  <c r="A3402" i="5"/>
  <c r="A3401" i="5"/>
  <c r="A3400" i="5"/>
  <c r="A3399" i="5"/>
  <c r="A3398" i="5"/>
  <c r="A3397" i="5"/>
  <c r="A3396" i="5"/>
  <c r="A3395" i="5"/>
  <c r="A3394" i="5"/>
  <c r="A3393" i="5"/>
  <c r="A3392" i="5"/>
  <c r="A3391" i="5"/>
  <c r="A3390" i="5"/>
  <c r="A3389" i="5"/>
  <c r="A3388" i="5"/>
  <c r="A3387" i="5"/>
  <c r="A3386" i="5"/>
  <c r="A3385" i="5"/>
  <c r="A3384" i="5"/>
  <c r="A3383" i="5"/>
  <c r="A3382" i="5"/>
  <c r="A3381" i="5"/>
  <c r="A3380" i="5"/>
  <c r="A3379" i="5"/>
  <c r="A3378" i="5"/>
  <c r="A3377" i="5"/>
  <c r="A3376" i="5"/>
  <c r="A3375" i="5"/>
  <c r="A3374" i="5"/>
  <c r="A3373" i="5"/>
  <c r="A3372" i="5"/>
  <c r="A3371" i="5"/>
  <c r="A3370" i="5"/>
  <c r="A3369" i="5"/>
  <c r="A3368" i="5"/>
  <c r="A3367" i="5"/>
  <c r="A3366" i="5"/>
  <c r="A3365" i="5"/>
  <c r="A3364" i="5"/>
  <c r="A3363" i="5"/>
  <c r="A3362" i="5"/>
  <c r="A3361" i="5"/>
  <c r="A3360" i="5"/>
  <c r="A3359" i="5"/>
  <c r="A3358" i="5"/>
  <c r="A3357" i="5"/>
  <c r="A3356" i="5"/>
  <c r="A3355" i="5"/>
  <c r="A3354" i="5"/>
  <c r="A3353" i="5"/>
  <c r="A3352" i="5"/>
  <c r="A3351" i="5"/>
  <c r="A3350" i="5"/>
  <c r="A3349" i="5"/>
  <c r="A3348" i="5"/>
  <c r="A3347" i="5"/>
  <c r="A3346" i="5"/>
  <c r="A3345" i="5"/>
  <c r="A3344" i="5"/>
  <c r="A3343" i="5"/>
  <c r="A3342" i="5"/>
  <c r="A3341" i="5"/>
  <c r="A3340" i="5"/>
  <c r="A3339" i="5"/>
  <c r="A3338" i="5"/>
  <c r="A3337" i="5"/>
  <c r="A3336" i="5"/>
  <c r="A3335" i="5"/>
  <c r="A3334" i="5"/>
  <c r="A3333" i="5"/>
  <c r="A3332" i="5"/>
  <c r="A3331" i="5"/>
  <c r="A3330" i="5"/>
  <c r="A3329" i="5"/>
  <c r="A3328" i="5"/>
  <c r="A3327" i="5"/>
  <c r="A3326" i="5"/>
  <c r="A3325" i="5"/>
  <c r="A3324" i="5"/>
  <c r="A3323" i="5"/>
  <c r="A3322" i="5"/>
  <c r="A3321" i="5"/>
  <c r="A3320" i="5"/>
  <c r="A3319" i="5"/>
  <c r="A3318" i="5"/>
  <c r="A3317" i="5"/>
  <c r="A3316" i="5"/>
  <c r="A3315" i="5"/>
  <c r="A3314" i="5"/>
  <c r="A3313" i="5"/>
  <c r="A3312" i="5"/>
  <c r="A3311" i="5"/>
  <c r="A3310" i="5"/>
  <c r="A3309" i="5"/>
  <c r="A3308" i="5"/>
  <c r="A3307" i="5"/>
  <c r="A3306" i="5"/>
  <c r="A3305" i="5"/>
  <c r="A3304" i="5"/>
  <c r="A3303" i="5"/>
  <c r="A3302" i="5"/>
  <c r="A3301" i="5"/>
  <c r="A3300" i="5"/>
  <c r="A3299" i="5"/>
  <c r="A3298" i="5"/>
  <c r="A3297" i="5"/>
  <c r="A3296" i="5"/>
  <c r="A3295" i="5"/>
  <c r="A3294" i="5"/>
  <c r="A3293" i="5"/>
  <c r="A3292" i="5"/>
  <c r="A3291" i="5"/>
  <c r="A3290" i="5"/>
  <c r="A3289" i="5"/>
  <c r="A3288" i="5"/>
  <c r="A3287" i="5"/>
  <c r="A3286" i="5"/>
  <c r="A3285" i="5"/>
  <c r="A3284" i="5"/>
  <c r="A3283" i="5"/>
  <c r="A3282" i="5"/>
  <c r="A3281" i="5"/>
  <c r="A3280" i="5"/>
  <c r="A3279" i="5"/>
  <c r="A3278" i="5"/>
  <c r="A3277" i="5"/>
  <c r="A3276" i="5"/>
  <c r="A3275" i="5"/>
  <c r="A3274" i="5"/>
  <c r="A3273" i="5"/>
  <c r="A3272" i="5"/>
  <c r="A3271" i="5"/>
  <c r="A3270" i="5"/>
  <c r="A3269" i="5"/>
  <c r="A3268" i="5"/>
  <c r="A3267" i="5"/>
  <c r="A3266" i="5"/>
  <c r="A3265" i="5"/>
  <c r="A3264" i="5"/>
  <c r="A3263" i="5"/>
  <c r="A3262" i="5"/>
  <c r="A3261" i="5"/>
  <c r="A3260" i="5"/>
  <c r="A3259" i="5"/>
  <c r="A3258" i="5"/>
  <c r="A3257" i="5"/>
  <c r="A3256" i="5"/>
  <c r="A3255" i="5"/>
  <c r="A3254" i="5"/>
  <c r="A3253" i="5"/>
  <c r="A3252" i="5"/>
  <c r="A3251" i="5"/>
  <c r="A3250" i="5"/>
  <c r="A3249" i="5"/>
  <c r="A3248" i="5"/>
  <c r="A3247" i="5"/>
  <c r="A3246" i="5"/>
  <c r="A3245" i="5"/>
  <c r="A3244" i="5"/>
  <c r="A3243" i="5"/>
  <c r="A3242" i="5"/>
  <c r="A3241" i="5"/>
  <c r="A3240" i="5"/>
  <c r="A3239" i="5"/>
  <c r="A3238" i="5"/>
  <c r="A3237" i="5"/>
  <c r="A3236" i="5"/>
  <c r="A3235" i="5"/>
  <c r="A3234" i="5"/>
  <c r="A3233" i="5"/>
  <c r="A3232" i="5"/>
  <c r="A3231" i="5"/>
  <c r="A3230" i="5"/>
  <c r="A3229" i="5"/>
  <c r="A3228" i="5"/>
  <c r="A3227" i="5"/>
  <c r="A3226" i="5"/>
  <c r="A3225" i="5"/>
  <c r="A3224" i="5"/>
  <c r="A3223" i="5"/>
  <c r="A3222" i="5"/>
  <c r="A3221" i="5"/>
  <c r="A3220" i="5"/>
  <c r="A3219" i="5"/>
  <c r="A3218" i="5"/>
  <c r="A3217" i="5"/>
  <c r="A3216" i="5"/>
  <c r="A3215" i="5"/>
  <c r="A3214" i="5"/>
  <c r="A3213" i="5"/>
  <c r="A3212" i="5"/>
  <c r="A3211" i="5"/>
  <c r="A3210" i="5"/>
  <c r="A3209" i="5"/>
  <c r="A3208" i="5"/>
  <c r="A3207" i="5"/>
  <c r="A3206" i="5"/>
  <c r="A3205" i="5"/>
  <c r="A3204" i="5"/>
  <c r="A3203" i="5"/>
  <c r="A3202" i="5"/>
  <c r="A3201" i="5"/>
  <c r="A3200" i="5"/>
  <c r="A3199" i="5"/>
  <c r="A3198" i="5"/>
  <c r="A3197" i="5"/>
  <c r="A3196" i="5"/>
  <c r="A3195" i="5"/>
  <c r="A3194" i="5"/>
  <c r="A3193" i="5"/>
  <c r="A3192" i="5"/>
  <c r="A3191" i="5"/>
  <c r="A3190" i="5"/>
  <c r="A3189" i="5"/>
  <c r="A3188" i="5"/>
  <c r="A3187" i="5"/>
  <c r="A3186" i="5"/>
  <c r="A3185" i="5"/>
  <c r="A3184" i="5"/>
  <c r="A3183" i="5"/>
  <c r="A3182" i="5"/>
  <c r="A3181" i="5"/>
  <c r="A3180" i="5"/>
  <c r="A3179" i="5"/>
  <c r="A3178" i="5"/>
  <c r="A3177" i="5"/>
  <c r="A3176" i="5"/>
  <c r="A3175" i="5"/>
  <c r="A3174" i="5"/>
  <c r="A3173" i="5"/>
  <c r="A3172" i="5"/>
  <c r="A3171" i="5"/>
  <c r="A3170" i="5"/>
  <c r="A3169" i="5"/>
  <c r="A3168" i="5"/>
  <c r="A3167" i="5"/>
  <c r="A3166" i="5"/>
  <c r="A3165" i="5"/>
  <c r="A3164" i="5"/>
  <c r="A3163" i="5"/>
  <c r="A3162" i="5"/>
  <c r="A3161" i="5"/>
  <c r="A3160" i="5"/>
  <c r="A3159" i="5"/>
  <c r="A3158" i="5"/>
  <c r="A3157" i="5"/>
  <c r="A3156" i="5"/>
  <c r="A3155" i="5"/>
  <c r="A3154" i="5"/>
  <c r="A3153" i="5"/>
  <c r="A3152" i="5"/>
  <c r="A3151" i="5"/>
  <c r="A3150" i="5"/>
  <c r="A3149" i="5"/>
  <c r="A3148" i="5"/>
  <c r="A3147" i="5"/>
  <c r="A3146" i="5"/>
  <c r="A3145" i="5"/>
  <c r="A3144" i="5"/>
  <c r="A3143" i="5"/>
  <c r="A3142" i="5"/>
  <c r="A3141" i="5"/>
  <c r="A3140" i="5"/>
  <c r="A3139" i="5"/>
  <c r="A3138" i="5"/>
  <c r="A3137" i="5"/>
  <c r="A3136" i="5"/>
  <c r="A3135" i="5"/>
  <c r="A3134" i="5"/>
  <c r="A3133" i="5"/>
  <c r="A3132" i="5"/>
  <c r="A3131" i="5"/>
  <c r="A3130" i="5"/>
  <c r="A3129" i="5"/>
  <c r="A3128" i="5"/>
  <c r="A3127" i="5"/>
  <c r="A3126" i="5"/>
  <c r="A3125" i="5"/>
  <c r="A3124" i="5"/>
  <c r="A3123" i="5"/>
  <c r="A3122" i="5"/>
  <c r="A3121" i="5"/>
  <c r="A3120" i="5"/>
  <c r="A3119" i="5"/>
  <c r="A3118" i="5"/>
  <c r="A3117" i="5"/>
  <c r="A3116" i="5"/>
  <c r="A3115" i="5"/>
  <c r="A3114" i="5"/>
  <c r="A3113" i="5"/>
  <c r="A3112" i="5"/>
  <c r="A3111" i="5"/>
  <c r="A3110" i="5"/>
  <c r="A3109" i="5"/>
  <c r="A3108" i="5"/>
  <c r="A3107" i="5"/>
  <c r="A3106" i="5"/>
  <c r="A3105" i="5"/>
  <c r="A3104" i="5"/>
  <c r="A3103" i="5"/>
  <c r="A3102" i="5"/>
  <c r="A3101" i="5"/>
  <c r="A3100" i="5"/>
  <c r="A3099" i="5"/>
  <c r="A3098" i="5"/>
  <c r="A3097" i="5"/>
  <c r="A3096" i="5"/>
  <c r="A3095" i="5"/>
  <c r="A3094" i="5"/>
  <c r="A3093" i="5"/>
  <c r="A3092" i="5"/>
  <c r="A3091" i="5"/>
  <c r="A3090" i="5"/>
  <c r="A3089" i="5"/>
  <c r="A3088" i="5"/>
  <c r="A3087" i="5"/>
  <c r="A3086" i="5"/>
  <c r="A3085" i="5"/>
  <c r="A3084" i="5"/>
  <c r="A3083" i="5"/>
  <c r="A3082" i="5"/>
  <c r="A3081" i="5"/>
  <c r="A3080" i="5"/>
  <c r="A3079" i="5"/>
  <c r="A3078" i="5"/>
  <c r="A3077" i="5"/>
  <c r="A3076" i="5"/>
  <c r="A3075" i="5"/>
  <c r="A3074" i="5"/>
  <c r="A3073" i="5"/>
  <c r="A3072" i="5"/>
  <c r="A3071" i="5"/>
  <c r="A3070" i="5"/>
  <c r="A3069" i="5"/>
  <c r="A3068" i="5"/>
  <c r="A3067" i="5"/>
  <c r="A3066" i="5"/>
  <c r="A3065" i="5"/>
  <c r="A3064" i="5"/>
  <c r="A3063" i="5"/>
  <c r="A3062" i="5"/>
  <c r="A3061" i="5"/>
  <c r="A3060" i="5"/>
  <c r="A3059" i="5"/>
  <c r="A3058" i="5"/>
  <c r="A3057" i="5"/>
  <c r="A3056" i="5"/>
  <c r="A3055" i="5"/>
  <c r="A3054" i="5"/>
  <c r="A3053" i="5"/>
  <c r="A3052" i="5"/>
  <c r="A3051" i="5"/>
  <c r="A3050" i="5"/>
  <c r="A3049" i="5"/>
  <c r="A3048" i="5"/>
  <c r="A3047" i="5"/>
  <c r="A3046" i="5"/>
  <c r="A3045" i="5"/>
  <c r="A3044" i="5"/>
  <c r="A3043" i="5"/>
  <c r="A3042" i="5"/>
  <c r="A3041" i="5"/>
  <c r="A3040" i="5"/>
  <c r="A3039" i="5"/>
  <c r="A3038" i="5"/>
  <c r="A3037" i="5"/>
  <c r="A3036" i="5"/>
  <c r="A3035" i="5"/>
  <c r="A3034" i="5"/>
  <c r="A3033" i="5"/>
  <c r="A3032" i="5"/>
  <c r="A3031" i="5"/>
  <c r="A3030" i="5"/>
  <c r="A3029" i="5"/>
  <c r="A3028" i="5"/>
  <c r="A3027" i="5"/>
  <c r="A3026" i="5"/>
  <c r="A3025" i="5"/>
  <c r="A3024" i="5"/>
  <c r="A3023" i="5"/>
  <c r="A3022" i="5"/>
  <c r="A3021" i="5"/>
  <c r="A3020" i="5"/>
  <c r="A3019" i="5"/>
  <c r="A3018" i="5"/>
  <c r="A3017" i="5"/>
  <c r="A3016" i="5"/>
  <c r="A3015" i="5"/>
  <c r="A3014" i="5"/>
  <c r="A3013" i="5"/>
  <c r="A3012" i="5"/>
  <c r="A3011" i="5"/>
  <c r="A3010" i="5"/>
  <c r="A3009" i="5"/>
  <c r="A3008" i="5"/>
  <c r="A3007" i="5"/>
  <c r="A3006" i="5"/>
  <c r="A3005" i="5"/>
  <c r="A3004" i="5"/>
  <c r="A3003" i="5"/>
  <c r="A3002" i="5"/>
  <c r="A3001" i="5"/>
  <c r="A3000" i="5"/>
  <c r="A2999" i="5"/>
  <c r="A2998" i="5"/>
  <c r="A2997" i="5"/>
  <c r="A2996" i="5"/>
  <c r="A2995" i="5"/>
  <c r="A2994" i="5"/>
  <c r="A2993" i="5"/>
  <c r="A2992" i="5"/>
  <c r="A2991" i="5"/>
  <c r="A2990" i="5"/>
  <c r="A2989" i="5"/>
  <c r="A2988" i="5"/>
  <c r="A2987" i="5"/>
  <c r="A2986" i="5"/>
  <c r="A2985" i="5"/>
  <c r="A2984" i="5"/>
  <c r="A2983" i="5"/>
  <c r="A2982" i="5"/>
  <c r="A2981" i="5"/>
  <c r="A2980" i="5"/>
  <c r="A2979" i="5"/>
  <c r="A2978" i="5"/>
  <c r="A2977" i="5"/>
  <c r="A2976" i="5"/>
  <c r="A2975" i="5"/>
  <c r="A2974" i="5"/>
  <c r="A2973" i="5"/>
  <c r="A2972" i="5"/>
  <c r="A2971" i="5"/>
  <c r="A2970" i="5"/>
  <c r="A2969" i="5"/>
  <c r="A2968" i="5"/>
  <c r="A2967" i="5"/>
  <c r="A2966" i="5"/>
  <c r="A2965" i="5"/>
  <c r="A2964" i="5"/>
  <c r="A2963" i="5"/>
  <c r="A2962" i="5"/>
  <c r="A2961" i="5"/>
  <c r="A2960" i="5"/>
  <c r="A2959" i="5"/>
  <c r="A2958" i="5"/>
  <c r="A2957" i="5"/>
  <c r="A2956" i="5"/>
  <c r="A2955" i="5"/>
  <c r="A2954" i="5"/>
  <c r="A2953" i="5"/>
  <c r="A2952" i="5"/>
  <c r="A2951" i="5"/>
  <c r="A2950" i="5"/>
  <c r="A2949" i="5"/>
  <c r="A2948" i="5"/>
  <c r="A2947" i="5"/>
  <c r="A2946" i="5"/>
  <c r="A2945" i="5"/>
  <c r="A2944" i="5"/>
  <c r="A2943" i="5"/>
  <c r="A2942" i="5"/>
  <c r="A2941" i="5"/>
  <c r="A2940" i="5"/>
  <c r="A2939" i="5"/>
  <c r="A2938" i="5"/>
  <c r="A2937" i="5"/>
  <c r="A2936" i="5"/>
  <c r="A2935" i="5"/>
  <c r="A2934" i="5"/>
  <c r="A2933" i="5"/>
  <c r="A2932" i="5"/>
  <c r="A2931" i="5"/>
  <c r="A2930" i="5"/>
  <c r="A2929" i="5"/>
  <c r="A2928" i="5"/>
  <c r="A2927" i="5"/>
  <c r="A2926" i="5"/>
  <c r="A2925" i="5"/>
  <c r="A2924" i="5"/>
  <c r="A2923" i="5"/>
  <c r="A2922" i="5"/>
  <c r="A2921" i="5"/>
  <c r="A2920" i="5"/>
  <c r="A2919" i="5"/>
  <c r="A2918" i="5"/>
  <c r="A2917" i="5"/>
  <c r="A2916" i="5"/>
  <c r="A2915" i="5"/>
  <c r="A2914" i="5"/>
  <c r="A2913" i="5"/>
  <c r="A2912" i="5"/>
  <c r="A2911" i="5"/>
  <c r="A2910" i="5"/>
  <c r="A2909" i="5"/>
  <c r="A2908" i="5"/>
  <c r="A2907" i="5"/>
  <c r="A2906" i="5"/>
  <c r="A2905" i="5"/>
  <c r="A2904" i="5"/>
  <c r="A2903" i="5"/>
  <c r="A2902" i="5"/>
  <c r="A2901" i="5"/>
  <c r="A2900" i="5"/>
  <c r="A2899" i="5"/>
  <c r="A2898" i="5"/>
  <c r="A2897" i="5"/>
  <c r="A2896" i="5"/>
  <c r="A2895" i="5"/>
  <c r="A2894" i="5"/>
  <c r="A2893" i="5"/>
  <c r="A2892" i="5"/>
  <c r="A2891" i="5"/>
  <c r="A2890" i="5"/>
  <c r="A2889" i="5"/>
  <c r="A2888" i="5"/>
  <c r="A2887" i="5"/>
  <c r="A2886" i="5"/>
  <c r="A2885" i="5"/>
  <c r="A2884" i="5"/>
  <c r="A2883" i="5"/>
  <c r="A2882" i="5"/>
  <c r="A2881" i="5"/>
  <c r="A2880" i="5"/>
  <c r="A2879" i="5"/>
  <c r="A2878" i="5"/>
  <c r="A2877" i="5"/>
  <c r="A2876" i="5"/>
  <c r="A2875" i="5"/>
  <c r="A2874" i="5"/>
  <c r="A2873" i="5"/>
  <c r="A2872" i="5"/>
  <c r="A2871" i="5"/>
  <c r="A2870" i="5"/>
  <c r="A2869" i="5"/>
  <c r="A2868" i="5"/>
  <c r="A2867" i="5"/>
  <c r="A2866" i="5"/>
  <c r="A2865" i="5"/>
  <c r="A2864" i="5"/>
  <c r="A2863" i="5"/>
  <c r="A2862" i="5"/>
  <c r="A2861" i="5"/>
  <c r="A2860" i="5"/>
  <c r="A2859" i="5"/>
  <c r="A2858" i="5"/>
  <c r="A2857" i="5"/>
  <c r="A2856" i="5"/>
  <c r="A2855" i="5"/>
  <c r="A2854" i="5"/>
  <c r="A2853" i="5"/>
  <c r="A2852" i="5"/>
  <c r="A2851" i="5"/>
  <c r="A2850" i="5"/>
  <c r="A2849" i="5"/>
  <c r="A2848" i="5"/>
  <c r="A2847" i="5"/>
  <c r="A2846" i="5"/>
  <c r="A2845" i="5"/>
  <c r="A2844" i="5"/>
  <c r="A2843" i="5"/>
  <c r="A2842" i="5"/>
  <c r="A2841" i="5"/>
  <c r="A2840" i="5"/>
  <c r="A2839" i="5"/>
  <c r="A2838" i="5"/>
  <c r="A2837" i="5"/>
  <c r="A2836" i="5"/>
  <c r="A2835" i="5"/>
  <c r="A2834" i="5"/>
  <c r="A2833" i="5"/>
  <c r="A2832" i="5"/>
  <c r="A2831" i="5"/>
  <c r="A2830" i="5"/>
  <c r="A2829" i="5"/>
  <c r="A2828" i="5"/>
  <c r="A2827" i="5"/>
  <c r="A2826" i="5"/>
  <c r="A2825" i="5"/>
  <c r="A2824" i="5"/>
  <c r="A2823" i="5"/>
  <c r="A2822" i="5"/>
  <c r="A2821" i="5"/>
  <c r="A2820" i="5"/>
  <c r="A2819" i="5"/>
  <c r="A2818" i="5"/>
  <c r="A2817" i="5"/>
  <c r="A2816" i="5"/>
  <c r="A2815" i="5"/>
  <c r="A2814" i="5"/>
  <c r="A2813" i="5"/>
  <c r="A2812" i="5"/>
  <c r="A2811" i="5"/>
  <c r="A2810" i="5"/>
  <c r="A2809" i="5"/>
  <c r="A2808" i="5"/>
  <c r="A2807" i="5"/>
  <c r="A2806" i="5"/>
  <c r="A2805" i="5"/>
  <c r="A2804" i="5"/>
  <c r="A2803" i="5"/>
  <c r="A2802" i="5"/>
  <c r="A2801" i="5"/>
  <c r="A2800" i="5"/>
  <c r="A2799" i="5"/>
  <c r="A2798" i="5"/>
  <c r="A2797" i="5"/>
  <c r="A2796" i="5"/>
  <c r="A2795" i="5"/>
  <c r="A2794" i="5"/>
  <c r="A2793" i="5"/>
  <c r="A2792" i="5"/>
  <c r="A2791" i="5"/>
  <c r="A2790" i="5"/>
  <c r="A2789" i="5"/>
  <c r="A2788" i="5"/>
  <c r="A2787" i="5"/>
  <c r="A2786" i="5"/>
  <c r="A2785" i="5"/>
  <c r="A2784" i="5"/>
  <c r="A2783" i="5"/>
  <c r="A2782" i="5"/>
  <c r="A2781" i="5"/>
  <c r="A2780" i="5"/>
  <c r="A2779" i="5"/>
  <c r="A2778" i="5"/>
  <c r="A2777" i="5"/>
  <c r="A2776" i="5"/>
  <c r="A2775" i="5"/>
  <c r="A2774" i="5"/>
  <c r="A2773" i="5"/>
  <c r="A2772" i="5"/>
  <c r="A2771" i="5"/>
  <c r="A2770" i="5"/>
  <c r="A2769" i="5"/>
  <c r="A2768" i="5"/>
  <c r="A2767" i="5"/>
  <c r="A2766" i="5"/>
  <c r="A2765" i="5"/>
  <c r="A2764" i="5"/>
  <c r="A2763" i="5"/>
  <c r="A2762" i="5"/>
  <c r="A2761" i="5"/>
  <c r="A2760" i="5"/>
  <c r="A2759" i="5"/>
  <c r="A2758" i="5"/>
  <c r="A2757" i="5"/>
  <c r="A2756" i="5"/>
  <c r="A2755" i="5"/>
  <c r="A2754" i="5"/>
  <c r="A2753" i="5"/>
  <c r="A2752" i="5"/>
  <c r="A2751" i="5"/>
  <c r="A2750" i="5"/>
  <c r="A2749" i="5"/>
  <c r="A2748" i="5"/>
  <c r="A2747" i="5"/>
  <c r="A2746" i="5"/>
  <c r="A2745" i="5"/>
  <c r="A2744" i="5"/>
  <c r="A2743" i="5"/>
  <c r="A2742" i="5"/>
  <c r="A2741" i="5"/>
  <c r="A2740" i="5"/>
  <c r="A2739" i="5"/>
  <c r="A2738" i="5"/>
  <c r="A2737" i="5"/>
  <c r="A2736" i="5"/>
  <c r="A2735" i="5"/>
  <c r="A2734" i="5"/>
  <c r="A2733" i="5"/>
  <c r="A2732" i="5"/>
  <c r="A2731" i="5"/>
  <c r="A2730" i="5"/>
  <c r="A2729" i="5"/>
  <c r="A2728" i="5"/>
  <c r="A2727" i="5"/>
  <c r="A2726" i="5"/>
  <c r="A2725" i="5"/>
  <c r="A2724" i="5"/>
  <c r="A2723" i="5"/>
  <c r="A2722" i="5"/>
  <c r="A2721" i="5"/>
  <c r="A2720" i="5"/>
  <c r="A2719" i="5"/>
  <c r="A2718" i="5"/>
  <c r="A2717" i="5"/>
  <c r="A2716" i="5"/>
  <c r="A2715" i="5"/>
  <c r="A2714" i="5"/>
  <c r="A2713" i="5"/>
  <c r="A2712" i="5"/>
  <c r="A2711" i="5"/>
  <c r="A2710" i="5"/>
  <c r="A2709" i="5"/>
  <c r="A2708" i="5"/>
  <c r="A2707" i="5"/>
  <c r="A2706" i="5"/>
  <c r="A2705" i="5"/>
  <c r="A2704" i="5"/>
  <c r="A2703" i="5"/>
  <c r="A2702" i="5"/>
  <c r="A2701" i="5"/>
  <c r="A2700" i="5"/>
  <c r="A2699" i="5"/>
  <c r="A2698" i="5"/>
  <c r="A2697" i="5"/>
  <c r="A2696" i="5"/>
  <c r="A2695" i="5"/>
  <c r="A2694" i="5"/>
  <c r="A2693" i="5"/>
  <c r="A2692" i="5"/>
  <c r="A2691" i="5"/>
  <c r="A2690" i="5"/>
  <c r="A2689" i="5"/>
  <c r="A2688" i="5"/>
  <c r="A2687" i="5"/>
  <c r="A2686" i="5"/>
  <c r="A2685" i="5"/>
  <c r="A2684" i="5"/>
  <c r="A2683" i="5"/>
  <c r="A2682" i="5"/>
  <c r="A2681" i="5"/>
  <c r="A2680" i="5"/>
  <c r="A2679" i="5"/>
  <c r="A2678" i="5"/>
  <c r="A2677" i="5"/>
  <c r="A2676" i="5"/>
  <c r="A2675" i="5"/>
  <c r="A2674" i="5"/>
  <c r="A2673" i="5"/>
  <c r="A2672" i="5"/>
  <c r="A2671" i="5"/>
  <c r="A2670" i="5"/>
  <c r="A2669" i="5"/>
  <c r="A2668" i="5"/>
  <c r="A2667" i="5"/>
  <c r="A2666" i="5"/>
  <c r="A2665" i="5"/>
  <c r="A2664" i="5"/>
  <c r="A2663" i="5"/>
  <c r="A2662" i="5"/>
  <c r="A2661" i="5"/>
  <c r="A2660" i="5"/>
  <c r="A2659" i="5"/>
  <c r="A2658" i="5"/>
  <c r="A2657" i="5"/>
  <c r="A2656" i="5"/>
  <c r="A2655" i="5"/>
  <c r="A2654" i="5"/>
  <c r="A2653" i="5"/>
  <c r="A2652" i="5"/>
  <c r="A2651" i="5"/>
  <c r="A2650" i="5"/>
  <c r="A2649" i="5"/>
  <c r="A2648" i="5"/>
  <c r="A2647" i="5"/>
  <c r="A2646" i="5"/>
  <c r="A2645" i="5"/>
  <c r="A2644" i="5"/>
  <c r="A2643" i="5"/>
  <c r="A2642" i="5"/>
  <c r="A2641" i="5"/>
  <c r="A2640" i="5"/>
  <c r="A2639" i="5"/>
  <c r="A2638" i="5"/>
  <c r="A2637" i="5"/>
  <c r="A2636" i="5"/>
  <c r="A2635" i="5"/>
  <c r="A2634" i="5"/>
  <c r="A2633" i="5"/>
  <c r="A2632" i="5"/>
  <c r="A2631" i="5"/>
  <c r="A2630" i="5"/>
  <c r="A2629" i="5"/>
  <c r="A2628" i="5"/>
  <c r="A2627" i="5"/>
  <c r="A2626" i="5"/>
  <c r="A2625" i="5"/>
  <c r="A2624" i="5"/>
  <c r="A2623" i="5"/>
  <c r="A2622" i="5"/>
  <c r="A2621" i="5"/>
  <c r="A2620" i="5"/>
  <c r="A2619" i="5"/>
  <c r="A2618" i="5"/>
  <c r="A2617" i="5"/>
  <c r="A2616" i="5"/>
  <c r="A2615" i="5"/>
  <c r="A2614" i="5"/>
  <c r="A2613" i="5"/>
  <c r="A2612" i="5"/>
  <c r="A2611" i="5"/>
  <c r="A2610" i="5"/>
  <c r="A2609" i="5"/>
  <c r="A2608" i="5"/>
  <c r="A2607" i="5"/>
  <c r="A2606" i="5"/>
  <c r="A2605" i="5"/>
  <c r="A2604" i="5"/>
  <c r="A2603" i="5"/>
  <c r="A2602" i="5"/>
  <c r="A2601" i="5"/>
  <c r="A2600" i="5"/>
  <c r="A2599" i="5"/>
  <c r="A2598" i="5"/>
  <c r="A2597" i="5"/>
  <c r="A2596" i="5"/>
  <c r="A2595" i="5"/>
  <c r="A2594" i="5"/>
  <c r="A2593" i="5"/>
  <c r="A2592" i="5"/>
  <c r="A2591" i="5"/>
  <c r="A2590" i="5"/>
  <c r="A2589" i="5"/>
  <c r="A2588" i="5"/>
  <c r="A2587" i="5"/>
  <c r="A2586" i="5"/>
  <c r="A2585" i="5"/>
  <c r="A2584" i="5"/>
  <c r="A2583" i="5"/>
  <c r="A2582" i="5"/>
  <c r="A2581" i="5"/>
  <c r="A2580" i="5"/>
  <c r="A2579" i="5"/>
  <c r="A2578" i="5"/>
  <c r="A2577" i="5"/>
  <c r="A2576" i="5"/>
  <c r="A2575" i="5"/>
  <c r="A2574" i="5"/>
  <c r="A2573" i="5"/>
  <c r="A2572" i="5"/>
  <c r="A2571" i="5"/>
  <c r="A2570" i="5"/>
  <c r="A2569" i="5"/>
  <c r="A2568" i="5"/>
  <c r="A2567" i="5"/>
  <c r="A2566" i="5"/>
  <c r="A2565" i="5"/>
  <c r="A2564" i="5"/>
  <c r="A2563" i="5"/>
  <c r="A2562" i="5"/>
  <c r="A2561" i="5"/>
  <c r="A2560" i="5"/>
  <c r="A2559" i="5"/>
  <c r="A2558" i="5"/>
  <c r="A2557" i="5"/>
  <c r="A2556" i="5"/>
  <c r="A2555" i="5"/>
  <c r="A2554" i="5"/>
  <c r="A2553" i="5"/>
  <c r="A2552" i="5"/>
  <c r="A2551" i="5"/>
  <c r="A2550" i="5"/>
  <c r="A2549" i="5"/>
  <c r="A2548" i="5"/>
  <c r="A2547" i="5"/>
  <c r="A2546" i="5"/>
  <c r="A2545" i="5"/>
  <c r="A2544" i="5"/>
  <c r="A2543" i="5"/>
  <c r="A2542" i="5"/>
  <c r="A2541" i="5"/>
  <c r="A2540" i="5"/>
  <c r="A2539" i="5"/>
  <c r="A2538" i="5"/>
  <c r="A2537" i="5"/>
  <c r="A2536" i="5"/>
  <c r="A2535" i="5"/>
  <c r="A2534" i="5"/>
  <c r="A2533" i="5"/>
  <c r="A2532" i="5"/>
  <c r="A2531" i="5"/>
  <c r="A2530" i="5"/>
  <c r="A2529" i="5"/>
  <c r="A2528" i="5"/>
  <c r="A2527" i="5"/>
  <c r="A2526" i="5"/>
  <c r="A2525" i="5"/>
  <c r="A2524" i="5"/>
  <c r="A2523" i="5"/>
  <c r="A2522" i="5"/>
  <c r="A2521" i="5"/>
  <c r="A2520" i="5"/>
  <c r="A2519" i="5"/>
  <c r="A2518" i="5"/>
  <c r="A2517" i="5"/>
  <c r="A2516" i="5"/>
  <c r="A2515" i="5"/>
  <c r="A2514" i="5"/>
  <c r="A2513" i="5"/>
  <c r="A2512" i="5"/>
  <c r="A2511" i="5"/>
  <c r="A2510" i="5"/>
  <c r="A2509" i="5"/>
  <c r="A2508" i="5"/>
  <c r="A2507" i="5"/>
  <c r="A2506" i="5"/>
  <c r="A2505" i="5"/>
  <c r="A2504" i="5"/>
  <c r="A2503" i="5"/>
  <c r="A2502" i="5"/>
  <c r="A2501" i="5"/>
  <c r="A2500" i="5"/>
  <c r="A2499" i="5"/>
  <c r="A2498" i="5"/>
  <c r="A2497" i="5"/>
  <c r="A2496" i="5"/>
  <c r="A2495" i="5"/>
  <c r="A2494" i="5"/>
  <c r="A2493" i="5"/>
  <c r="A2492" i="5"/>
  <c r="A2491" i="5"/>
  <c r="A2490" i="5"/>
  <c r="A2489" i="5"/>
  <c r="A2488" i="5"/>
  <c r="A2487" i="5"/>
  <c r="A2486" i="5"/>
  <c r="A2485" i="5"/>
  <c r="A2484" i="5"/>
  <c r="A2483" i="5"/>
  <c r="A2482" i="5"/>
  <c r="A2481" i="5"/>
  <c r="A2480" i="5"/>
  <c r="A2479" i="5"/>
  <c r="A2478" i="5"/>
  <c r="A2477" i="5"/>
  <c r="A2476" i="5"/>
  <c r="A2475" i="5"/>
  <c r="A2474" i="5"/>
  <c r="A2473" i="5"/>
  <c r="A2472" i="5"/>
  <c r="A2471" i="5"/>
  <c r="A2470" i="5"/>
  <c r="A2469" i="5"/>
  <c r="A2468" i="5"/>
  <c r="A2467" i="5"/>
  <c r="A2466" i="5"/>
  <c r="A2465" i="5"/>
  <c r="A2464" i="5"/>
  <c r="A2463" i="5"/>
  <c r="A2462" i="5"/>
  <c r="A2461" i="5"/>
  <c r="A2460" i="5"/>
  <c r="A2459" i="5"/>
  <c r="A2458" i="5"/>
  <c r="A2457" i="5"/>
  <c r="A2456" i="5"/>
  <c r="A2455" i="5"/>
  <c r="A2454" i="5"/>
  <c r="A2453" i="5"/>
  <c r="A2452" i="5"/>
  <c r="A2451" i="5"/>
  <c r="A2450" i="5"/>
  <c r="A2449" i="5"/>
  <c r="A2448" i="5"/>
  <c r="A2447" i="5"/>
  <c r="A2446" i="5"/>
  <c r="A2445" i="5"/>
  <c r="A2444" i="5"/>
  <c r="A2443" i="5"/>
  <c r="A2442" i="5"/>
  <c r="A2441" i="5"/>
  <c r="A2440" i="5"/>
  <c r="A2439" i="5"/>
  <c r="A2438" i="5"/>
  <c r="A2437" i="5"/>
  <c r="A2436" i="5"/>
  <c r="A2435" i="5"/>
  <c r="A2434" i="5"/>
  <c r="A2433" i="5"/>
  <c r="A2432" i="5"/>
  <c r="A2431" i="5"/>
  <c r="A2430" i="5"/>
  <c r="A2429" i="5"/>
  <c r="A2428" i="5"/>
  <c r="A2427" i="5"/>
  <c r="A2426" i="5"/>
  <c r="A2425" i="5"/>
  <c r="A2424" i="5"/>
  <c r="A2423" i="5"/>
  <c r="A2422" i="5"/>
  <c r="A2421" i="5"/>
  <c r="A2420" i="5"/>
  <c r="A2419" i="5"/>
  <c r="A2418" i="5"/>
  <c r="A2417" i="5"/>
  <c r="A2416" i="5"/>
  <c r="A2415" i="5"/>
  <c r="A2414" i="5"/>
  <c r="A2413" i="5"/>
  <c r="A2412" i="5"/>
  <c r="A2411" i="5"/>
  <c r="A2410" i="5"/>
  <c r="A2409" i="5"/>
  <c r="A2408" i="5"/>
  <c r="A2407" i="5"/>
  <c r="A2406" i="5"/>
  <c r="A2405" i="5"/>
  <c r="A2404" i="5"/>
  <c r="A2403" i="5"/>
  <c r="A2402" i="5"/>
  <c r="A2401" i="5"/>
  <c r="A2400" i="5"/>
  <c r="A2399" i="5"/>
  <c r="A2398" i="5"/>
  <c r="A2397" i="5"/>
  <c r="A2396" i="5"/>
  <c r="A2395" i="5"/>
  <c r="A2394" i="5"/>
  <c r="A2393" i="5"/>
  <c r="A2392" i="5"/>
  <c r="A2391" i="5"/>
  <c r="A2390" i="5"/>
  <c r="A2389" i="5"/>
  <c r="A2388" i="5"/>
  <c r="A2387" i="5"/>
  <c r="A2386" i="5"/>
  <c r="A2385" i="5"/>
  <c r="A2384" i="5"/>
  <c r="A2383" i="5"/>
  <c r="A2382" i="5"/>
  <c r="A2381" i="5"/>
  <c r="A2380" i="5"/>
  <c r="A2379" i="5"/>
  <c r="A2378" i="5"/>
  <c r="A2377" i="5"/>
  <c r="A2376" i="5"/>
  <c r="A2375" i="5"/>
  <c r="A2374" i="5"/>
  <c r="A2373" i="5"/>
  <c r="A2372" i="5"/>
  <c r="A2371" i="5"/>
  <c r="A2370" i="5"/>
  <c r="A2369" i="5"/>
  <c r="A2368" i="5"/>
  <c r="A2367" i="5"/>
  <c r="A2366" i="5"/>
  <c r="A2365" i="5"/>
  <c r="A2364" i="5"/>
  <c r="A2363" i="5"/>
  <c r="A2362" i="5"/>
  <c r="A2361" i="5"/>
  <c r="A2360" i="5"/>
  <c r="A2359" i="5"/>
  <c r="A2358" i="5"/>
  <c r="A2357" i="5"/>
  <c r="A2356" i="5"/>
  <c r="A2355" i="5"/>
  <c r="A2354" i="5"/>
  <c r="A2353" i="5"/>
  <c r="A2352" i="5"/>
  <c r="A2351" i="5"/>
  <c r="A2350" i="5"/>
  <c r="A2349" i="5"/>
  <c r="A2348" i="5"/>
  <c r="A2347" i="5"/>
  <c r="A2346" i="5"/>
  <c r="A2345" i="5"/>
  <c r="A2344" i="5"/>
  <c r="A2343" i="5"/>
  <c r="A2342" i="5"/>
  <c r="A2341" i="5"/>
  <c r="A2340" i="5"/>
  <c r="A2339" i="5"/>
  <c r="A2338" i="5"/>
  <c r="A2337" i="5"/>
  <c r="A2336" i="5"/>
  <c r="A2335" i="5"/>
  <c r="A2334" i="5"/>
  <c r="A2333" i="5"/>
  <c r="A2332" i="5"/>
  <c r="A2331" i="5"/>
  <c r="A2330" i="5"/>
  <c r="A2329" i="5"/>
  <c r="A2328" i="5"/>
  <c r="A2327" i="5"/>
  <c r="A2326" i="5"/>
  <c r="A2325" i="5"/>
  <c r="A2324" i="5"/>
  <c r="A2323" i="5"/>
  <c r="A2322" i="5"/>
  <c r="A2321" i="5"/>
  <c r="A2320" i="5"/>
  <c r="A2319" i="5"/>
  <c r="A2318" i="5"/>
  <c r="A2317" i="5"/>
  <c r="A2316" i="5"/>
  <c r="A2315" i="5"/>
  <c r="A2314" i="5"/>
  <c r="A2313" i="5"/>
  <c r="A2312" i="5"/>
  <c r="A2311" i="5"/>
  <c r="A2310" i="5"/>
  <c r="A2309" i="5"/>
  <c r="A2308" i="5"/>
  <c r="A2307" i="5"/>
  <c r="A2306" i="5"/>
  <c r="A2305" i="5"/>
  <c r="A2304" i="5"/>
  <c r="A2303" i="5"/>
  <c r="A2302" i="5"/>
  <c r="A2301" i="5"/>
  <c r="A2300" i="5"/>
  <c r="A2299" i="5"/>
  <c r="A2298" i="5"/>
  <c r="A2297" i="5"/>
  <c r="A2296" i="5"/>
  <c r="A2295" i="5"/>
  <c r="A2294" i="5"/>
  <c r="A2293" i="5"/>
  <c r="A2292" i="5"/>
  <c r="A2291" i="5"/>
  <c r="A2290" i="5"/>
  <c r="A2289" i="5"/>
  <c r="A2288" i="5"/>
  <c r="A2287" i="5"/>
  <c r="A2286" i="5"/>
  <c r="A2285" i="5"/>
  <c r="A2284" i="5"/>
  <c r="A2283" i="5"/>
  <c r="A2282" i="5"/>
  <c r="A2281" i="5"/>
  <c r="A2280" i="5"/>
  <c r="A2279" i="5"/>
  <c r="A2278" i="5"/>
  <c r="A2277" i="5"/>
  <c r="A2276" i="5"/>
  <c r="A2275" i="5"/>
  <c r="A2274" i="5"/>
  <c r="A2273" i="5"/>
  <c r="A2272" i="5"/>
  <c r="A2271" i="5"/>
  <c r="A2270" i="5"/>
  <c r="A2269" i="5"/>
  <c r="A2268" i="5"/>
  <c r="A2267" i="5"/>
  <c r="A2266" i="5"/>
  <c r="A2265" i="5"/>
  <c r="A2264" i="5"/>
  <c r="A2263" i="5"/>
  <c r="A2262" i="5"/>
  <c r="A2261" i="5"/>
  <c r="A2260" i="5"/>
  <c r="A2259" i="5"/>
  <c r="A2258" i="5"/>
  <c r="A2257" i="5"/>
  <c r="A2256" i="5"/>
  <c r="A2255" i="5"/>
  <c r="A2254" i="5"/>
  <c r="A2253" i="5"/>
  <c r="A2252" i="5"/>
  <c r="A2251" i="5"/>
  <c r="A2250" i="5"/>
  <c r="A2249" i="5"/>
  <c r="A2248" i="5"/>
  <c r="A2247" i="5"/>
  <c r="A2246" i="5"/>
  <c r="A2245" i="5"/>
  <c r="A2244" i="5"/>
  <c r="A2243" i="5"/>
  <c r="A2242" i="5"/>
  <c r="A2241" i="5"/>
  <c r="A2240" i="5"/>
  <c r="A2239" i="5"/>
  <c r="A2238" i="5"/>
  <c r="A2237" i="5"/>
  <c r="A2236" i="5"/>
  <c r="A2235" i="5"/>
  <c r="A2234" i="5"/>
  <c r="A2233" i="5"/>
  <c r="A2232" i="5"/>
  <c r="A2231" i="5"/>
  <c r="A2230" i="5"/>
  <c r="A2229" i="5"/>
  <c r="A2228" i="5"/>
  <c r="A2227" i="5"/>
  <c r="A2226" i="5"/>
  <c r="A2225" i="5"/>
  <c r="A2224" i="5"/>
  <c r="A2223" i="5"/>
  <c r="A2222" i="5"/>
  <c r="A2221" i="5"/>
  <c r="A2220" i="5"/>
  <c r="A2219" i="5"/>
  <c r="A2218" i="5"/>
  <c r="A2217" i="5"/>
  <c r="A2216" i="5"/>
  <c r="A2215" i="5"/>
  <c r="A2214" i="5"/>
  <c r="A2213" i="5"/>
  <c r="A2212" i="5"/>
  <c r="A2211" i="5"/>
  <c r="A2210" i="5"/>
  <c r="A2209" i="5"/>
  <c r="A2208" i="5"/>
  <c r="A2207" i="5"/>
  <c r="A2206" i="5"/>
  <c r="A2205" i="5"/>
  <c r="A2204" i="5"/>
  <c r="A2203" i="5"/>
  <c r="A2202" i="5"/>
  <c r="A2201" i="5"/>
  <c r="A2200" i="5"/>
  <c r="A2199" i="5"/>
  <c r="A2198" i="5"/>
  <c r="A2197" i="5"/>
  <c r="A2196" i="5"/>
  <c r="A2195" i="5"/>
  <c r="A2194" i="5"/>
  <c r="A2193" i="5"/>
  <c r="A2192" i="5"/>
  <c r="A2191" i="5"/>
  <c r="A2190" i="5"/>
  <c r="A2189" i="5"/>
  <c r="A2188" i="5"/>
  <c r="A2187" i="5"/>
  <c r="A2186" i="5"/>
  <c r="A2185" i="5"/>
  <c r="A2184" i="5"/>
  <c r="A2183" i="5"/>
  <c r="A2182" i="5"/>
  <c r="A2181" i="5"/>
  <c r="A2180" i="5"/>
  <c r="A2179" i="5"/>
  <c r="A2178" i="5"/>
  <c r="A2177" i="5"/>
  <c r="A2176" i="5"/>
  <c r="A2175" i="5"/>
  <c r="A2174" i="5"/>
  <c r="A2173" i="5"/>
  <c r="A2172" i="5"/>
  <c r="A2171" i="5"/>
  <c r="A2170" i="5"/>
  <c r="A2169" i="5"/>
  <c r="A2168" i="5"/>
  <c r="A2167" i="5"/>
  <c r="A2166" i="5"/>
  <c r="A2165" i="5"/>
  <c r="A2164" i="5"/>
  <c r="A2163" i="5"/>
  <c r="A2162" i="5"/>
  <c r="A2161" i="5"/>
  <c r="A2160" i="5"/>
  <c r="A2159" i="5"/>
  <c r="A2158" i="5"/>
  <c r="A2157" i="5"/>
  <c r="A2156" i="5"/>
  <c r="A2155" i="5"/>
  <c r="A2154" i="5"/>
  <c r="A2153" i="5"/>
  <c r="A2152" i="5"/>
  <c r="A2151" i="5"/>
  <c r="A2150" i="5"/>
  <c r="A2149" i="5"/>
  <c r="A2148" i="5"/>
  <c r="A2147" i="5"/>
  <c r="A2146" i="5"/>
  <c r="A2145" i="5"/>
  <c r="A2144" i="5"/>
  <c r="A2143" i="5"/>
  <c r="A2142" i="5"/>
  <c r="A2141" i="5"/>
  <c r="A2140" i="5"/>
  <c r="A2139" i="5"/>
  <c r="A2138" i="5"/>
  <c r="A2137" i="5"/>
  <c r="A2136" i="5"/>
  <c r="A2135" i="5"/>
  <c r="A2134" i="5"/>
  <c r="A2133" i="5"/>
  <c r="A2132" i="5"/>
  <c r="A2131" i="5"/>
  <c r="A2130" i="5"/>
  <c r="A2129" i="5"/>
  <c r="A2128" i="5"/>
  <c r="A2127" i="5"/>
  <c r="A2126" i="5"/>
  <c r="A2125" i="5"/>
  <c r="A2124" i="5"/>
  <c r="A2123" i="5"/>
  <c r="A2122" i="5"/>
  <c r="A2121" i="5"/>
  <c r="A2120" i="5"/>
  <c r="A2119" i="5"/>
  <c r="A2118" i="5"/>
  <c r="A2117" i="5"/>
  <c r="A2116" i="5"/>
  <c r="A2115" i="5"/>
  <c r="A2114" i="5"/>
  <c r="A2113" i="5"/>
  <c r="A2112" i="5"/>
  <c r="A2111" i="5"/>
  <c r="A2110" i="5"/>
  <c r="A2109" i="5"/>
  <c r="A2108" i="5"/>
  <c r="A2107" i="5"/>
  <c r="A2106" i="5"/>
  <c r="A2105" i="5"/>
  <c r="A2104" i="5"/>
  <c r="A2103" i="5"/>
  <c r="A2102" i="5"/>
  <c r="A2101" i="5"/>
  <c r="A2100" i="5"/>
  <c r="A2099" i="5"/>
  <c r="A2098" i="5"/>
  <c r="A2097" i="5"/>
  <c r="A2096" i="5"/>
  <c r="A2095" i="5"/>
  <c r="A2094" i="5"/>
  <c r="A2093" i="5"/>
  <c r="A2092" i="5"/>
  <c r="A2091" i="5"/>
  <c r="A2090" i="5"/>
  <c r="A2089" i="5"/>
  <c r="A2088" i="5"/>
  <c r="A2087" i="5"/>
  <c r="A2086" i="5"/>
  <c r="A2085" i="5"/>
  <c r="A2084" i="5"/>
  <c r="A2083" i="5"/>
  <c r="A2082" i="5"/>
  <c r="A2081" i="5"/>
  <c r="A2080" i="5"/>
  <c r="A2079" i="5"/>
  <c r="A2078" i="5"/>
  <c r="A2077" i="5"/>
  <c r="A2076" i="5"/>
  <c r="A2075" i="5"/>
  <c r="A2074" i="5"/>
  <c r="A2073" i="5"/>
  <c r="A2072" i="5"/>
  <c r="A2071" i="5"/>
  <c r="A2070" i="5"/>
  <c r="A2069" i="5"/>
  <c r="A2068" i="5"/>
  <c r="A2067" i="5"/>
  <c r="A2066" i="5"/>
  <c r="A2065" i="5"/>
  <c r="A2064" i="5"/>
  <c r="A2063" i="5"/>
  <c r="A2062" i="5"/>
  <c r="A2061" i="5"/>
  <c r="A2060" i="5"/>
  <c r="A2059" i="5"/>
  <c r="A2058" i="5"/>
  <c r="A2057" i="5"/>
  <c r="A2056" i="5"/>
  <c r="A2055" i="5"/>
  <c r="A2054" i="5"/>
  <c r="A2053" i="5"/>
  <c r="A2052" i="5"/>
  <c r="A2051" i="5"/>
  <c r="A2050" i="5"/>
  <c r="A2049" i="5"/>
  <c r="A2048" i="5"/>
  <c r="A2047" i="5"/>
  <c r="A2046" i="5"/>
  <c r="A2045" i="5"/>
  <c r="A2044" i="5"/>
  <c r="A2043" i="5"/>
  <c r="A2042" i="5"/>
  <c r="A2041" i="5"/>
  <c r="A2040" i="5"/>
  <c r="A2039" i="5"/>
  <c r="A2038" i="5"/>
  <c r="A2037" i="5"/>
  <c r="A2036" i="5"/>
  <c r="A2035" i="5"/>
  <c r="A2034" i="5"/>
  <c r="A2033" i="5"/>
  <c r="A2032" i="5"/>
  <c r="A2031" i="5"/>
  <c r="A2030" i="5"/>
  <c r="A2029" i="5"/>
  <c r="A2028" i="5"/>
  <c r="A2027" i="5"/>
  <c r="A2026" i="5"/>
  <c r="A2025" i="5"/>
  <c r="A2024" i="5"/>
  <c r="A2023" i="5"/>
  <c r="A2022" i="5"/>
  <c r="A2021" i="5"/>
  <c r="A2020" i="5"/>
  <c r="A2019" i="5"/>
  <c r="A2018" i="5"/>
  <c r="A2017" i="5"/>
  <c r="A2016" i="5"/>
  <c r="A2015" i="5"/>
  <c r="A2014" i="5"/>
  <c r="A2013" i="5"/>
  <c r="A2012" i="5"/>
  <c r="A2011" i="5"/>
  <c r="A2010" i="5"/>
  <c r="A2009" i="5"/>
  <c r="A2008" i="5"/>
  <c r="A2007" i="5"/>
  <c r="A2006" i="5"/>
  <c r="A2005" i="5"/>
  <c r="A2004" i="5"/>
  <c r="A2003" i="5"/>
  <c r="A2002" i="5"/>
  <c r="A2001" i="5"/>
  <c r="A2000" i="5"/>
  <c r="A1999" i="5"/>
  <c r="A1998" i="5"/>
  <c r="A1997" i="5"/>
  <c r="A1996" i="5"/>
  <c r="A1995" i="5"/>
  <c r="A1994" i="5"/>
  <c r="A1993" i="5"/>
  <c r="A1992" i="5"/>
  <c r="A1991" i="5"/>
  <c r="A1990" i="5"/>
  <c r="A1989" i="5"/>
  <c r="A1988" i="5"/>
  <c r="A1987" i="5"/>
  <c r="A1986" i="5"/>
  <c r="A1985" i="5"/>
  <c r="A1984" i="5"/>
  <c r="A1983" i="5"/>
  <c r="A1982" i="5"/>
  <c r="A1981" i="5"/>
  <c r="A1980" i="5"/>
  <c r="A1979" i="5"/>
  <c r="A1978" i="5"/>
  <c r="A1977" i="5"/>
  <c r="A1976" i="5"/>
  <c r="A1975" i="5"/>
  <c r="A1974" i="5"/>
  <c r="A1973" i="5"/>
  <c r="A1972" i="5"/>
  <c r="A1971" i="5"/>
  <c r="A1970" i="5"/>
  <c r="A1969" i="5"/>
  <c r="A1968" i="5"/>
  <c r="A1967" i="5"/>
  <c r="A1966" i="5"/>
  <c r="A1965" i="5"/>
  <c r="A1964" i="5"/>
  <c r="A1963" i="5"/>
  <c r="A1962" i="5"/>
  <c r="A1961" i="5"/>
  <c r="A1960" i="5"/>
  <c r="A1959" i="5"/>
  <c r="A1958" i="5"/>
  <c r="A1957" i="5"/>
  <c r="A1956" i="5"/>
  <c r="A1955" i="5"/>
  <c r="A1954" i="5"/>
  <c r="A1953" i="5"/>
  <c r="A1952" i="5"/>
  <c r="A1951" i="5"/>
  <c r="A1950" i="5"/>
  <c r="A1949" i="5"/>
  <c r="A1948" i="5"/>
  <c r="A1947" i="5"/>
  <c r="A1946" i="5"/>
  <c r="A1945" i="5"/>
  <c r="A1944" i="5"/>
  <c r="A1943" i="5"/>
  <c r="A1942" i="5"/>
  <c r="A1941" i="5"/>
  <c r="A1940" i="5"/>
  <c r="A1939" i="5"/>
  <c r="A1938" i="5"/>
  <c r="A1937" i="5"/>
  <c r="A1936" i="5"/>
  <c r="A1935" i="5"/>
  <c r="A1934" i="5"/>
  <c r="A1933" i="5"/>
  <c r="A1932" i="5"/>
  <c r="A1931" i="5"/>
  <c r="A1930" i="5"/>
  <c r="A1929" i="5"/>
  <c r="A1928" i="5"/>
  <c r="A1927" i="5"/>
  <c r="A1926" i="5"/>
  <c r="A1925" i="5"/>
  <c r="A1924" i="5"/>
  <c r="A1923" i="5"/>
  <c r="A1922" i="5"/>
  <c r="A1921" i="5"/>
  <c r="A1920" i="5"/>
  <c r="A1919" i="5"/>
  <c r="A1918" i="5"/>
  <c r="A1917" i="5"/>
  <c r="A1916" i="5"/>
  <c r="A1915" i="5"/>
  <c r="A1914" i="5"/>
  <c r="A1913" i="5"/>
  <c r="A1912" i="5"/>
  <c r="A1911" i="5"/>
  <c r="A1910" i="5"/>
  <c r="A1909" i="5"/>
  <c r="A1908" i="5"/>
  <c r="A1907" i="5"/>
  <c r="A1906" i="5"/>
  <c r="A1905" i="5"/>
  <c r="A1904" i="5"/>
  <c r="A1903" i="5"/>
  <c r="A1902" i="5"/>
  <c r="A1901" i="5"/>
  <c r="A1900" i="5"/>
  <c r="A1899" i="5"/>
  <c r="A1898" i="5"/>
  <c r="A1897" i="5"/>
  <c r="A1896" i="5"/>
  <c r="A1895" i="5"/>
  <c r="A1894" i="5"/>
  <c r="A1893" i="5"/>
  <c r="A1892" i="5"/>
  <c r="A1891" i="5"/>
  <c r="A1890" i="5"/>
  <c r="A1889" i="5"/>
  <c r="A1888" i="5"/>
  <c r="A1887" i="5"/>
  <c r="A1886" i="5"/>
  <c r="A1885" i="5"/>
  <c r="A1884" i="5"/>
  <c r="A1883" i="5"/>
  <c r="A1882" i="5"/>
  <c r="A1881" i="5"/>
  <c r="A1880" i="5"/>
  <c r="A1879" i="5"/>
  <c r="A1878" i="5"/>
  <c r="A1877" i="5"/>
  <c r="A1876" i="5"/>
  <c r="A1875" i="5"/>
  <c r="A1874" i="5"/>
  <c r="A1873" i="5"/>
  <c r="A1872" i="5"/>
  <c r="A1871" i="5"/>
  <c r="A1870" i="5"/>
  <c r="A1869" i="5"/>
  <c r="A1868" i="5"/>
  <c r="A1867" i="5"/>
  <c r="A1866" i="5"/>
  <c r="A1865" i="5"/>
  <c r="A1864" i="5"/>
  <c r="A1863" i="5"/>
  <c r="A1862" i="5"/>
  <c r="A1861" i="5"/>
  <c r="A1860" i="5"/>
  <c r="A1859" i="5"/>
  <c r="A1858" i="5"/>
  <c r="A1857" i="5"/>
  <c r="A1856" i="5"/>
  <c r="A1855" i="5"/>
  <c r="A1854" i="5"/>
  <c r="A1853" i="5"/>
  <c r="A1852" i="5"/>
  <c r="A1851" i="5"/>
  <c r="A1850" i="5"/>
  <c r="A1849" i="5"/>
  <c r="A1848" i="5"/>
  <c r="A1847" i="5"/>
  <c r="A1846" i="5"/>
  <c r="A1845" i="5"/>
  <c r="A1844" i="5"/>
  <c r="A1843" i="5"/>
  <c r="A1842" i="5"/>
  <c r="A1841" i="5"/>
  <c r="A1840" i="5"/>
  <c r="A1839" i="5"/>
  <c r="A1838" i="5"/>
  <c r="A1837" i="5"/>
  <c r="A1836" i="5"/>
  <c r="A1835" i="5"/>
  <c r="A1834" i="5"/>
  <c r="A1833" i="5"/>
  <c r="A1832" i="5"/>
  <c r="A1831" i="5"/>
  <c r="A1830" i="5"/>
  <c r="A1829" i="5"/>
  <c r="A1828" i="5"/>
  <c r="A1827" i="5"/>
  <c r="A1826" i="5"/>
  <c r="A1825" i="5"/>
  <c r="A1824" i="5"/>
  <c r="A1823" i="5"/>
  <c r="A1822" i="5"/>
  <c r="A1821" i="5"/>
  <c r="A1820" i="5"/>
  <c r="A1819" i="5"/>
  <c r="A1818" i="5"/>
  <c r="A1817" i="5"/>
  <c r="A1816" i="5"/>
  <c r="A1815" i="5"/>
  <c r="A1814" i="5"/>
  <c r="A1813" i="5"/>
  <c r="A1812" i="5"/>
  <c r="A1811" i="5"/>
  <c r="A1810" i="5"/>
  <c r="A1809" i="5"/>
  <c r="A1808" i="5"/>
  <c r="A1807" i="5"/>
  <c r="A1806" i="5"/>
  <c r="A1805" i="5"/>
  <c r="A1804" i="5"/>
  <c r="A1803" i="5"/>
  <c r="A1802" i="5"/>
  <c r="A1801" i="5"/>
  <c r="A1800" i="5"/>
  <c r="A1799" i="5"/>
  <c r="A1798" i="5"/>
  <c r="A1797" i="5"/>
  <c r="A1796" i="5"/>
  <c r="A1795" i="5"/>
  <c r="A1794" i="5"/>
  <c r="A1793" i="5"/>
  <c r="A1792" i="5"/>
  <c r="A1791" i="5"/>
  <c r="A1790" i="5"/>
  <c r="A1789" i="5"/>
  <c r="A1788" i="5"/>
  <c r="A1787" i="5"/>
  <c r="A1786" i="5"/>
  <c r="A1785" i="5"/>
  <c r="A1784" i="5"/>
  <c r="A1783" i="5"/>
  <c r="A1782" i="5"/>
  <c r="A1781" i="5"/>
  <c r="A1780" i="5"/>
  <c r="A1779" i="5"/>
  <c r="A1778" i="5"/>
  <c r="A1777" i="5"/>
  <c r="A1776" i="5"/>
  <c r="A1775" i="5"/>
  <c r="A1774" i="5"/>
  <c r="A1773" i="5"/>
  <c r="A1772" i="5"/>
  <c r="A1771" i="5"/>
  <c r="A1770" i="5"/>
  <c r="A1769" i="5"/>
  <c r="A1768" i="5"/>
  <c r="A1767" i="5"/>
  <c r="A1766" i="5"/>
  <c r="A1765" i="5"/>
  <c r="A1764" i="5"/>
  <c r="A1763" i="5"/>
  <c r="A1762" i="5"/>
  <c r="A1761" i="5"/>
  <c r="A1760" i="5"/>
  <c r="A1759" i="5"/>
  <c r="A1758" i="5"/>
  <c r="A1757" i="5"/>
  <c r="A1756" i="5"/>
  <c r="A1755" i="5"/>
  <c r="A1754" i="5"/>
  <c r="A1753" i="5"/>
  <c r="A1752" i="5"/>
  <c r="A1751" i="5"/>
  <c r="A1750" i="5"/>
  <c r="A1749" i="5"/>
  <c r="A1748" i="5"/>
  <c r="A1747" i="5"/>
  <c r="A1746" i="5"/>
  <c r="A1745" i="5"/>
  <c r="A1744" i="5"/>
  <c r="A1743" i="5"/>
  <c r="A1742" i="5"/>
  <c r="A1741" i="5"/>
  <c r="A1740" i="5"/>
  <c r="A1739" i="5"/>
  <c r="A1738" i="5"/>
  <c r="A1737" i="5"/>
  <c r="A1736" i="5"/>
  <c r="A1735" i="5"/>
  <c r="A1734" i="5"/>
  <c r="A1733" i="5"/>
  <c r="A1732" i="5"/>
  <c r="A1731" i="5"/>
  <c r="A1730" i="5"/>
  <c r="A1729" i="5"/>
  <c r="A1728" i="5"/>
  <c r="A1727" i="5"/>
  <c r="A1726" i="5"/>
  <c r="A1725" i="5"/>
  <c r="A1724" i="5"/>
  <c r="A1723" i="5"/>
  <c r="A1722" i="5"/>
  <c r="A1721" i="5"/>
  <c r="A1720" i="5"/>
  <c r="A1719" i="5"/>
  <c r="A1718" i="5"/>
  <c r="A1717" i="5"/>
  <c r="A1716" i="5"/>
  <c r="A1715" i="5"/>
  <c r="A1714" i="5"/>
  <c r="A1713" i="5"/>
  <c r="A1712" i="5"/>
  <c r="A1711" i="5"/>
  <c r="A1710" i="5"/>
  <c r="A1709" i="5"/>
  <c r="A1708" i="5"/>
  <c r="A1707" i="5"/>
  <c r="A1706" i="5"/>
  <c r="A1705" i="5"/>
  <c r="A1704" i="5"/>
  <c r="A1703" i="5"/>
  <c r="A1702" i="5"/>
  <c r="A1701" i="5"/>
  <c r="A1700" i="5"/>
  <c r="A1699" i="5"/>
  <c r="A1698" i="5"/>
  <c r="A1697" i="5"/>
  <c r="A1696" i="5"/>
  <c r="A1695" i="5"/>
  <c r="A1694" i="5"/>
  <c r="A1693" i="5"/>
  <c r="A1692" i="5"/>
  <c r="A1691" i="5"/>
  <c r="A1690" i="5"/>
  <c r="A1689" i="5"/>
  <c r="A1688" i="5"/>
  <c r="A1687" i="5"/>
  <c r="A1686" i="5"/>
  <c r="A1685" i="5"/>
  <c r="A1684" i="5"/>
  <c r="A1683" i="5"/>
  <c r="A1682" i="5"/>
  <c r="A1681" i="5"/>
  <c r="A1680" i="5"/>
  <c r="A1679" i="5"/>
  <c r="A1678" i="5"/>
  <c r="A1677" i="5"/>
  <c r="A1676" i="5"/>
  <c r="A1675" i="5"/>
  <c r="A1674" i="5"/>
  <c r="A1673" i="5"/>
  <c r="A1672" i="5"/>
  <c r="A1671" i="5"/>
  <c r="A1670" i="5"/>
  <c r="A1669" i="5"/>
  <c r="A1668" i="5"/>
  <c r="A1667" i="5"/>
  <c r="A1666" i="5"/>
  <c r="A1665" i="5"/>
  <c r="A1664" i="5"/>
  <c r="A1663" i="5"/>
  <c r="A1662" i="5"/>
  <c r="A1661" i="5"/>
  <c r="A1660" i="5"/>
  <c r="A1659" i="5"/>
  <c r="A1658" i="5"/>
  <c r="A1657" i="5"/>
  <c r="A1656" i="5"/>
  <c r="A1655" i="5"/>
  <c r="A1654" i="5"/>
  <c r="A1653" i="5"/>
  <c r="A1652" i="5"/>
  <c r="A1651" i="5"/>
  <c r="A1650" i="5"/>
  <c r="A1649" i="5"/>
  <c r="A1648" i="5"/>
  <c r="A1647" i="5"/>
  <c r="A1646" i="5"/>
  <c r="A1645" i="5"/>
  <c r="A1644" i="5"/>
  <c r="A1643" i="5"/>
  <c r="A1642" i="5"/>
  <c r="A1641" i="5"/>
  <c r="A1640" i="5"/>
  <c r="A1639" i="5"/>
  <c r="A1638" i="5"/>
  <c r="A1637" i="5"/>
  <c r="A1636" i="5"/>
  <c r="A1635" i="5"/>
  <c r="A1634" i="5"/>
  <c r="A1633" i="5"/>
  <c r="A1632" i="5"/>
  <c r="A1631" i="5"/>
  <c r="A1630" i="5"/>
  <c r="A1629" i="5"/>
  <c r="A1628" i="5"/>
  <c r="A1627" i="5"/>
  <c r="A1626" i="5"/>
  <c r="A1625" i="5"/>
  <c r="A1624" i="5"/>
  <c r="A1623" i="5"/>
  <c r="A1622" i="5"/>
  <c r="A1621" i="5"/>
  <c r="A1620" i="5"/>
  <c r="A1619" i="5"/>
  <c r="A1618" i="5"/>
  <c r="A1617" i="5"/>
  <c r="A1616" i="5"/>
  <c r="A1615" i="5"/>
  <c r="A1614" i="5"/>
  <c r="A1613" i="5"/>
  <c r="A1612" i="5"/>
  <c r="A1611" i="5"/>
  <c r="A1610" i="5"/>
  <c r="A1609" i="5"/>
  <c r="A1608" i="5"/>
  <c r="A1607" i="5"/>
  <c r="A1606" i="5"/>
  <c r="A1605" i="5"/>
  <c r="A1604" i="5"/>
  <c r="A1603" i="5"/>
  <c r="A1602" i="5"/>
  <c r="A1601" i="5"/>
  <c r="A1600" i="5"/>
  <c r="A1599" i="5"/>
  <c r="A1598" i="5"/>
  <c r="A1597" i="5"/>
  <c r="A1596" i="5"/>
  <c r="A1595" i="5"/>
  <c r="A1594" i="5"/>
  <c r="A1593" i="5"/>
  <c r="A1592" i="5"/>
  <c r="A1591" i="5"/>
  <c r="A1590" i="5"/>
  <c r="A1589" i="5"/>
  <c r="A1588" i="5"/>
  <c r="A1587" i="5"/>
  <c r="A1586" i="5"/>
  <c r="A1585" i="5"/>
  <c r="A1584" i="5"/>
  <c r="A1583" i="5"/>
  <c r="A1582" i="5"/>
  <c r="A1581" i="5"/>
  <c r="A1580" i="5"/>
  <c r="A1579" i="5"/>
  <c r="A1578" i="5"/>
  <c r="A1577" i="5"/>
  <c r="A1576" i="5"/>
  <c r="A1575" i="5"/>
  <c r="A1574" i="5"/>
  <c r="A1573" i="5"/>
  <c r="A1572" i="5"/>
  <c r="A1571" i="5"/>
  <c r="A1570" i="5"/>
  <c r="A1569" i="5"/>
  <c r="A1568" i="5"/>
  <c r="A1567" i="5"/>
  <c r="A1566" i="5"/>
  <c r="A1565" i="5"/>
  <c r="A1564" i="5"/>
  <c r="A1563" i="5"/>
  <c r="A1562" i="5"/>
  <c r="A1561" i="5"/>
  <c r="A1560" i="5"/>
  <c r="A1559" i="5"/>
  <c r="A1558" i="5"/>
  <c r="A1557" i="5"/>
  <c r="A1556" i="5"/>
  <c r="A1555" i="5"/>
  <c r="A1554" i="5"/>
  <c r="A1553" i="5"/>
  <c r="A1552" i="5"/>
  <c r="A1551" i="5"/>
  <c r="A1550" i="5"/>
  <c r="A1549" i="5"/>
  <c r="A1548" i="5"/>
  <c r="A1547" i="5"/>
  <c r="A1546" i="5"/>
  <c r="A1545" i="5"/>
  <c r="A1544" i="5"/>
  <c r="A1543" i="5"/>
  <c r="A1542" i="5"/>
  <c r="A1541" i="5"/>
  <c r="A1540" i="5"/>
  <c r="A1539" i="5"/>
  <c r="A1538" i="5"/>
  <c r="A1537" i="5"/>
  <c r="A1536" i="5"/>
  <c r="A1535" i="5"/>
  <c r="A1534" i="5"/>
  <c r="A1533" i="5"/>
  <c r="A1532" i="5"/>
  <c r="A1531" i="5"/>
  <c r="A1530" i="5"/>
  <c r="A1529" i="5"/>
  <c r="A1528" i="5"/>
  <c r="A1527" i="5"/>
  <c r="A1526" i="5"/>
  <c r="A1525" i="5"/>
  <c r="A1524" i="5"/>
  <c r="A1523" i="5"/>
  <c r="A1522" i="5"/>
  <c r="A1521" i="5"/>
  <c r="A1520" i="5"/>
  <c r="A1519" i="5"/>
  <c r="A1518" i="5"/>
  <c r="A1517" i="5"/>
  <c r="A1516" i="5"/>
  <c r="A1515" i="5"/>
  <c r="A1514" i="5"/>
  <c r="A1513" i="5"/>
  <c r="A1512" i="5"/>
  <c r="A1511" i="5"/>
  <c r="A1510" i="5"/>
  <c r="A1509" i="5"/>
  <c r="A1508" i="5"/>
  <c r="A1507" i="5"/>
  <c r="A1506" i="5"/>
  <c r="A1505" i="5"/>
  <c r="A1504" i="5"/>
  <c r="A1503" i="5"/>
  <c r="A1502" i="5"/>
  <c r="A1501" i="5"/>
  <c r="A1500" i="5"/>
  <c r="A1499" i="5"/>
  <c r="A1498" i="5"/>
  <c r="A1497" i="5"/>
  <c r="A1496" i="5"/>
  <c r="A1495" i="5"/>
  <c r="A1494" i="5"/>
  <c r="A1493" i="5"/>
  <c r="A1492" i="5"/>
  <c r="A1491" i="5"/>
  <c r="A1490" i="5"/>
  <c r="A1489" i="5"/>
  <c r="A1488" i="5"/>
  <c r="A1487" i="5"/>
  <c r="A1486" i="5"/>
  <c r="A1485" i="5"/>
  <c r="A1484" i="5"/>
  <c r="A1483" i="5"/>
  <c r="A1482" i="5"/>
  <c r="A1481" i="5"/>
  <c r="A1480" i="5"/>
  <c r="A1479" i="5"/>
  <c r="A1478" i="5"/>
  <c r="A1477" i="5"/>
  <c r="A1476" i="5"/>
  <c r="A1475" i="5"/>
  <c r="A1474" i="5"/>
  <c r="A1473" i="5"/>
  <c r="A1472" i="5"/>
  <c r="A1471" i="5"/>
  <c r="A1470" i="5"/>
  <c r="A1469" i="5"/>
  <c r="A1468" i="5"/>
  <c r="A1467" i="5"/>
  <c r="A1466" i="5"/>
  <c r="A1465" i="5"/>
  <c r="A1464" i="5"/>
  <c r="A1463" i="5"/>
  <c r="A1462" i="5"/>
  <c r="A1461" i="5"/>
  <c r="A1460" i="5"/>
  <c r="A1459" i="5"/>
  <c r="A1458" i="5"/>
  <c r="A1457" i="5"/>
  <c r="A1456" i="5"/>
  <c r="A1455" i="5"/>
  <c r="A1454" i="5"/>
  <c r="A1453" i="5"/>
  <c r="A1452" i="5"/>
  <c r="A1451" i="5"/>
  <c r="A1450" i="5"/>
  <c r="A1449" i="5"/>
  <c r="A1448" i="5"/>
  <c r="A1447" i="5"/>
  <c r="A1446" i="5"/>
  <c r="A1445" i="5"/>
  <c r="A1444" i="5"/>
  <c r="A1443" i="5"/>
  <c r="A1442" i="5"/>
  <c r="A1441" i="5"/>
  <c r="A1440" i="5"/>
  <c r="A1439" i="5"/>
  <c r="A1438" i="5"/>
  <c r="A1437" i="5"/>
  <c r="A1436" i="5"/>
  <c r="A1435" i="5"/>
  <c r="A1434" i="5"/>
  <c r="A1433" i="5"/>
  <c r="A1432" i="5"/>
  <c r="A1431" i="5"/>
  <c r="A1430" i="5"/>
  <c r="A1429" i="5"/>
  <c r="A1428" i="5"/>
  <c r="A1427" i="5"/>
  <c r="A1426" i="5"/>
  <c r="A1425" i="5"/>
  <c r="A1424" i="5"/>
  <c r="A1423" i="5"/>
  <c r="A1422" i="5"/>
  <c r="A1421" i="5"/>
  <c r="A1420" i="5"/>
  <c r="A1419" i="5"/>
  <c r="A1418" i="5"/>
  <c r="A1417" i="5"/>
  <c r="A1416" i="5"/>
  <c r="A1415" i="5"/>
  <c r="A1414" i="5"/>
  <c r="A1413" i="5"/>
  <c r="A1412" i="5"/>
  <c r="A1411" i="5"/>
  <c r="A1410" i="5"/>
  <c r="A1409" i="5"/>
  <c r="A1408" i="5"/>
  <c r="A1407" i="5"/>
  <c r="A1406" i="5"/>
  <c r="A1405" i="5"/>
  <c r="A1404" i="5"/>
  <c r="A1403" i="5"/>
  <c r="A1402" i="5"/>
  <c r="A1401" i="5"/>
  <c r="A1400" i="5"/>
  <c r="A1399" i="5"/>
  <c r="A1398" i="5"/>
  <c r="A1397" i="5"/>
  <c r="A1396" i="5"/>
  <c r="A1395" i="5"/>
  <c r="A1394" i="5"/>
  <c r="A1393" i="5"/>
  <c r="A1392" i="5"/>
  <c r="A1391" i="5"/>
  <c r="A1390" i="5"/>
  <c r="A1389" i="5"/>
  <c r="A1388" i="5"/>
  <c r="A1387" i="5"/>
  <c r="A1386" i="5"/>
  <c r="A1385" i="5"/>
  <c r="A1384" i="5"/>
  <c r="A1383" i="5"/>
  <c r="A1382" i="5"/>
  <c r="A1381" i="5"/>
  <c r="A1380" i="5"/>
  <c r="A1379" i="5"/>
  <c r="A1378" i="5"/>
  <c r="A1377" i="5"/>
  <c r="A1376" i="5"/>
  <c r="A1375" i="5"/>
  <c r="A1374" i="5"/>
  <c r="A1373" i="5"/>
  <c r="A1372" i="5"/>
  <c r="A1371" i="5"/>
  <c r="A1370" i="5"/>
  <c r="A1369" i="5"/>
  <c r="A1368" i="5"/>
  <c r="A1367" i="5"/>
  <c r="A1366" i="5"/>
  <c r="A1365" i="5"/>
  <c r="A1364" i="5"/>
  <c r="A1363" i="5"/>
  <c r="A1362" i="5"/>
  <c r="A1361" i="5"/>
  <c r="A1360" i="5"/>
  <c r="A1359" i="5"/>
  <c r="A1358" i="5"/>
  <c r="A1357" i="5"/>
  <c r="A1356" i="5"/>
  <c r="A1355" i="5"/>
  <c r="A1354" i="5"/>
  <c r="A1353" i="5"/>
  <c r="A1352" i="5"/>
  <c r="A1351" i="5"/>
  <c r="A1350" i="5"/>
  <c r="A1349" i="5"/>
  <c r="A1348" i="5"/>
  <c r="A1347" i="5"/>
  <c r="A1346" i="5"/>
  <c r="A1345" i="5"/>
  <c r="A1344" i="5"/>
  <c r="A1343" i="5"/>
  <c r="A1342" i="5"/>
  <c r="A1341" i="5"/>
  <c r="A1340" i="5"/>
  <c r="A1339" i="5"/>
  <c r="A1338" i="5"/>
  <c r="A1337" i="5"/>
  <c r="A1336" i="5"/>
  <c r="A1335" i="5"/>
  <c r="A1334" i="5"/>
  <c r="A1333" i="5"/>
  <c r="A1332" i="5"/>
  <c r="A1331" i="5"/>
  <c r="A1330" i="5"/>
  <c r="A1329" i="5"/>
  <c r="A1328" i="5"/>
  <c r="A1327" i="5"/>
  <c r="A1326" i="5"/>
  <c r="A1325" i="5"/>
  <c r="A1324" i="5"/>
  <c r="A1323" i="5"/>
  <c r="A1322" i="5"/>
  <c r="A1321" i="5"/>
  <c r="A1320" i="5"/>
  <c r="A1319" i="5"/>
  <c r="A1318" i="5"/>
  <c r="A1317" i="5"/>
  <c r="A1316" i="5"/>
  <c r="A1315" i="5"/>
  <c r="A1314" i="5"/>
  <c r="A1313" i="5"/>
  <c r="A1312" i="5"/>
  <c r="A1311" i="5"/>
  <c r="A1310" i="5"/>
  <c r="A1309" i="5"/>
  <c r="A1308" i="5"/>
  <c r="A1307" i="5"/>
  <c r="A1306" i="5"/>
  <c r="A1305" i="5"/>
  <c r="A1304" i="5"/>
  <c r="A1303" i="5"/>
  <c r="A1302" i="5"/>
  <c r="A1301" i="5"/>
  <c r="A1300" i="5"/>
  <c r="A1299" i="5"/>
  <c r="A1298" i="5"/>
  <c r="A1297" i="5"/>
  <c r="A1296" i="5"/>
  <c r="A1295" i="5"/>
  <c r="A1294" i="5"/>
  <c r="A1293" i="5"/>
  <c r="A1292" i="5"/>
  <c r="A1291" i="5"/>
  <c r="A1290" i="5"/>
  <c r="A1289" i="5"/>
  <c r="A1288" i="5"/>
  <c r="A1287" i="5"/>
  <c r="A1286" i="5"/>
  <c r="A1285" i="5"/>
  <c r="A1284" i="5"/>
  <c r="A1283" i="5"/>
  <c r="A1282" i="5"/>
  <c r="A1281" i="5"/>
  <c r="A1280" i="5"/>
  <c r="A1279" i="5"/>
  <c r="A1278" i="5"/>
  <c r="A1277" i="5"/>
  <c r="A1276" i="5"/>
  <c r="A1275" i="5"/>
  <c r="A1274" i="5"/>
  <c r="A1273" i="5"/>
  <c r="A1272" i="5"/>
  <c r="A1271" i="5"/>
  <c r="A1270" i="5"/>
  <c r="A1269" i="5"/>
  <c r="A1268" i="5"/>
  <c r="A1267" i="5"/>
  <c r="A1266" i="5"/>
  <c r="A1265" i="5"/>
  <c r="A1264" i="5"/>
  <c r="A1263" i="5"/>
  <c r="A1262" i="5"/>
  <c r="A1261" i="5"/>
  <c r="A1260" i="5"/>
  <c r="A1259" i="5"/>
  <c r="A1258" i="5"/>
  <c r="A1257" i="5"/>
  <c r="A1256" i="5"/>
  <c r="A1255" i="5"/>
  <c r="A1254" i="5"/>
  <c r="A1253" i="5"/>
  <c r="A1252" i="5"/>
  <c r="A1251" i="5"/>
  <c r="A1250" i="5"/>
  <c r="A1249" i="5"/>
  <c r="A1248" i="5"/>
  <c r="A1247" i="5"/>
  <c r="A1246" i="5"/>
  <c r="A1245" i="5"/>
  <c r="A1244" i="5"/>
  <c r="A1243" i="5"/>
  <c r="A1242" i="5"/>
  <c r="A1241" i="5"/>
  <c r="A1240" i="5"/>
  <c r="A1239" i="5"/>
  <c r="A1238" i="5"/>
  <c r="A1237" i="5"/>
  <c r="A1236" i="5"/>
  <c r="A1235" i="5"/>
  <c r="A1234" i="5"/>
  <c r="A1233" i="5"/>
  <c r="A1232" i="5"/>
  <c r="A1231" i="5"/>
  <c r="A1230" i="5"/>
  <c r="A1229" i="5"/>
  <c r="A1228" i="5"/>
  <c r="A1227" i="5"/>
  <c r="A1226" i="5"/>
  <c r="A1225" i="5"/>
  <c r="A1224" i="5"/>
  <c r="A1223" i="5"/>
  <c r="A1222" i="5"/>
  <c r="A1221" i="5"/>
  <c r="A1220" i="5"/>
  <c r="A1219" i="5"/>
  <c r="A1218" i="5"/>
  <c r="A1217" i="5"/>
  <c r="A1216" i="5"/>
  <c r="A1215" i="5"/>
  <c r="A1214" i="5"/>
  <c r="A1213" i="5"/>
  <c r="A1212" i="5"/>
  <c r="A1211" i="5"/>
  <c r="A1210" i="5"/>
  <c r="A1209" i="5"/>
  <c r="A1208" i="5"/>
  <c r="A1207" i="5"/>
  <c r="A1206" i="5"/>
  <c r="A1205" i="5"/>
  <c r="A1204" i="5"/>
  <c r="A1203" i="5"/>
  <c r="A1202" i="5"/>
  <c r="A1201" i="5"/>
  <c r="A1200" i="5"/>
  <c r="A1199" i="5"/>
  <c r="A1198" i="5"/>
  <c r="A1197" i="5"/>
  <c r="A1196" i="5"/>
  <c r="A1195" i="5"/>
  <c r="A1194" i="5"/>
  <c r="A1193" i="5"/>
  <c r="A1192" i="5"/>
  <c r="A1191" i="5"/>
  <c r="A1190" i="5"/>
  <c r="A1189" i="5"/>
  <c r="A1188" i="5"/>
  <c r="A1187" i="5"/>
  <c r="A1186" i="5"/>
  <c r="A1185" i="5"/>
  <c r="A1184" i="5"/>
  <c r="A1183" i="5"/>
  <c r="A1182" i="5"/>
  <c r="A1181" i="5"/>
  <c r="A1180" i="5"/>
  <c r="A1179" i="5"/>
  <c r="A1178" i="5"/>
  <c r="A1177" i="5"/>
  <c r="A1176" i="5"/>
  <c r="A1175" i="5"/>
  <c r="A1174" i="5"/>
  <c r="A1173" i="5"/>
  <c r="A1172" i="5"/>
  <c r="A1171" i="5"/>
  <c r="A1170" i="5"/>
  <c r="A1169" i="5"/>
  <c r="A1168" i="5"/>
  <c r="A1167" i="5"/>
  <c r="A1166" i="5"/>
  <c r="A1165" i="5"/>
  <c r="A1164" i="5"/>
  <c r="A1163" i="5"/>
  <c r="A1162" i="5"/>
  <c r="A1161" i="5"/>
  <c r="A1160" i="5"/>
  <c r="A1159" i="5"/>
  <c r="A1158" i="5"/>
  <c r="A1157" i="5"/>
  <c r="A1156" i="5"/>
  <c r="A1155" i="5"/>
  <c r="A1154" i="5"/>
  <c r="A1153" i="5"/>
  <c r="A1152" i="5"/>
  <c r="A1151" i="5"/>
  <c r="A1150" i="5"/>
  <c r="A1149" i="5"/>
  <c r="A1148" i="5"/>
  <c r="A1147" i="5"/>
  <c r="A1146" i="5"/>
  <c r="A1145" i="5"/>
  <c r="A1144" i="5"/>
  <c r="A1143" i="5"/>
  <c r="A1142" i="5"/>
  <c r="A1141" i="5"/>
  <c r="A1140" i="5"/>
  <c r="A1139" i="5"/>
  <c r="A1138" i="5"/>
  <c r="A1137" i="5"/>
  <c r="A1136" i="5"/>
  <c r="A1135" i="5"/>
  <c r="A1134" i="5"/>
  <c r="A1133" i="5"/>
  <c r="A1132" i="5"/>
  <c r="A1131" i="5"/>
  <c r="A1130" i="5"/>
  <c r="A1129" i="5"/>
  <c r="A1128" i="5"/>
  <c r="A1127" i="5"/>
  <c r="A1126" i="5"/>
  <c r="A1125" i="5"/>
  <c r="A1124" i="5"/>
  <c r="A1123" i="5"/>
  <c r="A1122" i="5"/>
  <c r="A1121" i="5"/>
  <c r="A1120" i="5"/>
  <c r="A1119" i="5"/>
  <c r="A1118" i="5"/>
  <c r="A1117" i="5"/>
  <c r="A1116" i="5"/>
  <c r="A1115" i="5"/>
  <c r="A1114" i="5"/>
  <c r="A1113" i="5"/>
  <c r="A1112" i="5"/>
  <c r="A1111" i="5"/>
  <c r="A1110" i="5"/>
  <c r="A1109" i="5"/>
  <c r="A1108" i="5"/>
  <c r="A1107" i="5"/>
  <c r="A1106" i="5"/>
  <c r="A1105" i="5"/>
  <c r="A1104" i="5"/>
  <c r="A1103" i="5"/>
  <c r="A1102" i="5"/>
  <c r="A1101" i="5"/>
  <c r="A1100" i="5"/>
  <c r="A1099" i="5"/>
  <c r="A1098" i="5"/>
  <c r="A1097" i="5"/>
  <c r="A1096" i="5"/>
  <c r="A1095" i="5"/>
  <c r="A1094" i="5"/>
  <c r="A1093" i="5"/>
  <c r="A1092" i="5"/>
  <c r="A1091" i="5"/>
  <c r="A1090" i="5"/>
  <c r="A1089" i="5"/>
  <c r="A1088" i="5"/>
  <c r="A1087" i="5"/>
  <c r="A1086" i="5"/>
  <c r="A1085" i="5"/>
  <c r="A1084" i="5"/>
  <c r="A1083" i="5"/>
  <c r="A1082" i="5"/>
  <c r="A1081" i="5"/>
  <c r="A1080" i="5"/>
  <c r="A1079" i="5"/>
  <c r="A1078" i="5"/>
  <c r="A1077" i="5"/>
  <c r="A1076" i="5"/>
  <c r="A1075" i="5"/>
  <c r="A1074" i="5"/>
  <c r="A1073" i="5"/>
  <c r="A1072" i="5"/>
  <c r="A1071" i="5"/>
  <c r="A1070" i="5"/>
  <c r="A1069" i="5"/>
  <c r="A1068" i="5"/>
  <c r="A1067" i="5"/>
  <c r="A1066" i="5"/>
  <c r="A1065" i="5"/>
  <c r="A1064" i="5"/>
  <c r="A1063" i="5"/>
  <c r="A1062" i="5"/>
  <c r="A1061" i="5"/>
  <c r="A1060" i="5"/>
  <c r="A1059" i="5"/>
  <c r="A1058" i="5"/>
  <c r="A1057" i="5"/>
  <c r="A1056" i="5"/>
  <c r="A1055" i="5"/>
  <c r="A1054" i="5"/>
  <c r="A1053" i="5"/>
  <c r="A1052" i="5"/>
  <c r="A1051" i="5"/>
  <c r="A1050" i="5"/>
  <c r="A1049" i="5"/>
  <c r="A1048" i="5"/>
  <c r="A1047" i="5"/>
  <c r="A1046" i="5"/>
  <c r="A1045" i="5"/>
  <c r="A1044" i="5"/>
  <c r="A1043" i="5"/>
  <c r="A1042" i="5"/>
  <c r="A1041" i="5"/>
  <c r="A1040" i="5"/>
  <c r="A1039" i="5"/>
  <c r="A1038" i="5"/>
  <c r="A1037" i="5"/>
  <c r="A1036" i="5"/>
  <c r="A1035" i="5"/>
  <c r="A1034" i="5"/>
  <c r="A1033" i="5"/>
  <c r="A1032" i="5"/>
  <c r="A1031" i="5"/>
  <c r="A1030" i="5"/>
  <c r="A1029" i="5"/>
  <c r="A1028" i="5"/>
  <c r="A1027" i="5"/>
  <c r="A1026" i="5"/>
  <c r="A1025" i="5"/>
  <c r="A1024" i="5"/>
  <c r="A1023" i="5"/>
  <c r="A1022" i="5"/>
  <c r="A1021" i="5"/>
  <c r="A1020" i="5"/>
  <c r="A1019" i="5"/>
  <c r="A1018" i="5"/>
  <c r="A1017" i="5"/>
  <c r="A1016" i="5"/>
  <c r="A1015" i="5"/>
  <c r="A1014" i="5"/>
  <c r="A1013" i="5"/>
  <c r="A1012" i="5"/>
  <c r="A1011" i="5"/>
  <c r="A1010" i="5"/>
  <c r="A1009" i="5"/>
  <c r="A1008" i="5"/>
  <c r="A1007" i="5"/>
  <c r="A1006" i="5"/>
  <c r="A1005" i="5"/>
  <c r="A1004" i="5"/>
  <c r="A1003" i="5"/>
  <c r="A1002" i="5"/>
  <c r="A1001" i="5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V17" i="3" s="1"/>
  <c r="A4" i="4"/>
  <c r="A3" i="4"/>
  <c r="A2" i="4"/>
  <c r="J456" i="5" s="1"/>
  <c r="R33" i="3"/>
  <c r="Q33" i="3"/>
  <c r="P33" i="3"/>
  <c r="O33" i="3"/>
  <c r="N33" i="3"/>
  <c r="M33" i="3"/>
  <c r="L33" i="3"/>
  <c r="I32" i="3"/>
  <c r="H32" i="3"/>
  <c r="G32" i="3"/>
  <c r="C16" i="3"/>
  <c r="C14" i="3"/>
  <c r="I5" i="3"/>
  <c r="H5" i="3"/>
  <c r="G5" i="3"/>
  <c r="K18" i="3" l="1"/>
  <c r="J424" i="5"/>
  <c r="J24" i="5"/>
  <c r="J442" i="5"/>
  <c r="J888" i="5"/>
  <c r="J328" i="5"/>
  <c r="J869" i="5"/>
  <c r="J1858" i="5"/>
  <c r="J56" i="5"/>
  <c r="J179" i="5"/>
  <c r="J88" i="5"/>
  <c r="J3" i="5"/>
  <c r="J152" i="5"/>
  <c r="J1307" i="5"/>
  <c r="J2071" i="5"/>
  <c r="J961" i="5"/>
  <c r="J218" i="5"/>
  <c r="J650" i="5"/>
  <c r="J870" i="5"/>
  <c r="J1089" i="5"/>
  <c r="J871" i="5"/>
  <c r="J8" i="5"/>
  <c r="J1155" i="5"/>
  <c r="J1537" i="5"/>
  <c r="J10" i="5"/>
  <c r="J440" i="5"/>
  <c r="J999" i="5"/>
  <c r="J1953" i="5"/>
  <c r="J851" i="5"/>
  <c r="J11" i="5"/>
  <c r="J472" i="5"/>
  <c r="J12" i="5"/>
  <c r="J504" i="5"/>
  <c r="J536" i="5"/>
  <c r="J13" i="5"/>
  <c r="J568" i="5"/>
  <c r="J600" i="5"/>
  <c r="J14" i="5"/>
  <c r="J232" i="5"/>
  <c r="J664" i="5"/>
  <c r="J1739" i="5"/>
  <c r="J264" i="5"/>
  <c r="J234" i="5"/>
  <c r="J296" i="5"/>
  <c r="J666" i="5"/>
  <c r="J886" i="5"/>
  <c r="J19" i="5"/>
  <c r="J360" i="5"/>
  <c r="J120" i="5"/>
  <c r="J1062" i="5"/>
  <c r="J392" i="5"/>
  <c r="J632" i="5"/>
  <c r="K23" i="3"/>
  <c r="K30" i="3"/>
  <c r="K22" i="3"/>
  <c r="K8" i="3"/>
  <c r="K24" i="3"/>
  <c r="K15" i="3"/>
  <c r="K28" i="3"/>
  <c r="K26" i="3"/>
  <c r="K13" i="3"/>
  <c r="K20" i="3"/>
  <c r="K11" i="3"/>
  <c r="J184" i="5"/>
  <c r="J216" i="5"/>
  <c r="K9" i="3"/>
  <c r="J490" i="5"/>
  <c r="J154" i="5"/>
  <c r="J1715" i="5"/>
  <c r="J747" i="5"/>
  <c r="J474" i="5"/>
  <c r="J122" i="5"/>
  <c r="V18" i="3"/>
  <c r="J818" i="5"/>
  <c r="J426" i="5"/>
  <c r="J42" i="5"/>
  <c r="J835" i="5"/>
  <c r="J715" i="5"/>
  <c r="J2103" i="5"/>
  <c r="J522" i="5"/>
  <c r="J266" i="5"/>
  <c r="J394" i="5"/>
  <c r="J1410" i="5"/>
  <c r="J783" i="5"/>
  <c r="J506" i="5"/>
  <c r="J138" i="5"/>
  <c r="J1043" i="5"/>
  <c r="J2876" i="5"/>
  <c r="J554" i="5"/>
  <c r="J186" i="5"/>
  <c r="J764" i="5"/>
  <c r="V11" i="3"/>
  <c r="J298" i="5"/>
  <c r="J906" i="5"/>
  <c r="V7" i="3"/>
  <c r="J1282" i="5"/>
  <c r="J853" i="5"/>
  <c r="J410" i="5"/>
  <c r="J58" i="5"/>
  <c r="J682" i="5"/>
  <c r="J362" i="5"/>
  <c r="J90" i="5"/>
  <c r="J1587" i="5"/>
  <c r="J905" i="5"/>
  <c r="J1233" i="5"/>
  <c r="J1691" i="5"/>
  <c r="J602" i="5"/>
  <c r="J981" i="5"/>
  <c r="J982" i="5"/>
  <c r="J2251" i="5"/>
  <c r="J202" i="5"/>
  <c r="C10" i="3"/>
  <c r="J1207" i="5"/>
  <c r="J634" i="5"/>
  <c r="V27" i="3"/>
  <c r="V20" i="3"/>
  <c r="J1159" i="5"/>
  <c r="J1435" i="5"/>
  <c r="J538" i="5"/>
  <c r="J2189" i="5"/>
  <c r="J1459" i="5"/>
  <c r="J346" i="5"/>
  <c r="J1001" i="5"/>
  <c r="J458" i="5"/>
  <c r="J1331" i="5"/>
  <c r="J801" i="5"/>
  <c r="J1563" i="5"/>
  <c r="J570" i="5"/>
  <c r="J250" i="5"/>
  <c r="J945" i="5"/>
  <c r="J963" i="5"/>
  <c r="J1902" i="5"/>
  <c r="J26" i="5"/>
  <c r="J1409" i="5"/>
  <c r="V14" i="3"/>
  <c r="J3192" i="5"/>
  <c r="J836" i="5"/>
  <c r="J618" i="5"/>
  <c r="J330" i="5"/>
  <c r="J2131" i="5"/>
  <c r="J714" i="5"/>
  <c r="V9" i="3"/>
  <c r="J731" i="5"/>
  <c r="J378" i="5"/>
  <c r="J106" i="5"/>
  <c r="J1793" i="5"/>
  <c r="J698" i="5"/>
  <c r="J282" i="5"/>
  <c r="J1281" i="5"/>
  <c r="J748" i="5"/>
  <c r="J74" i="5"/>
  <c r="J1255" i="5"/>
  <c r="V29" i="3"/>
  <c r="J1819" i="5"/>
  <c r="J586" i="5"/>
  <c r="J170" i="5"/>
  <c r="J4054" i="5"/>
  <c r="J1794" i="5"/>
  <c r="J1666" i="5"/>
  <c r="J1538" i="5"/>
  <c r="J1044" i="5"/>
  <c r="J1111" i="5"/>
  <c r="J314" i="5"/>
  <c r="J1665" i="5"/>
  <c r="J1714" i="5"/>
  <c r="J1586" i="5"/>
  <c r="J1458" i="5"/>
  <c r="J1330" i="5"/>
  <c r="J1042" i="5"/>
  <c r="J980" i="5"/>
  <c r="J904" i="5"/>
  <c r="J834" i="5"/>
  <c r="J780" i="5"/>
  <c r="J763" i="5"/>
  <c r="J746" i="5"/>
  <c r="J713" i="5"/>
  <c r="J696" i="5"/>
  <c r="J248" i="5"/>
  <c r="J488" i="5"/>
  <c r="V23" i="3"/>
  <c r="J40" i="5"/>
  <c r="J729" i="5"/>
  <c r="J1355" i="5"/>
  <c r="J280" i="5"/>
  <c r="J520" i="5"/>
  <c r="J1483" i="5"/>
  <c r="J1926" i="5"/>
  <c r="J72" i="5"/>
  <c r="J312" i="5"/>
  <c r="J552" i="5"/>
  <c r="J1611" i="5"/>
  <c r="J104" i="5"/>
  <c r="J344" i="5"/>
  <c r="J584" i="5"/>
  <c r="J136" i="5"/>
  <c r="J376" i="5"/>
  <c r="J616" i="5"/>
  <c r="J168" i="5"/>
  <c r="J408" i="5"/>
  <c r="J648" i="5"/>
  <c r="J200" i="5"/>
  <c r="X17" i="3"/>
  <c r="W17" i="3"/>
  <c r="J1019" i="5"/>
  <c r="J1842" i="5"/>
  <c r="J680" i="5"/>
  <c r="V25" i="3"/>
  <c r="J9" i="5"/>
  <c r="J25" i="5"/>
  <c r="J41" i="5"/>
  <c r="J57" i="5"/>
  <c r="J73" i="5"/>
  <c r="J89" i="5"/>
  <c r="J105" i="5"/>
  <c r="J121" i="5"/>
  <c r="J137" i="5"/>
  <c r="J153" i="5"/>
  <c r="J169" i="5"/>
  <c r="J185" i="5"/>
  <c r="J201" i="5"/>
  <c r="J217" i="5"/>
  <c r="J233" i="5"/>
  <c r="J249" i="5"/>
  <c r="J265" i="5"/>
  <c r="J281" i="5"/>
  <c r="J297" i="5"/>
  <c r="J313" i="5"/>
  <c r="J329" i="5"/>
  <c r="J345" i="5"/>
  <c r="J361" i="5"/>
  <c r="J377" i="5"/>
  <c r="J393" i="5"/>
  <c r="J409" i="5"/>
  <c r="J425" i="5"/>
  <c r="J441" i="5"/>
  <c r="J457" i="5"/>
  <c r="J473" i="5"/>
  <c r="J489" i="5"/>
  <c r="J505" i="5"/>
  <c r="J521" i="5"/>
  <c r="J537" i="5"/>
  <c r="J553" i="5"/>
  <c r="J569" i="5"/>
  <c r="J585" i="5"/>
  <c r="J601" i="5"/>
  <c r="J617" i="5"/>
  <c r="J633" i="5"/>
  <c r="J649" i="5"/>
  <c r="J665" i="5"/>
  <c r="J681" i="5"/>
  <c r="J697" i="5"/>
  <c r="J730" i="5"/>
  <c r="J799" i="5"/>
  <c r="J817" i="5"/>
  <c r="J852" i="5"/>
  <c r="J887" i="5"/>
  <c r="J923" i="5"/>
  <c r="J943" i="5"/>
  <c r="J962" i="5"/>
  <c r="J1000" i="5"/>
  <c r="J1063" i="5"/>
  <c r="J1110" i="5"/>
  <c r="J1927" i="5"/>
  <c r="J2013" i="5"/>
  <c r="J2072" i="5"/>
  <c r="J27" i="5"/>
  <c r="J43" i="5"/>
  <c r="J59" i="5"/>
  <c r="J75" i="5"/>
  <c r="J91" i="5"/>
  <c r="J107" i="5"/>
  <c r="J123" i="5"/>
  <c r="J139" i="5"/>
  <c r="J155" i="5"/>
  <c r="J171" i="5"/>
  <c r="J187" i="5"/>
  <c r="J203" i="5"/>
  <c r="J219" i="5"/>
  <c r="J235" i="5"/>
  <c r="J251" i="5"/>
  <c r="J267" i="5"/>
  <c r="J283" i="5"/>
  <c r="J299" i="5"/>
  <c r="J315" i="5"/>
  <c r="J331" i="5"/>
  <c r="J347" i="5"/>
  <c r="J363" i="5"/>
  <c r="J379" i="5"/>
  <c r="J395" i="5"/>
  <c r="J411" i="5"/>
  <c r="J427" i="5"/>
  <c r="J443" i="5"/>
  <c r="J459" i="5"/>
  <c r="J475" i="5"/>
  <c r="J491" i="5"/>
  <c r="J507" i="5"/>
  <c r="J523" i="5"/>
  <c r="J539" i="5"/>
  <c r="J555" i="5"/>
  <c r="J571" i="5"/>
  <c r="J587" i="5"/>
  <c r="J603" i="5"/>
  <c r="J619" i="5"/>
  <c r="J635" i="5"/>
  <c r="J651" i="5"/>
  <c r="J667" i="5"/>
  <c r="J683" i="5"/>
  <c r="J699" i="5"/>
  <c r="J732" i="5"/>
  <c r="J766" i="5"/>
  <c r="J819" i="5"/>
  <c r="J854" i="5"/>
  <c r="J889" i="5"/>
  <c r="J964" i="5"/>
  <c r="J1090" i="5"/>
  <c r="J1137" i="5"/>
  <c r="J1185" i="5"/>
  <c r="J1875" i="5"/>
  <c r="J2344" i="5"/>
  <c r="J716" i="5"/>
  <c r="J802" i="5"/>
  <c r="J837" i="5"/>
  <c r="J872" i="5"/>
  <c r="J907" i="5"/>
  <c r="J927" i="5"/>
  <c r="J946" i="5"/>
  <c r="J983" i="5"/>
  <c r="J1003" i="5"/>
  <c r="J1025" i="5"/>
  <c r="J1067" i="5"/>
  <c r="J1234" i="5"/>
  <c r="J1283" i="5"/>
  <c r="J1361" i="5"/>
  <c r="J1411" i="5"/>
  <c r="J1489" i="5"/>
  <c r="J1539" i="5"/>
  <c r="J1617" i="5"/>
  <c r="J1667" i="5"/>
  <c r="J1745" i="5"/>
  <c r="J1795" i="5"/>
  <c r="V16" i="3"/>
  <c r="J28" i="5"/>
  <c r="J44" i="5"/>
  <c r="J60" i="5"/>
  <c r="J76" i="5"/>
  <c r="J92" i="5"/>
  <c r="J108" i="5"/>
  <c r="J124" i="5"/>
  <c r="J140" i="5"/>
  <c r="J156" i="5"/>
  <c r="J172" i="5"/>
  <c r="J188" i="5"/>
  <c r="J204" i="5"/>
  <c r="J220" i="5"/>
  <c r="J236" i="5"/>
  <c r="J252" i="5"/>
  <c r="J268" i="5"/>
  <c r="J284" i="5"/>
  <c r="J300" i="5"/>
  <c r="J316" i="5"/>
  <c r="J332" i="5"/>
  <c r="J348" i="5"/>
  <c r="J364" i="5"/>
  <c r="J380" i="5"/>
  <c r="J396" i="5"/>
  <c r="J412" i="5"/>
  <c r="J428" i="5"/>
  <c r="J444" i="5"/>
  <c r="J460" i="5"/>
  <c r="J476" i="5"/>
  <c r="J492" i="5"/>
  <c r="J508" i="5"/>
  <c r="J524" i="5"/>
  <c r="J540" i="5"/>
  <c r="J556" i="5"/>
  <c r="J572" i="5"/>
  <c r="J588" i="5"/>
  <c r="J604" i="5"/>
  <c r="J620" i="5"/>
  <c r="J636" i="5"/>
  <c r="J652" i="5"/>
  <c r="J668" i="5"/>
  <c r="J684" i="5"/>
  <c r="J700" i="5"/>
  <c r="J750" i="5"/>
  <c r="J767" i="5"/>
  <c r="J785" i="5"/>
  <c r="J820" i="5"/>
  <c r="J855" i="5"/>
  <c r="J890" i="5"/>
  <c r="J965" i="5"/>
  <c r="J1046" i="5"/>
  <c r="J1091" i="5"/>
  <c r="J1138" i="5"/>
  <c r="J1186" i="5"/>
  <c r="J1259" i="5"/>
  <c r="J1387" i="5"/>
  <c r="J1515" i="5"/>
  <c r="J1643" i="5"/>
  <c r="J1771" i="5"/>
  <c r="J1960" i="5"/>
  <c r="J734" i="5"/>
  <c r="J803" i="5"/>
  <c r="J838" i="5"/>
  <c r="J873" i="5"/>
  <c r="J947" i="5"/>
  <c r="J984" i="5"/>
  <c r="J1026" i="5"/>
  <c r="J1115" i="5"/>
  <c r="J1211" i="5"/>
  <c r="J1235" i="5"/>
  <c r="J1362" i="5"/>
  <c r="J1490" i="5"/>
  <c r="J1618" i="5"/>
  <c r="J1746" i="5"/>
  <c r="J29" i="5"/>
  <c r="J45" i="5"/>
  <c r="J61" i="5"/>
  <c r="J77" i="5"/>
  <c r="J93" i="5"/>
  <c r="J109" i="5"/>
  <c r="J125" i="5"/>
  <c r="J141" i="5"/>
  <c r="J157" i="5"/>
  <c r="J173" i="5"/>
  <c r="J189" i="5"/>
  <c r="J205" i="5"/>
  <c r="J221" i="5"/>
  <c r="J237" i="5"/>
  <c r="J253" i="5"/>
  <c r="J269" i="5"/>
  <c r="J285" i="5"/>
  <c r="J301" i="5"/>
  <c r="J317" i="5"/>
  <c r="J333" i="5"/>
  <c r="J349" i="5"/>
  <c r="J365" i="5"/>
  <c r="J381" i="5"/>
  <c r="J397" i="5"/>
  <c r="J413" i="5"/>
  <c r="J429" i="5"/>
  <c r="J445" i="5"/>
  <c r="J461" i="5"/>
  <c r="J477" i="5"/>
  <c r="J493" i="5"/>
  <c r="J509" i="5"/>
  <c r="J525" i="5"/>
  <c r="J541" i="5"/>
  <c r="J557" i="5"/>
  <c r="J573" i="5"/>
  <c r="J589" i="5"/>
  <c r="J605" i="5"/>
  <c r="J621" i="5"/>
  <c r="J637" i="5"/>
  <c r="J653" i="5"/>
  <c r="J669" i="5"/>
  <c r="J685" i="5"/>
  <c r="J718" i="5"/>
  <c r="J751" i="5"/>
  <c r="J786" i="5"/>
  <c r="J821" i="5"/>
  <c r="J856" i="5"/>
  <c r="J891" i="5"/>
  <c r="J929" i="5"/>
  <c r="J966" i="5"/>
  <c r="J1047" i="5"/>
  <c r="J1139" i="5"/>
  <c r="J1163" i="5"/>
  <c r="J1187" i="5"/>
  <c r="J1961" i="5"/>
  <c r="J702" i="5"/>
  <c r="J735" i="5"/>
  <c r="J769" i="5"/>
  <c r="J804" i="5"/>
  <c r="J839" i="5"/>
  <c r="J874" i="5"/>
  <c r="J948" i="5"/>
  <c r="J985" i="5"/>
  <c r="J1027" i="5"/>
  <c r="J1313" i="5"/>
  <c r="J1363" i="5"/>
  <c r="J1441" i="5"/>
  <c r="J1491" i="5"/>
  <c r="J1569" i="5"/>
  <c r="J1619" i="5"/>
  <c r="J1697" i="5"/>
  <c r="J1747" i="5"/>
  <c r="J1825" i="5"/>
  <c r="J1852" i="5"/>
  <c r="J2443" i="5"/>
  <c r="J2600" i="5"/>
  <c r="J30" i="5"/>
  <c r="J46" i="5"/>
  <c r="J62" i="5"/>
  <c r="J78" i="5"/>
  <c r="J94" i="5"/>
  <c r="J110" i="5"/>
  <c r="J126" i="5"/>
  <c r="J142" i="5"/>
  <c r="J158" i="5"/>
  <c r="J174" i="5"/>
  <c r="J190" i="5"/>
  <c r="J206" i="5"/>
  <c r="J222" i="5"/>
  <c r="J238" i="5"/>
  <c r="J254" i="5"/>
  <c r="J270" i="5"/>
  <c r="J286" i="5"/>
  <c r="J302" i="5"/>
  <c r="J318" i="5"/>
  <c r="J334" i="5"/>
  <c r="J350" i="5"/>
  <c r="J366" i="5"/>
  <c r="J382" i="5"/>
  <c r="J398" i="5"/>
  <c r="J414" i="5"/>
  <c r="J430" i="5"/>
  <c r="J446" i="5"/>
  <c r="J462" i="5"/>
  <c r="J478" i="5"/>
  <c r="J494" i="5"/>
  <c r="J510" i="5"/>
  <c r="J526" i="5"/>
  <c r="J542" i="5"/>
  <c r="J558" i="5"/>
  <c r="J574" i="5"/>
  <c r="J590" i="5"/>
  <c r="J606" i="5"/>
  <c r="J622" i="5"/>
  <c r="J638" i="5"/>
  <c r="J654" i="5"/>
  <c r="J670" i="5"/>
  <c r="J686" i="5"/>
  <c r="J719" i="5"/>
  <c r="J787" i="5"/>
  <c r="J822" i="5"/>
  <c r="J857" i="5"/>
  <c r="J892" i="5"/>
  <c r="J911" i="5"/>
  <c r="J930" i="5"/>
  <c r="J967" i="5"/>
  <c r="J1094" i="5"/>
  <c r="J1339" i="5"/>
  <c r="J1467" i="5"/>
  <c r="J1595" i="5"/>
  <c r="J1723" i="5"/>
  <c r="J1909" i="5"/>
  <c r="J1936" i="5"/>
  <c r="J2053" i="5"/>
  <c r="J2169" i="5"/>
  <c r="J2820" i="5"/>
  <c r="J703" i="5"/>
  <c r="J736" i="5"/>
  <c r="J753" i="5"/>
  <c r="J770" i="5"/>
  <c r="J805" i="5"/>
  <c r="J840" i="5"/>
  <c r="J875" i="5"/>
  <c r="J949" i="5"/>
  <c r="J1028" i="5"/>
  <c r="J1049" i="5"/>
  <c r="J1314" i="5"/>
  <c r="J1442" i="5"/>
  <c r="J1570" i="5"/>
  <c r="J1698" i="5"/>
  <c r="J1826" i="5"/>
  <c r="J2111" i="5"/>
  <c r="J2571" i="5"/>
  <c r="J3137" i="5"/>
  <c r="J15" i="5"/>
  <c r="J31" i="5"/>
  <c r="J47" i="5"/>
  <c r="J63" i="5"/>
  <c r="J79" i="5"/>
  <c r="J95" i="5"/>
  <c r="J111" i="5"/>
  <c r="J127" i="5"/>
  <c r="J143" i="5"/>
  <c r="J159" i="5"/>
  <c r="J175" i="5"/>
  <c r="J191" i="5"/>
  <c r="J207" i="5"/>
  <c r="J223" i="5"/>
  <c r="J239" i="5"/>
  <c r="J255" i="5"/>
  <c r="J271" i="5"/>
  <c r="J287" i="5"/>
  <c r="J303" i="5"/>
  <c r="J319" i="5"/>
  <c r="J335" i="5"/>
  <c r="J351" i="5"/>
  <c r="J367" i="5"/>
  <c r="J383" i="5"/>
  <c r="J399" i="5"/>
  <c r="J415" i="5"/>
  <c r="J431" i="5"/>
  <c r="J447" i="5"/>
  <c r="J463" i="5"/>
  <c r="J479" i="5"/>
  <c r="J495" i="5"/>
  <c r="J511" i="5"/>
  <c r="J527" i="5"/>
  <c r="J543" i="5"/>
  <c r="J559" i="5"/>
  <c r="J575" i="5"/>
  <c r="J591" i="5"/>
  <c r="J607" i="5"/>
  <c r="J623" i="5"/>
  <c r="J639" i="5"/>
  <c r="J655" i="5"/>
  <c r="J671" i="5"/>
  <c r="J687" i="5"/>
  <c r="J720" i="5"/>
  <c r="J788" i="5"/>
  <c r="J823" i="5"/>
  <c r="J858" i="5"/>
  <c r="J931" i="5"/>
  <c r="J968" i="5"/>
  <c r="J987" i="5"/>
  <c r="J1009" i="5"/>
  <c r="J1073" i="5"/>
  <c r="J1095" i="5"/>
  <c r="J1142" i="5"/>
  <c r="J1239" i="5"/>
  <c r="J1910" i="5"/>
  <c r="J2170" i="5"/>
  <c r="D12" i="3"/>
  <c r="V22" i="3"/>
  <c r="J704" i="5"/>
  <c r="J737" i="5"/>
  <c r="J754" i="5"/>
  <c r="J771" i="5"/>
  <c r="J806" i="5"/>
  <c r="J841" i="5"/>
  <c r="J876" i="5"/>
  <c r="J913" i="5"/>
  <c r="J950" i="5"/>
  <c r="J1191" i="5"/>
  <c r="J1265" i="5"/>
  <c r="J1315" i="5"/>
  <c r="J1393" i="5"/>
  <c r="J1443" i="5"/>
  <c r="J1521" i="5"/>
  <c r="J1571" i="5"/>
  <c r="J1649" i="5"/>
  <c r="J1699" i="5"/>
  <c r="J1777" i="5"/>
  <c r="J1827" i="5"/>
  <c r="J1995" i="5"/>
  <c r="J2025" i="5"/>
  <c r="J16" i="5"/>
  <c r="J32" i="5"/>
  <c r="J48" i="5"/>
  <c r="J64" i="5"/>
  <c r="J80" i="5"/>
  <c r="J96" i="5"/>
  <c r="J112" i="5"/>
  <c r="J128" i="5"/>
  <c r="J144" i="5"/>
  <c r="J160" i="5"/>
  <c r="J176" i="5"/>
  <c r="J192" i="5"/>
  <c r="J208" i="5"/>
  <c r="J224" i="5"/>
  <c r="J240" i="5"/>
  <c r="J256" i="5"/>
  <c r="J272" i="5"/>
  <c r="J288" i="5"/>
  <c r="J304" i="5"/>
  <c r="J320" i="5"/>
  <c r="J336" i="5"/>
  <c r="J352" i="5"/>
  <c r="J368" i="5"/>
  <c r="J384" i="5"/>
  <c r="J400" i="5"/>
  <c r="J416" i="5"/>
  <c r="J432" i="5"/>
  <c r="J448" i="5"/>
  <c r="J464" i="5"/>
  <c r="J480" i="5"/>
  <c r="J496" i="5"/>
  <c r="J512" i="5"/>
  <c r="J528" i="5"/>
  <c r="J544" i="5"/>
  <c r="J560" i="5"/>
  <c r="J576" i="5"/>
  <c r="J592" i="5"/>
  <c r="J608" i="5"/>
  <c r="J624" i="5"/>
  <c r="J640" i="5"/>
  <c r="J656" i="5"/>
  <c r="J672" i="5"/>
  <c r="J688" i="5"/>
  <c r="J721" i="5"/>
  <c r="J789" i="5"/>
  <c r="J824" i="5"/>
  <c r="J859" i="5"/>
  <c r="J895" i="5"/>
  <c r="J932" i="5"/>
  <c r="J969" i="5"/>
  <c r="J1010" i="5"/>
  <c r="J1030" i="5"/>
  <c r="J1051" i="5"/>
  <c r="J1074" i="5"/>
  <c r="J1121" i="5"/>
  <c r="J1143" i="5"/>
  <c r="J1217" i="5"/>
  <c r="J1291" i="5"/>
  <c r="J1419" i="5"/>
  <c r="J1547" i="5"/>
  <c r="J1675" i="5"/>
  <c r="J1803" i="5"/>
  <c r="J2232" i="5"/>
  <c r="K10" i="3"/>
  <c r="J705" i="5"/>
  <c r="J738" i="5"/>
  <c r="J755" i="5"/>
  <c r="J772" i="5"/>
  <c r="J807" i="5"/>
  <c r="J842" i="5"/>
  <c r="J914" i="5"/>
  <c r="J951" i="5"/>
  <c r="J1169" i="5"/>
  <c r="J1266" i="5"/>
  <c r="J1394" i="5"/>
  <c r="J1522" i="5"/>
  <c r="J1650" i="5"/>
  <c r="J1778" i="5"/>
  <c r="J1885" i="5"/>
  <c r="J3078" i="5"/>
  <c r="V24" i="3"/>
  <c r="J17" i="5"/>
  <c r="J33" i="5"/>
  <c r="J49" i="5"/>
  <c r="J65" i="5"/>
  <c r="J81" i="5"/>
  <c r="J97" i="5"/>
  <c r="J113" i="5"/>
  <c r="J129" i="5"/>
  <c r="J145" i="5"/>
  <c r="J161" i="5"/>
  <c r="J177" i="5"/>
  <c r="J193" i="5"/>
  <c r="J209" i="5"/>
  <c r="J225" i="5"/>
  <c r="J241" i="5"/>
  <c r="J257" i="5"/>
  <c r="J273" i="5"/>
  <c r="J289" i="5"/>
  <c r="J305" i="5"/>
  <c r="J321" i="5"/>
  <c r="J337" i="5"/>
  <c r="J353" i="5"/>
  <c r="J369" i="5"/>
  <c r="J385" i="5"/>
  <c r="J401" i="5"/>
  <c r="J417" i="5"/>
  <c r="J433" i="5"/>
  <c r="J449" i="5"/>
  <c r="J465" i="5"/>
  <c r="J481" i="5"/>
  <c r="J497" i="5"/>
  <c r="J513" i="5"/>
  <c r="J529" i="5"/>
  <c r="J545" i="5"/>
  <c r="J561" i="5"/>
  <c r="J577" i="5"/>
  <c r="J593" i="5"/>
  <c r="J609" i="5"/>
  <c r="J625" i="5"/>
  <c r="J641" i="5"/>
  <c r="J657" i="5"/>
  <c r="J673" i="5"/>
  <c r="J689" i="5"/>
  <c r="J722" i="5"/>
  <c r="J790" i="5"/>
  <c r="J825" i="5"/>
  <c r="J860" i="5"/>
  <c r="J933" i="5"/>
  <c r="J1011" i="5"/>
  <c r="J1031" i="5"/>
  <c r="J1075" i="5"/>
  <c r="J1122" i="5"/>
  <c r="J1218" i="5"/>
  <c r="V13" i="3"/>
  <c r="K19" i="3"/>
  <c r="V26" i="3"/>
  <c r="J5603" i="5"/>
  <c r="J5587" i="5"/>
  <c r="J5571" i="5"/>
  <c r="J5555" i="5"/>
  <c r="J5539" i="5"/>
  <c r="J5523" i="5"/>
  <c r="J5507" i="5"/>
  <c r="J5491" i="5"/>
  <c r="J5475" i="5"/>
  <c r="J5459" i="5"/>
  <c r="J5443" i="5"/>
  <c r="J5427" i="5"/>
  <c r="J5411" i="5"/>
  <c r="J5395" i="5"/>
  <c r="J5379" i="5"/>
  <c r="J5363" i="5"/>
  <c r="J5347" i="5"/>
  <c r="J5331" i="5"/>
  <c r="J5315" i="5"/>
  <c r="J5299" i="5"/>
  <c r="J5283" i="5"/>
  <c r="J5267" i="5"/>
  <c r="J5251" i="5"/>
  <c r="J5235" i="5"/>
  <c r="J5219" i="5"/>
  <c r="J5203" i="5"/>
  <c r="J5187" i="5"/>
  <c r="J5171" i="5"/>
  <c r="J5155" i="5"/>
  <c r="J5139" i="5"/>
  <c r="J5123" i="5"/>
  <c r="J5107" i="5"/>
  <c r="J5091" i="5"/>
  <c r="J5075" i="5"/>
  <c r="J5059" i="5"/>
  <c r="J5043" i="5"/>
  <c r="J5027" i="5"/>
  <c r="J5011" i="5"/>
  <c r="J4995" i="5"/>
  <c r="J4979" i="5"/>
  <c r="J4963" i="5"/>
  <c r="J4947" i="5"/>
  <c r="J4931" i="5"/>
  <c r="J4915" i="5"/>
  <c r="J4899" i="5"/>
  <c r="J4883" i="5"/>
  <c r="J4867" i="5"/>
  <c r="J4851" i="5"/>
  <c r="J4835" i="5"/>
  <c r="J4819" i="5"/>
  <c r="J4803" i="5"/>
  <c r="J4787" i="5"/>
  <c r="J4771" i="5"/>
  <c r="J4755" i="5"/>
  <c r="J4739" i="5"/>
  <c r="J4723" i="5"/>
  <c r="J4707" i="5"/>
  <c r="J4691" i="5"/>
  <c r="J4675" i="5"/>
  <c r="J4659" i="5"/>
  <c r="J4643" i="5"/>
  <c r="J4627" i="5"/>
  <c r="J4611" i="5"/>
  <c r="J4595" i="5"/>
  <c r="J4579" i="5"/>
  <c r="J4563" i="5"/>
  <c r="J4547" i="5"/>
  <c r="J4531" i="5"/>
  <c r="J4515" i="5"/>
  <c r="J4499" i="5"/>
  <c r="J4483" i="5"/>
  <c r="J4467" i="5"/>
  <c r="J4451" i="5"/>
  <c r="J4435" i="5"/>
  <c r="J4419" i="5"/>
  <c r="J4403" i="5"/>
  <c r="J4387" i="5"/>
  <c r="J4371" i="5"/>
  <c r="J4355" i="5"/>
  <c r="J4339" i="5"/>
  <c r="J4323" i="5"/>
  <c r="J4307" i="5"/>
  <c r="J4291" i="5"/>
  <c r="J4275" i="5"/>
  <c r="J5602" i="5"/>
  <c r="J5586" i="5"/>
  <c r="J5570" i="5"/>
  <c r="J5554" i="5"/>
  <c r="J5538" i="5"/>
  <c r="J5522" i="5"/>
  <c r="J5506" i="5"/>
  <c r="J5490" i="5"/>
  <c r="J5474" i="5"/>
  <c r="J5458" i="5"/>
  <c r="J5442" i="5"/>
  <c r="J5426" i="5"/>
  <c r="J5410" i="5"/>
  <c r="J5394" i="5"/>
  <c r="J5378" i="5"/>
  <c r="J5362" i="5"/>
  <c r="J5346" i="5"/>
  <c r="J5330" i="5"/>
  <c r="J5314" i="5"/>
  <c r="J5298" i="5"/>
  <c r="J5282" i="5"/>
  <c r="J5266" i="5"/>
  <c r="J5250" i="5"/>
  <c r="J5234" i="5"/>
  <c r="J5218" i="5"/>
  <c r="J5202" i="5"/>
  <c r="J5186" i="5"/>
  <c r="J5170" i="5"/>
  <c r="J5154" i="5"/>
  <c r="J5138" i="5"/>
  <c r="J5122" i="5"/>
  <c r="J5106" i="5"/>
  <c r="J5090" i="5"/>
  <c r="J5074" i="5"/>
  <c r="J5058" i="5"/>
  <c r="J5042" i="5"/>
  <c r="J5026" i="5"/>
  <c r="J5010" i="5"/>
  <c r="J4994" i="5"/>
  <c r="J4978" i="5"/>
  <c r="J4962" i="5"/>
  <c r="J4946" i="5"/>
  <c r="J4930" i="5"/>
  <c r="J4914" i="5"/>
  <c r="J4898" i="5"/>
  <c r="J4882" i="5"/>
  <c r="J4866" i="5"/>
  <c r="J4850" i="5"/>
  <c r="J4834" i="5"/>
  <c r="J4818" i="5"/>
  <c r="J4802" i="5"/>
  <c r="J4786" i="5"/>
  <c r="J4770" i="5"/>
  <c r="J4754" i="5"/>
  <c r="J4738" i="5"/>
  <c r="J4722" i="5"/>
  <c r="J4706" i="5"/>
  <c r="J4690" i="5"/>
  <c r="J4674" i="5"/>
  <c r="J4658" i="5"/>
  <c r="J4642" i="5"/>
  <c r="J4626" i="5"/>
  <c r="J4610" i="5"/>
  <c r="J4594" i="5"/>
  <c r="J4578" i="5"/>
  <c r="J4562" i="5"/>
  <c r="J4546" i="5"/>
  <c r="J4530" i="5"/>
  <c r="J4514" i="5"/>
  <c r="J4498" i="5"/>
  <c r="J4482" i="5"/>
  <c r="J4466" i="5"/>
  <c r="J4450" i="5"/>
  <c r="J4434" i="5"/>
  <c r="J4418" i="5"/>
  <c r="J4402" i="5"/>
  <c r="J4386" i="5"/>
  <c r="J4370" i="5"/>
  <c r="J4354" i="5"/>
  <c r="J4338" i="5"/>
  <c r="J4322" i="5"/>
  <c r="J4306" i="5"/>
  <c r="J4290" i="5"/>
  <c r="J4274" i="5"/>
  <c r="J5611" i="5"/>
  <c r="J5595" i="5"/>
  <c r="J5579" i="5"/>
  <c r="J5563" i="5"/>
  <c r="J5547" i="5"/>
  <c r="J5531" i="5"/>
  <c r="J5515" i="5"/>
  <c r="J5499" i="5"/>
  <c r="J5483" i="5"/>
  <c r="J5467" i="5"/>
  <c r="J5451" i="5"/>
  <c r="J5435" i="5"/>
  <c r="J5419" i="5"/>
  <c r="J5403" i="5"/>
  <c r="J5387" i="5"/>
  <c r="J5371" i="5"/>
  <c r="J5355" i="5"/>
  <c r="J5339" i="5"/>
  <c r="J5323" i="5"/>
  <c r="J5307" i="5"/>
  <c r="J5291" i="5"/>
  <c r="J5275" i="5"/>
  <c r="J5259" i="5"/>
  <c r="J5243" i="5"/>
  <c r="J5227" i="5"/>
  <c r="J5211" i="5"/>
  <c r="J5195" i="5"/>
  <c r="J5179" i="5"/>
  <c r="J5163" i="5"/>
  <c r="J5147" i="5"/>
  <c r="J5131" i="5"/>
  <c r="J5115" i="5"/>
  <c r="J5099" i="5"/>
  <c r="J5083" i="5"/>
  <c r="J5067" i="5"/>
  <c r="J5051" i="5"/>
  <c r="J5035" i="5"/>
  <c r="J5019" i="5"/>
  <c r="J5003" i="5"/>
  <c r="J4987" i="5"/>
  <c r="J4971" i="5"/>
  <c r="J4955" i="5"/>
  <c r="J5608" i="5"/>
  <c r="J5592" i="5"/>
  <c r="J5576" i="5"/>
  <c r="J5560" i="5"/>
  <c r="J5544" i="5"/>
  <c r="J5528" i="5"/>
  <c r="J5512" i="5"/>
  <c r="J5496" i="5"/>
  <c r="J5480" i="5"/>
  <c r="J5464" i="5"/>
  <c r="J5448" i="5"/>
  <c r="J5432" i="5"/>
  <c r="J5416" i="5"/>
  <c r="J5400" i="5"/>
  <c r="J5384" i="5"/>
  <c r="J5368" i="5"/>
  <c r="J5352" i="5"/>
  <c r="J5336" i="5"/>
  <c r="J5320" i="5"/>
  <c r="J5304" i="5"/>
  <c r="J5288" i="5"/>
  <c r="J5272" i="5"/>
  <c r="J5256" i="5"/>
  <c r="J5240" i="5"/>
  <c r="J5224" i="5"/>
  <c r="J5208" i="5"/>
  <c r="J5192" i="5"/>
  <c r="J5176" i="5"/>
  <c r="J5160" i="5"/>
  <c r="J5144" i="5"/>
  <c r="J5128" i="5"/>
  <c r="J5112" i="5"/>
  <c r="J5096" i="5"/>
  <c r="J5080" i="5"/>
  <c r="J5064" i="5"/>
  <c r="J5048" i="5"/>
  <c r="J5032" i="5"/>
  <c r="J5016" i="5"/>
  <c r="J5000" i="5"/>
  <c r="J4984" i="5"/>
  <c r="J4968" i="5"/>
  <c r="J4952" i="5"/>
  <c r="J4936" i="5"/>
  <c r="J4920" i="5"/>
  <c r="J4904" i="5"/>
  <c r="J4888" i="5"/>
  <c r="J4872" i="5"/>
  <c r="J4856" i="5"/>
  <c r="J4840" i="5"/>
  <c r="J4824" i="5"/>
  <c r="J4808" i="5"/>
  <c r="J4792" i="5"/>
  <c r="J4776" i="5"/>
  <c r="J4760" i="5"/>
  <c r="J4744" i="5"/>
  <c r="J4728" i="5"/>
  <c r="J4712" i="5"/>
  <c r="J4696" i="5"/>
  <c r="J4680" i="5"/>
  <c r="J4664" i="5"/>
  <c r="J5605" i="5"/>
  <c r="J5589" i="5"/>
  <c r="J5573" i="5"/>
  <c r="J5557" i="5"/>
  <c r="J5541" i="5"/>
  <c r="J5525" i="5"/>
  <c r="J5509" i="5"/>
  <c r="J5493" i="5"/>
  <c r="J5477" i="5"/>
  <c r="J5461" i="5"/>
  <c r="J5445" i="5"/>
  <c r="J5429" i="5"/>
  <c r="J5413" i="5"/>
  <c r="J5397" i="5"/>
  <c r="J5598" i="5"/>
  <c r="J5503" i="5"/>
  <c r="J5408" i="5"/>
  <c r="J5353" i="5"/>
  <c r="J5225" i="5"/>
  <c r="J5097" i="5"/>
  <c r="J4969" i="5"/>
  <c r="J4933" i="5"/>
  <c r="J4897" i="5"/>
  <c r="J4862" i="5"/>
  <c r="J4827" i="5"/>
  <c r="J4774" i="5"/>
  <c r="J4703" i="5"/>
  <c r="J4668" i="5"/>
  <c r="J5616" i="5"/>
  <c r="J5521" i="5"/>
  <c r="J5484" i="5"/>
  <c r="J5465" i="5"/>
  <c r="J5446" i="5"/>
  <c r="J5389" i="5"/>
  <c r="J5334" i="5"/>
  <c r="J5316" i="5"/>
  <c r="J5297" i="5"/>
  <c r="J5279" i="5"/>
  <c r="J5261" i="5"/>
  <c r="J5206" i="5"/>
  <c r="J5188" i="5"/>
  <c r="J5169" i="5"/>
  <c r="J5151" i="5"/>
  <c r="J5133" i="5"/>
  <c r="J5078" i="5"/>
  <c r="J5060" i="5"/>
  <c r="J5041" i="5"/>
  <c r="J5023" i="5"/>
  <c r="J5005" i="5"/>
  <c r="J4950" i="5"/>
  <c r="J4879" i="5"/>
  <c r="J4844" i="5"/>
  <c r="J4809" i="5"/>
  <c r="J4791" i="5"/>
  <c r="J4756" i="5"/>
  <c r="J4720" i="5"/>
  <c r="J4685" i="5"/>
  <c r="J4650" i="5"/>
  <c r="J4633" i="5"/>
  <c r="J4616" i="5"/>
  <c r="J4599" i="5"/>
  <c r="J4582" i="5"/>
  <c r="J4565" i="5"/>
  <c r="J4548" i="5"/>
  <c r="J4513" i="5"/>
  <c r="J4496" i="5"/>
  <c r="J4479" i="5"/>
  <c r="J4462" i="5"/>
  <c r="J4445" i="5"/>
  <c r="J4428" i="5"/>
  <c r="J4411" i="5"/>
  <c r="J4394" i="5"/>
  <c r="J4377" i="5"/>
  <c r="J4360" i="5"/>
  <c r="J4343" i="5"/>
  <c r="J4326" i="5"/>
  <c r="J4309" i="5"/>
  <c r="J4292" i="5"/>
  <c r="J4258" i="5"/>
  <c r="J4242" i="5"/>
  <c r="J4226" i="5"/>
  <c r="J4210" i="5"/>
  <c r="J4194" i="5"/>
  <c r="J4178" i="5"/>
  <c r="J4162" i="5"/>
  <c r="J4146" i="5"/>
  <c r="J4130" i="5"/>
  <c r="J4114" i="5"/>
  <c r="J4098" i="5"/>
  <c r="J4082" i="5"/>
  <c r="J4066" i="5"/>
  <c r="J4050" i="5"/>
  <c r="J4034" i="5"/>
  <c r="J4018" i="5"/>
  <c r="J5597" i="5"/>
  <c r="J5578" i="5"/>
  <c r="J5559" i="5"/>
  <c r="J5540" i="5"/>
  <c r="J5502" i="5"/>
  <c r="J5407" i="5"/>
  <c r="J5370" i="5"/>
  <c r="J5242" i="5"/>
  <c r="J5114" i="5"/>
  <c r="J4986" i="5"/>
  <c r="J4932" i="5"/>
  <c r="J4896" i="5"/>
  <c r="J4861" i="5"/>
  <c r="J4826" i="5"/>
  <c r="J4773" i="5"/>
  <c r="J4737" i="5"/>
  <c r="J4702" i="5"/>
  <c r="J4667" i="5"/>
  <c r="J5615" i="5"/>
  <c r="J5520" i="5"/>
  <c r="J5425" i="5"/>
  <c r="J5388" i="5"/>
  <c r="J5351" i="5"/>
  <c r="J5333" i="5"/>
  <c r="J5296" i="5"/>
  <c r="J5278" i="5"/>
  <c r="J5260" i="5"/>
  <c r="J5223" i="5"/>
  <c r="J5205" i="5"/>
  <c r="J5168" i="5"/>
  <c r="J5150" i="5"/>
  <c r="J5132" i="5"/>
  <c r="J5095" i="5"/>
  <c r="J5077" i="5"/>
  <c r="J5040" i="5"/>
  <c r="J5022" i="5"/>
  <c r="J5004" i="5"/>
  <c r="J4967" i="5"/>
  <c r="J4949" i="5"/>
  <c r="J4913" i="5"/>
  <c r="J4878" i="5"/>
  <c r="J4843" i="5"/>
  <c r="J4790" i="5"/>
  <c r="J4719" i="5"/>
  <c r="J4684" i="5"/>
  <c r="J4649" i="5"/>
  <c r="J4632" i="5"/>
  <c r="J4615" i="5"/>
  <c r="J4598" i="5"/>
  <c r="J4581" i="5"/>
  <c r="J4564" i="5"/>
  <c r="J4529" i="5"/>
  <c r="J4512" i="5"/>
  <c r="J4495" i="5"/>
  <c r="J4478" i="5"/>
  <c r="J4461" i="5"/>
  <c r="J4444" i="5"/>
  <c r="J4427" i="5"/>
  <c r="J4410" i="5"/>
  <c r="J4393" i="5"/>
  <c r="J4376" i="5"/>
  <c r="J4359" i="5"/>
  <c r="J4342" i="5"/>
  <c r="J4325" i="5"/>
  <c r="J4308" i="5"/>
  <c r="J4273" i="5"/>
  <c r="J4257" i="5"/>
  <c r="J4241" i="5"/>
  <c r="J4225" i="5"/>
  <c r="J4209" i="5"/>
  <c r="J4193" i="5"/>
  <c r="J4177" i="5"/>
  <c r="J4161" i="5"/>
  <c r="J4145" i="5"/>
  <c r="J4129" i="5"/>
  <c r="J4113" i="5"/>
  <c r="J5596" i="5"/>
  <c r="J5577" i="5"/>
  <c r="J5558" i="5"/>
  <c r="J5501" i="5"/>
  <c r="J5482" i="5"/>
  <c r="J5463" i="5"/>
  <c r="J5444" i="5"/>
  <c r="J5406" i="5"/>
  <c r="J5369" i="5"/>
  <c r="J5241" i="5"/>
  <c r="J5113" i="5"/>
  <c r="J4985" i="5"/>
  <c r="J4895" i="5"/>
  <c r="J4860" i="5"/>
  <c r="J4825" i="5"/>
  <c r="J4807" i="5"/>
  <c r="J4772" i="5"/>
  <c r="J4736" i="5"/>
  <c r="J4701" i="5"/>
  <c r="J4666" i="5"/>
  <c r="J5614" i="5"/>
  <c r="J5519" i="5"/>
  <c r="J5424" i="5"/>
  <c r="J5350" i="5"/>
  <c r="J5332" i="5"/>
  <c r="J5313" i="5"/>
  <c r="J5295" i="5"/>
  <c r="J5277" i="5"/>
  <c r="J5222" i="5"/>
  <c r="J5204" i="5"/>
  <c r="J5185" i="5"/>
  <c r="J5167" i="5"/>
  <c r="J5149" i="5"/>
  <c r="J5094" i="5"/>
  <c r="J5076" i="5"/>
  <c r="J5057" i="5"/>
  <c r="J5039" i="5"/>
  <c r="J5021" i="5"/>
  <c r="J4966" i="5"/>
  <c r="J4948" i="5"/>
  <c r="J4912" i="5"/>
  <c r="J4877" i="5"/>
  <c r="J4842" i="5"/>
  <c r="J4789" i="5"/>
  <c r="J4753" i="5"/>
  <c r="J4718" i="5"/>
  <c r="J4683" i="5"/>
  <c r="J4648" i="5"/>
  <c r="J4631" i="5"/>
  <c r="J4614" i="5"/>
  <c r="J4597" i="5"/>
  <c r="J4580" i="5"/>
  <c r="J4545" i="5"/>
  <c r="J4528" i="5"/>
  <c r="J4511" i="5"/>
  <c r="J4494" i="5"/>
  <c r="J4477" i="5"/>
  <c r="J4460" i="5"/>
  <c r="J4443" i="5"/>
  <c r="J4426" i="5"/>
  <c r="J4409" i="5"/>
  <c r="J4392" i="5"/>
  <c r="J4375" i="5"/>
  <c r="J4358" i="5"/>
  <c r="J4341" i="5"/>
  <c r="J4324" i="5"/>
  <c r="J4289" i="5"/>
  <c r="J4272" i="5"/>
  <c r="J4256" i="5"/>
  <c r="J4240" i="5"/>
  <c r="J4224" i="5"/>
  <c r="J4208" i="5"/>
  <c r="J4192" i="5"/>
  <c r="J4176" i="5"/>
  <c r="J5537" i="5"/>
  <c r="J5500" i="5"/>
  <c r="J5481" i="5"/>
  <c r="J5462" i="5"/>
  <c r="J5405" i="5"/>
  <c r="J5386" i="5"/>
  <c r="J5258" i="5"/>
  <c r="J5130" i="5"/>
  <c r="J5002" i="5"/>
  <c r="J4929" i="5"/>
  <c r="J4894" i="5"/>
  <c r="J4859" i="5"/>
  <c r="J4806" i="5"/>
  <c r="J4735" i="5"/>
  <c r="J4700" i="5"/>
  <c r="J4665" i="5"/>
  <c r="J5613" i="5"/>
  <c r="J5594" i="5"/>
  <c r="J5575" i="5"/>
  <c r="J5556" i="5"/>
  <c r="J5518" i="5"/>
  <c r="J5423" i="5"/>
  <c r="J5367" i="5"/>
  <c r="J5349" i="5"/>
  <c r="J5312" i="5"/>
  <c r="J5294" i="5"/>
  <c r="J5276" i="5"/>
  <c r="J5239" i="5"/>
  <c r="J5221" i="5"/>
  <c r="J5184" i="5"/>
  <c r="J5166" i="5"/>
  <c r="J5148" i="5"/>
  <c r="J5111" i="5"/>
  <c r="J5093" i="5"/>
  <c r="J5056" i="5"/>
  <c r="J5038" i="5"/>
  <c r="J5020" i="5"/>
  <c r="J4983" i="5"/>
  <c r="J4965" i="5"/>
  <c r="J4911" i="5"/>
  <c r="J4876" i="5"/>
  <c r="J4841" i="5"/>
  <c r="J4823" i="5"/>
  <c r="J4788" i="5"/>
  <c r="J4752" i="5"/>
  <c r="J4717" i="5"/>
  <c r="J4682" i="5"/>
  <c r="J4647" i="5"/>
  <c r="J4630" i="5"/>
  <c r="J4613" i="5"/>
  <c r="J4596" i="5"/>
  <c r="J4561" i="5"/>
  <c r="J4544" i="5"/>
  <c r="J4527" i="5"/>
  <c r="J4510" i="5"/>
  <c r="J4493" i="5"/>
  <c r="J4476" i="5"/>
  <c r="J4459" i="5"/>
  <c r="J4442" i="5"/>
  <c r="J4425" i="5"/>
  <c r="J4408" i="5"/>
  <c r="J4391" i="5"/>
  <c r="J4374" i="5"/>
  <c r="J4357" i="5"/>
  <c r="J4340" i="5"/>
  <c r="J4305" i="5"/>
  <c r="J4288" i="5"/>
  <c r="J4271" i="5"/>
  <c r="J4255" i="5"/>
  <c r="J4239" i="5"/>
  <c r="J4223" i="5"/>
  <c r="J4207" i="5"/>
  <c r="J4191" i="5"/>
  <c r="J4175" i="5"/>
  <c r="J4159" i="5"/>
  <c r="J4143" i="5"/>
  <c r="J4127" i="5"/>
  <c r="J4111" i="5"/>
  <c r="J4095" i="5"/>
  <c r="J4079" i="5"/>
  <c r="J4063" i="5"/>
  <c r="J4047" i="5"/>
  <c r="J4031" i="5"/>
  <c r="J4015" i="5"/>
  <c r="J3999" i="5"/>
  <c r="J3983" i="5"/>
  <c r="J3967" i="5"/>
  <c r="J3951" i="5"/>
  <c r="J3935" i="5"/>
  <c r="J3919" i="5"/>
  <c r="J3903" i="5"/>
  <c r="J3887" i="5"/>
  <c r="J3871" i="5"/>
  <c r="J3855" i="5"/>
  <c r="J3839" i="5"/>
  <c r="J3823" i="5"/>
  <c r="J3807" i="5"/>
  <c r="J3791" i="5"/>
  <c r="J3775" i="5"/>
  <c r="J3759" i="5"/>
  <c r="J3743" i="5"/>
  <c r="J5536" i="5"/>
  <c r="J5441" i="5"/>
  <c r="J5404" i="5"/>
  <c r="J5385" i="5"/>
  <c r="J5257" i="5"/>
  <c r="J5129" i="5"/>
  <c r="J5001" i="5"/>
  <c r="J4928" i="5"/>
  <c r="J4893" i="5"/>
  <c r="J4858" i="5"/>
  <c r="J4805" i="5"/>
  <c r="J4769" i="5"/>
  <c r="J4734" i="5"/>
  <c r="J4699" i="5"/>
  <c r="J5612" i="5"/>
  <c r="J5593" i="5"/>
  <c r="J5574" i="5"/>
  <c r="J5517" i="5"/>
  <c r="J5498" i="5"/>
  <c r="J5479" i="5"/>
  <c r="J5460" i="5"/>
  <c r="J5422" i="5"/>
  <c r="J5366" i="5"/>
  <c r="J5348" i="5"/>
  <c r="J5329" i="5"/>
  <c r="J5311" i="5"/>
  <c r="J5293" i="5"/>
  <c r="J5238" i="5"/>
  <c r="J5220" i="5"/>
  <c r="J5201" i="5"/>
  <c r="J5183" i="5"/>
  <c r="J5165" i="5"/>
  <c r="J5110" i="5"/>
  <c r="J5092" i="5"/>
  <c r="J5073" i="5"/>
  <c r="J5055" i="5"/>
  <c r="J5037" i="5"/>
  <c r="J4982" i="5"/>
  <c r="J4964" i="5"/>
  <c r="J4945" i="5"/>
  <c r="J4910" i="5"/>
  <c r="J4875" i="5"/>
  <c r="J4822" i="5"/>
  <c r="J4751" i="5"/>
  <c r="J4716" i="5"/>
  <c r="J4681" i="5"/>
  <c r="J4663" i="5"/>
  <c r="J4646" i="5"/>
  <c r="J4629" i="5"/>
  <c r="J4612" i="5"/>
  <c r="J5535" i="5"/>
  <c r="J5440" i="5"/>
  <c r="J5274" i="5"/>
  <c r="J5146" i="5"/>
  <c r="J5018" i="5"/>
  <c r="J4927" i="5"/>
  <c r="J4892" i="5"/>
  <c r="J4857" i="5"/>
  <c r="J4839" i="5"/>
  <c r="J4804" i="5"/>
  <c r="J4768" i="5"/>
  <c r="J4733" i="5"/>
  <c r="J4698" i="5"/>
  <c r="J5553" i="5"/>
  <c r="J5516" i="5"/>
  <c r="J5497" i="5"/>
  <c r="J5478" i="5"/>
  <c r="J5421" i="5"/>
  <c r="J5402" i="5"/>
  <c r="J5383" i="5"/>
  <c r="J5365" i="5"/>
  <c r="J5328" i="5"/>
  <c r="J5310" i="5"/>
  <c r="J5292" i="5"/>
  <c r="J5255" i="5"/>
  <c r="J5237" i="5"/>
  <c r="J5200" i="5"/>
  <c r="J5182" i="5"/>
  <c r="J5164" i="5"/>
  <c r="J5127" i="5"/>
  <c r="J5109" i="5"/>
  <c r="J5072" i="5"/>
  <c r="J5054" i="5"/>
  <c r="J5036" i="5"/>
  <c r="J4999" i="5"/>
  <c r="J4981" i="5"/>
  <c r="J4944" i="5"/>
  <c r="J4909" i="5"/>
  <c r="J4874" i="5"/>
  <c r="J4821" i="5"/>
  <c r="J4785" i="5"/>
  <c r="J4750" i="5"/>
  <c r="J4715" i="5"/>
  <c r="J4662" i="5"/>
  <c r="J4645" i="5"/>
  <c r="J4628" i="5"/>
  <c r="J4593" i="5"/>
  <c r="J4576" i="5"/>
  <c r="J4559" i="5"/>
  <c r="J4542" i="5"/>
  <c r="J4525" i="5"/>
  <c r="J4508" i="5"/>
  <c r="J4491" i="5"/>
  <c r="J4474" i="5"/>
  <c r="J4457" i="5"/>
  <c r="J4440" i="5"/>
  <c r="J4423" i="5"/>
  <c r="J4406" i="5"/>
  <c r="J4389" i="5"/>
  <c r="J4372" i="5"/>
  <c r="J4337" i="5"/>
  <c r="J4320" i="5"/>
  <c r="J4303" i="5"/>
  <c r="J4286" i="5"/>
  <c r="J4269" i="5"/>
  <c r="J4253" i="5"/>
  <c r="J4237" i="5"/>
  <c r="J4221" i="5"/>
  <c r="J4205" i="5"/>
  <c r="J4189" i="5"/>
  <c r="J4173" i="5"/>
  <c r="J4157" i="5"/>
  <c r="J4141" i="5"/>
  <c r="J4125" i="5"/>
  <c r="J4109" i="5"/>
  <c r="J4093" i="5"/>
  <c r="J4077" i="5"/>
  <c r="J4061" i="5"/>
  <c r="J4045" i="5"/>
  <c r="J4029" i="5"/>
  <c r="J4013" i="5"/>
  <c r="J3997" i="5"/>
  <c r="J3981" i="5"/>
  <c r="J3965" i="5"/>
  <c r="J3949" i="5"/>
  <c r="J3933" i="5"/>
  <c r="J3917" i="5"/>
  <c r="J3901" i="5"/>
  <c r="J3885" i="5"/>
  <c r="J3869" i="5"/>
  <c r="J3853" i="5"/>
  <c r="J3837" i="5"/>
  <c r="J3821" i="5"/>
  <c r="J5610" i="5"/>
  <c r="J5591" i="5"/>
  <c r="J5572" i="5"/>
  <c r="J5534" i="5"/>
  <c r="J5439" i="5"/>
  <c r="J5273" i="5"/>
  <c r="J5145" i="5"/>
  <c r="J5017" i="5"/>
  <c r="J4926" i="5"/>
  <c r="J4891" i="5"/>
  <c r="J4838" i="5"/>
  <c r="J4767" i="5"/>
  <c r="J4732" i="5"/>
  <c r="J4697" i="5"/>
  <c r="J4679" i="5"/>
  <c r="J5552" i="5"/>
  <c r="J5457" i="5"/>
  <c r="J5420" i="5"/>
  <c r="J5401" i="5"/>
  <c r="J5382" i="5"/>
  <c r="J5364" i="5"/>
  <c r="J5345" i="5"/>
  <c r="J5327" i="5"/>
  <c r="J5309" i="5"/>
  <c r="J5254" i="5"/>
  <c r="J5236" i="5"/>
  <c r="J5217" i="5"/>
  <c r="J5199" i="5"/>
  <c r="J5181" i="5"/>
  <c r="J5126" i="5"/>
  <c r="J5108" i="5"/>
  <c r="J5089" i="5"/>
  <c r="J5071" i="5"/>
  <c r="J5053" i="5"/>
  <c r="J4998" i="5"/>
  <c r="J4980" i="5"/>
  <c r="J4961" i="5"/>
  <c r="J4943" i="5"/>
  <c r="J4908" i="5"/>
  <c r="J4873" i="5"/>
  <c r="J4855" i="5"/>
  <c r="J4820" i="5"/>
  <c r="J4784" i="5"/>
  <c r="J4749" i="5"/>
  <c r="J4714" i="5"/>
  <c r="J4661" i="5"/>
  <c r="J4644" i="5"/>
  <c r="J4609" i="5"/>
  <c r="J4592" i="5"/>
  <c r="J4575" i="5"/>
  <c r="J4558" i="5"/>
  <c r="J4541" i="5"/>
  <c r="J4524" i="5"/>
  <c r="J4507" i="5"/>
  <c r="J4490" i="5"/>
  <c r="J4473" i="5"/>
  <c r="J4456" i="5"/>
  <c r="J4439" i="5"/>
  <c r="J4422" i="5"/>
  <c r="J4405" i="5"/>
  <c r="J4388" i="5"/>
  <c r="J4353" i="5"/>
  <c r="J4336" i="5"/>
  <c r="J4319" i="5"/>
  <c r="J4302" i="5"/>
  <c r="J4285" i="5"/>
  <c r="J5609" i="5"/>
  <c r="J5590" i="5"/>
  <c r="J5533" i="5"/>
  <c r="J5514" i="5"/>
  <c r="J5495" i="5"/>
  <c r="J5476" i="5"/>
  <c r="J5438" i="5"/>
  <c r="J5290" i="5"/>
  <c r="J5162" i="5"/>
  <c r="J5034" i="5"/>
  <c r="J4925" i="5"/>
  <c r="J4890" i="5"/>
  <c r="J4837" i="5"/>
  <c r="J4801" i="5"/>
  <c r="J4766" i="5"/>
  <c r="J4731" i="5"/>
  <c r="J4678" i="5"/>
  <c r="J5551" i="5"/>
  <c r="J5456" i="5"/>
  <c r="J5381" i="5"/>
  <c r="J5344" i="5"/>
  <c r="J5326" i="5"/>
  <c r="J5308" i="5"/>
  <c r="J5271" i="5"/>
  <c r="J5253" i="5"/>
  <c r="J5216" i="5"/>
  <c r="J5198" i="5"/>
  <c r="J5180" i="5"/>
  <c r="J5143" i="5"/>
  <c r="J5125" i="5"/>
  <c r="J5088" i="5"/>
  <c r="J5070" i="5"/>
  <c r="J5052" i="5"/>
  <c r="J5015" i="5"/>
  <c r="J4997" i="5"/>
  <c r="J4960" i="5"/>
  <c r="J4942" i="5"/>
  <c r="J4907" i="5"/>
  <c r="J4854" i="5"/>
  <c r="J4783" i="5"/>
  <c r="J4748" i="5"/>
  <c r="J4713" i="5"/>
  <c r="J4695" i="5"/>
  <c r="J4660" i="5"/>
  <c r="J4625" i="5"/>
  <c r="J4608" i="5"/>
  <c r="J4591" i="5"/>
  <c r="J4574" i="5"/>
  <c r="J4557" i="5"/>
  <c r="J4540" i="5"/>
  <c r="J4523" i="5"/>
  <c r="J4506" i="5"/>
  <c r="J4489" i="5"/>
  <c r="J4472" i="5"/>
  <c r="J4455" i="5"/>
  <c r="J4438" i="5"/>
  <c r="J5569" i="5"/>
  <c r="J5532" i="5"/>
  <c r="J5513" i="5"/>
  <c r="J5494" i="5"/>
  <c r="J5437" i="5"/>
  <c r="J5607" i="5"/>
  <c r="J5588" i="5"/>
  <c r="J5550" i="5"/>
  <c r="J5455" i="5"/>
  <c r="J5380" i="5"/>
  <c r="J5361" i="5"/>
  <c r="J5343" i="5"/>
  <c r="J5325" i="5"/>
  <c r="J5270" i="5"/>
  <c r="J5252" i="5"/>
  <c r="J5233" i="5"/>
  <c r="J5215" i="5"/>
  <c r="J5197" i="5"/>
  <c r="J5142" i="5"/>
  <c r="J5124" i="5"/>
  <c r="J5105" i="5"/>
  <c r="J5087" i="5"/>
  <c r="J5069" i="5"/>
  <c r="J5014" i="5"/>
  <c r="J4996" i="5"/>
  <c r="J4977" i="5"/>
  <c r="J4959" i="5"/>
  <c r="J4941" i="5"/>
  <c r="J4906" i="5"/>
  <c r="J4853" i="5"/>
  <c r="J4817" i="5"/>
  <c r="J4782" i="5"/>
  <c r="J4747" i="5"/>
  <c r="J4694" i="5"/>
  <c r="J4641" i="5"/>
  <c r="J4624" i="5"/>
  <c r="J4607" i="5"/>
  <c r="J4590" i="5"/>
  <c r="J4573" i="5"/>
  <c r="J4556" i="5"/>
  <c r="J4539" i="5"/>
  <c r="J4522" i="5"/>
  <c r="J4505" i="5"/>
  <c r="J4488" i="5"/>
  <c r="J4471" i="5"/>
  <c r="J4454" i="5"/>
  <c r="J4437" i="5"/>
  <c r="J4420" i="5"/>
  <c r="J4385" i="5"/>
  <c r="J4368" i="5"/>
  <c r="J4351" i="5"/>
  <c r="J4334" i="5"/>
  <c r="J4317" i="5"/>
  <c r="J4300" i="5"/>
  <c r="J4283" i="5"/>
  <c r="J4266" i="5"/>
  <c r="J4250" i="5"/>
  <c r="J4234" i="5"/>
  <c r="J4218" i="5"/>
  <c r="J4202" i="5"/>
  <c r="J4186" i="5"/>
  <c r="J4170" i="5"/>
  <c r="J4154" i="5"/>
  <c r="J4138" i="5"/>
  <c r="J4122" i="5"/>
  <c r="J4106" i="5"/>
  <c r="J4090" i="5"/>
  <c r="J4074" i="5"/>
  <c r="J4058" i="5"/>
  <c r="J4042" i="5"/>
  <c r="J4026" i="5"/>
  <c r="J4010" i="5"/>
  <c r="J3994" i="5"/>
  <c r="J3978" i="5"/>
  <c r="J3962" i="5"/>
  <c r="J3946" i="5"/>
  <c r="J3930" i="5"/>
  <c r="J3914" i="5"/>
  <c r="J3898" i="5"/>
  <c r="J3882" i="5"/>
  <c r="J3866" i="5"/>
  <c r="J3850" i="5"/>
  <c r="J3834" i="5"/>
  <c r="J3818" i="5"/>
  <c r="J3802" i="5"/>
  <c r="J3786" i="5"/>
  <c r="J5568" i="5"/>
  <c r="J5473" i="5"/>
  <c r="J5436" i="5"/>
  <c r="J5417" i="5"/>
  <c r="J5398" i="5"/>
  <c r="J5306" i="5"/>
  <c r="J5178" i="5"/>
  <c r="J5050" i="5"/>
  <c r="J4923" i="5"/>
  <c r="J4870" i="5"/>
  <c r="J4799" i="5"/>
  <c r="J4764" i="5"/>
  <c r="J4729" i="5"/>
  <c r="J4711" i="5"/>
  <c r="J4676" i="5"/>
  <c r="J5606" i="5"/>
  <c r="J5549" i="5"/>
  <c r="J5530" i="5"/>
  <c r="J5511" i="5"/>
  <c r="J5492" i="5"/>
  <c r="J5454" i="5"/>
  <c r="J5360" i="5"/>
  <c r="J5342" i="5"/>
  <c r="J5324" i="5"/>
  <c r="J5287" i="5"/>
  <c r="J5269" i="5"/>
  <c r="J5232" i="5"/>
  <c r="J5214" i="5"/>
  <c r="J5196" i="5"/>
  <c r="J5159" i="5"/>
  <c r="J5141" i="5"/>
  <c r="J5104" i="5"/>
  <c r="J5086" i="5"/>
  <c r="J5068" i="5"/>
  <c r="J5031" i="5"/>
  <c r="J5013" i="5"/>
  <c r="J4976" i="5"/>
  <c r="J4958" i="5"/>
  <c r="J4940" i="5"/>
  <c r="J4905" i="5"/>
  <c r="J4887" i="5"/>
  <c r="J4852" i="5"/>
  <c r="J4816" i="5"/>
  <c r="J4781" i="5"/>
  <c r="J4746" i="5"/>
  <c r="J4693" i="5"/>
  <c r="J4657" i="5"/>
  <c r="J4640" i="5"/>
  <c r="J4623" i="5"/>
  <c r="J4606" i="5"/>
  <c r="J4589" i="5"/>
  <c r="J4572" i="5"/>
  <c r="J4555" i="5"/>
  <c r="J4538" i="5"/>
  <c r="J4521" i="5"/>
  <c r="J4504" i="5"/>
  <c r="J4487" i="5"/>
  <c r="J4470" i="5"/>
  <c r="J4453" i="5"/>
  <c r="J4436" i="5"/>
  <c r="J4401" i="5"/>
  <c r="J4384" i="5"/>
  <c r="J4367" i="5"/>
  <c r="J5567" i="5"/>
  <c r="J5472" i="5"/>
  <c r="J5305" i="5"/>
  <c r="J5177" i="5"/>
  <c r="J5049" i="5"/>
  <c r="J4922" i="5"/>
  <c r="J4869" i="5"/>
  <c r="J4833" i="5"/>
  <c r="J4798" i="5"/>
  <c r="J4763" i="5"/>
  <c r="J4710" i="5"/>
  <c r="J5584" i="5"/>
  <c r="J5489" i="5"/>
  <c r="J5452" i="5"/>
  <c r="J5433" i="5"/>
  <c r="J5414" i="5"/>
  <c r="J5376" i="5"/>
  <c r="J5358" i="5"/>
  <c r="J5340" i="5"/>
  <c r="J5303" i="5"/>
  <c r="J5285" i="5"/>
  <c r="J5248" i="5"/>
  <c r="J5230" i="5"/>
  <c r="J5212" i="5"/>
  <c r="J5175" i="5"/>
  <c r="J5157" i="5"/>
  <c r="J5120" i="5"/>
  <c r="J5102" i="5"/>
  <c r="J5084" i="5"/>
  <c r="J5047" i="5"/>
  <c r="J5029" i="5"/>
  <c r="J4992" i="5"/>
  <c r="J4974" i="5"/>
  <c r="J4956" i="5"/>
  <c r="J4938" i="5"/>
  <c r="J4885" i="5"/>
  <c r="J4849" i="5"/>
  <c r="J4814" i="5"/>
  <c r="J4779" i="5"/>
  <c r="J4726" i="5"/>
  <c r="J4655" i="5"/>
  <c r="J4638" i="5"/>
  <c r="J4621" i="5"/>
  <c r="J4604" i="5"/>
  <c r="J4587" i="5"/>
  <c r="J4570" i="5"/>
  <c r="J4553" i="5"/>
  <c r="J4536" i="5"/>
  <c r="J4519" i="5"/>
  <c r="J4502" i="5"/>
  <c r="J4485" i="5"/>
  <c r="J4468" i="5"/>
  <c r="J4433" i="5"/>
  <c r="J4416" i="5"/>
  <c r="J4399" i="5"/>
  <c r="J4382" i="5"/>
  <c r="J4365" i="5"/>
  <c r="J4348" i="5"/>
  <c r="J4331" i="5"/>
  <c r="J4314" i="5"/>
  <c r="J4297" i="5"/>
  <c r="J4280" i="5"/>
  <c r="J4263" i="5"/>
  <c r="J4247" i="5"/>
  <c r="J4231" i="5"/>
  <c r="J4215" i="5"/>
  <c r="J4199" i="5"/>
  <c r="J4183" i="5"/>
  <c r="J4167" i="5"/>
  <c r="J4151" i="5"/>
  <c r="J4135" i="5"/>
  <c r="J4119" i="5"/>
  <c r="J4103" i="5"/>
  <c r="J4087" i="5"/>
  <c r="J4071" i="5"/>
  <c r="J4055" i="5"/>
  <c r="J4039" i="5"/>
  <c r="J4023" i="5"/>
  <c r="J4007" i="5"/>
  <c r="J3991" i="5"/>
  <c r="J3975" i="5"/>
  <c r="J5582" i="5"/>
  <c r="J5487" i="5"/>
  <c r="J5392" i="5"/>
  <c r="J5374" i="5"/>
  <c r="J5356" i="5"/>
  <c r="J5319" i="5"/>
  <c r="J5301" i="5"/>
  <c r="J5264" i="5"/>
  <c r="J5246" i="5"/>
  <c r="J5228" i="5"/>
  <c r="J5191" i="5"/>
  <c r="J5173" i="5"/>
  <c r="J5136" i="5"/>
  <c r="J5118" i="5"/>
  <c r="J5100" i="5"/>
  <c r="J5063" i="5"/>
  <c r="J5045" i="5"/>
  <c r="J5008" i="5"/>
  <c r="J4990" i="5"/>
  <c r="J4972" i="5"/>
  <c r="J4918" i="5"/>
  <c r="J4847" i="5"/>
  <c r="J4812" i="5"/>
  <c r="J4777" i="5"/>
  <c r="J4759" i="5"/>
  <c r="J4724" i="5"/>
  <c r="J4688" i="5"/>
  <c r="J4653" i="5"/>
  <c r="J4636" i="5"/>
  <c r="J4619" i="5"/>
  <c r="J4602" i="5"/>
  <c r="J4585" i="5"/>
  <c r="J4568" i="5"/>
  <c r="J4551" i="5"/>
  <c r="J4534" i="5"/>
  <c r="J4517" i="5"/>
  <c r="J4500" i="5"/>
  <c r="J4465" i="5"/>
  <c r="J4448" i="5"/>
  <c r="J4431" i="5"/>
  <c r="J4414" i="5"/>
  <c r="J4397" i="5"/>
  <c r="J4380" i="5"/>
  <c r="J4363" i="5"/>
  <c r="J4346" i="5"/>
  <c r="J4329" i="5"/>
  <c r="J4312" i="5"/>
  <c r="J4295" i="5"/>
  <c r="J4278" i="5"/>
  <c r="J4261" i="5"/>
  <c r="J4245" i="5"/>
  <c r="J4229" i="5"/>
  <c r="J4213" i="5"/>
  <c r="J4197" i="5"/>
  <c r="J4181" i="5"/>
  <c r="J4165" i="5"/>
  <c r="J4149" i="5"/>
  <c r="J4133" i="5"/>
  <c r="J4117" i="5"/>
  <c r="J4101" i="5"/>
  <c r="J4085" i="5"/>
  <c r="J4069" i="5"/>
  <c r="J4053" i="5"/>
  <c r="J4037" i="5"/>
  <c r="J4021" i="5"/>
  <c r="J4005" i="5"/>
  <c r="J3989" i="5"/>
  <c r="J3973" i="5"/>
  <c r="J3957" i="5"/>
  <c r="J3941" i="5"/>
  <c r="J5617" i="5"/>
  <c r="J5580" i="5"/>
  <c r="J5561" i="5"/>
  <c r="J5542" i="5"/>
  <c r="J5485" i="5"/>
  <c r="J5466" i="5"/>
  <c r="J5447" i="5"/>
  <c r="J5428" i="5"/>
  <c r="J5390" i="5"/>
  <c r="J5372" i="5"/>
  <c r="J5335" i="5"/>
  <c r="J5317" i="5"/>
  <c r="J5280" i="5"/>
  <c r="J5262" i="5"/>
  <c r="J5244" i="5"/>
  <c r="J5207" i="5"/>
  <c r="J5189" i="5"/>
  <c r="J5152" i="5"/>
  <c r="J5134" i="5"/>
  <c r="J5116" i="5"/>
  <c r="J5079" i="5"/>
  <c r="J5061" i="5"/>
  <c r="J5024" i="5"/>
  <c r="J5006" i="5"/>
  <c r="J4988" i="5"/>
  <c r="J4951" i="5"/>
  <c r="J4916" i="5"/>
  <c r="J4880" i="5"/>
  <c r="J4845" i="5"/>
  <c r="J4810" i="5"/>
  <c r="J4757" i="5"/>
  <c r="J4721" i="5"/>
  <c r="J4686" i="5"/>
  <c r="J4651" i="5"/>
  <c r="J4634" i="5"/>
  <c r="J4617" i="5"/>
  <c r="J4600" i="5"/>
  <c r="J4583" i="5"/>
  <c r="J4566" i="5"/>
  <c r="J4549" i="5"/>
  <c r="J4532" i="5"/>
  <c r="J4497" i="5"/>
  <c r="J5562" i="5"/>
  <c r="J5508" i="5"/>
  <c r="J5453" i="5"/>
  <c r="J5399" i="5"/>
  <c r="J5373" i="5"/>
  <c r="J5318" i="5"/>
  <c r="J5289" i="5"/>
  <c r="J5263" i="5"/>
  <c r="J5153" i="5"/>
  <c r="J5098" i="5"/>
  <c r="J4934" i="5"/>
  <c r="J4778" i="5"/>
  <c r="J4620" i="5"/>
  <c r="J4567" i="5"/>
  <c r="J4463" i="5"/>
  <c r="J4413" i="5"/>
  <c r="J4318" i="5"/>
  <c r="J4296" i="5"/>
  <c r="J4105" i="5"/>
  <c r="J4046" i="5"/>
  <c r="J3969" i="5"/>
  <c r="J3932" i="5"/>
  <c r="J3879" i="5"/>
  <c r="J3844" i="5"/>
  <c r="J3809" i="5"/>
  <c r="J3792" i="5"/>
  <c r="J3758" i="5"/>
  <c r="J4881" i="5"/>
  <c r="J4829" i="5"/>
  <c r="J4672" i="5"/>
  <c r="J4364" i="5"/>
  <c r="J4251" i="5"/>
  <c r="J4230" i="5"/>
  <c r="J4187" i="5"/>
  <c r="J4166" i="5"/>
  <c r="J4065" i="5"/>
  <c r="J4006" i="5"/>
  <c r="J3987" i="5"/>
  <c r="J3950" i="5"/>
  <c r="J3896" i="5"/>
  <c r="J3861" i="5"/>
  <c r="J3826" i="5"/>
  <c r="J3774" i="5"/>
  <c r="J3741" i="5"/>
  <c r="J3725" i="5"/>
  <c r="J3709" i="5"/>
  <c r="J3693" i="5"/>
  <c r="J3677" i="5"/>
  <c r="J3661" i="5"/>
  <c r="J3645" i="5"/>
  <c r="J3629" i="5"/>
  <c r="J3613" i="5"/>
  <c r="J3597" i="5"/>
  <c r="J3581" i="5"/>
  <c r="J3565" i="5"/>
  <c r="J3549" i="5"/>
  <c r="J3533" i="5"/>
  <c r="J3517" i="5"/>
  <c r="J3501" i="5"/>
  <c r="J3485" i="5"/>
  <c r="J3469" i="5"/>
  <c r="J3453" i="5"/>
  <c r="J3437" i="5"/>
  <c r="J3421" i="5"/>
  <c r="J3405" i="5"/>
  <c r="J3389" i="5"/>
  <c r="J3373" i="5"/>
  <c r="J3357" i="5"/>
  <c r="J3341" i="5"/>
  <c r="J3325" i="5"/>
  <c r="J3309" i="5"/>
  <c r="J3293" i="5"/>
  <c r="J3277" i="5"/>
  <c r="J3261" i="5"/>
  <c r="J3245" i="5"/>
  <c r="J3229" i="5"/>
  <c r="J3213" i="5"/>
  <c r="J3197" i="5"/>
  <c r="J3181" i="5"/>
  <c r="J3165" i="5"/>
  <c r="J3149" i="5"/>
  <c r="J3133" i="5"/>
  <c r="J3117" i="5"/>
  <c r="J3101" i="5"/>
  <c r="J3085" i="5"/>
  <c r="J3069" i="5"/>
  <c r="J3053" i="5"/>
  <c r="J3037" i="5"/>
  <c r="J3021" i="5"/>
  <c r="J3005" i="5"/>
  <c r="J2989" i="5"/>
  <c r="J2973" i="5"/>
  <c r="J2957" i="5"/>
  <c r="J2941" i="5"/>
  <c r="J2925" i="5"/>
  <c r="J2909" i="5"/>
  <c r="J2893" i="5"/>
  <c r="J2877" i="5"/>
  <c r="J2861" i="5"/>
  <c r="J2845" i="5"/>
  <c r="J2829" i="5"/>
  <c r="J2813" i="5"/>
  <c r="J2797" i="5"/>
  <c r="J2781" i="5"/>
  <c r="J4725" i="5"/>
  <c r="J4486" i="5"/>
  <c r="J4412" i="5"/>
  <c r="J4124" i="5"/>
  <c r="J4104" i="5"/>
  <c r="J4084" i="5"/>
  <c r="J4025" i="5"/>
  <c r="J3968" i="5"/>
  <c r="J3931" i="5"/>
  <c r="J3913" i="5"/>
  <c r="J3878" i="5"/>
  <c r="J3843" i="5"/>
  <c r="J3808" i="5"/>
  <c r="J3757" i="5"/>
  <c r="J5585" i="5"/>
  <c r="J5012" i="5"/>
  <c r="J4957" i="5"/>
  <c r="J4828" i="5"/>
  <c r="J4800" i="5"/>
  <c r="J4671" i="5"/>
  <c r="J4618" i="5"/>
  <c r="J4316" i="5"/>
  <c r="J4294" i="5"/>
  <c r="J4144" i="5"/>
  <c r="J4064" i="5"/>
  <c r="J4044" i="5"/>
  <c r="J3986" i="5"/>
  <c r="J5505" i="5"/>
  <c r="J5450" i="5"/>
  <c r="J5396" i="5"/>
  <c r="J5341" i="5"/>
  <c r="J5286" i="5"/>
  <c r="J5231" i="5"/>
  <c r="J5121" i="5"/>
  <c r="J5066" i="5"/>
  <c r="J4903" i="5"/>
  <c r="J4775" i="5"/>
  <c r="J4537" i="5"/>
  <c r="J4362" i="5"/>
  <c r="J4270" i="5"/>
  <c r="J4249" i="5"/>
  <c r="J4228" i="5"/>
  <c r="J4206" i="5"/>
  <c r="J4185" i="5"/>
  <c r="J4164" i="5"/>
  <c r="J4123" i="5"/>
  <c r="J4083" i="5"/>
  <c r="J4024" i="5"/>
  <c r="J4004" i="5"/>
  <c r="J3948" i="5"/>
  <c r="J3912" i="5"/>
  <c r="J3877" i="5"/>
  <c r="J3842" i="5"/>
  <c r="J3756" i="5"/>
  <c r="J4670" i="5"/>
  <c r="J4588" i="5"/>
  <c r="J4484" i="5"/>
  <c r="J4315" i="5"/>
  <c r="J4293" i="5"/>
  <c r="J4102" i="5"/>
  <c r="J4043" i="5"/>
  <c r="J3985" i="5"/>
  <c r="J3966" i="5"/>
  <c r="J3929" i="5"/>
  <c r="J3894" i="5"/>
  <c r="J3859" i="5"/>
  <c r="J3824" i="5"/>
  <c r="J3806" i="5"/>
  <c r="J3789" i="5"/>
  <c r="J3772" i="5"/>
  <c r="J3739" i="5"/>
  <c r="J3723" i="5"/>
  <c r="J3707" i="5"/>
  <c r="J3691" i="5"/>
  <c r="J3675" i="5"/>
  <c r="J3659" i="5"/>
  <c r="J3643" i="5"/>
  <c r="J3627" i="5"/>
  <c r="J3611" i="5"/>
  <c r="J3595" i="5"/>
  <c r="J3579" i="5"/>
  <c r="J3563" i="5"/>
  <c r="J3547" i="5"/>
  <c r="J3531" i="5"/>
  <c r="J3515" i="5"/>
  <c r="J3499" i="5"/>
  <c r="J3483" i="5"/>
  <c r="J3467" i="5"/>
  <c r="J3451" i="5"/>
  <c r="J3435" i="5"/>
  <c r="J3419" i="5"/>
  <c r="J3403" i="5"/>
  <c r="J3387" i="5"/>
  <c r="J3371" i="5"/>
  <c r="J3355" i="5"/>
  <c r="J3339" i="5"/>
  <c r="J3323" i="5"/>
  <c r="J3307" i="5"/>
  <c r="J3291" i="5"/>
  <c r="J3275" i="5"/>
  <c r="J3259" i="5"/>
  <c r="J3243" i="5"/>
  <c r="J3227" i="5"/>
  <c r="J3211" i="5"/>
  <c r="J3195" i="5"/>
  <c r="J3179" i="5"/>
  <c r="J3163" i="5"/>
  <c r="J3147" i="5"/>
  <c r="J3131" i="5"/>
  <c r="J3115" i="5"/>
  <c r="J3099" i="5"/>
  <c r="J3083" i="5"/>
  <c r="J3067" i="5"/>
  <c r="J3051" i="5"/>
  <c r="J3035" i="5"/>
  <c r="J3019" i="5"/>
  <c r="J3003" i="5"/>
  <c r="J2987" i="5"/>
  <c r="J2971" i="5"/>
  <c r="J2955" i="5"/>
  <c r="J2939" i="5"/>
  <c r="J2923" i="5"/>
  <c r="J2907" i="5"/>
  <c r="J2891" i="5"/>
  <c r="J2875" i="5"/>
  <c r="J2859" i="5"/>
  <c r="J2843" i="5"/>
  <c r="J2827" i="5"/>
  <c r="J2811" i="5"/>
  <c r="J2795" i="5"/>
  <c r="J2779" i="5"/>
  <c r="J2763" i="5"/>
  <c r="J2747" i="5"/>
  <c r="J2731" i="5"/>
  <c r="J2715" i="5"/>
  <c r="J2699" i="5"/>
  <c r="J2683" i="5"/>
  <c r="J5583" i="5"/>
  <c r="J5529" i="5"/>
  <c r="J5504" i="5"/>
  <c r="J5449" i="5"/>
  <c r="J5174" i="5"/>
  <c r="J5065" i="5"/>
  <c r="J4902" i="5"/>
  <c r="J4458" i="5"/>
  <c r="J4432" i="5"/>
  <c r="J4361" i="5"/>
  <c r="J4248" i="5"/>
  <c r="J4227" i="5"/>
  <c r="J4184" i="5"/>
  <c r="J4163" i="5"/>
  <c r="J4142" i="5"/>
  <c r="J4062" i="5"/>
  <c r="J4003" i="5"/>
  <c r="J3947" i="5"/>
  <c r="J3911" i="5"/>
  <c r="J3876" i="5"/>
  <c r="J3841" i="5"/>
  <c r="J3755" i="5"/>
  <c r="J5284" i="5"/>
  <c r="J5229" i="5"/>
  <c r="J5119" i="5"/>
  <c r="J5009" i="5"/>
  <c r="J4954" i="5"/>
  <c r="J4797" i="5"/>
  <c r="J4745" i="5"/>
  <c r="J4669" i="5"/>
  <c r="J4535" i="5"/>
  <c r="J4509" i="5"/>
  <c r="J4383" i="5"/>
  <c r="J4268" i="5"/>
  <c r="J4204" i="5"/>
  <c r="J4121" i="5"/>
  <c r="J4081" i="5"/>
  <c r="J4022" i="5"/>
  <c r="J3984" i="5"/>
  <c r="J3928" i="5"/>
  <c r="J3893" i="5"/>
  <c r="J3858" i="5"/>
  <c r="J3805" i="5"/>
  <c r="J3788" i="5"/>
  <c r="J3771" i="5"/>
  <c r="J3738" i="5"/>
  <c r="J3722" i="5"/>
  <c r="J3706" i="5"/>
  <c r="J3690" i="5"/>
  <c r="J3674" i="5"/>
  <c r="J3658" i="5"/>
  <c r="J3642" i="5"/>
  <c r="J3626" i="5"/>
  <c r="J3610" i="5"/>
  <c r="J3594" i="5"/>
  <c r="J3578" i="5"/>
  <c r="J3562" i="5"/>
  <c r="J3546" i="5"/>
  <c r="J3530" i="5"/>
  <c r="J3514" i="5"/>
  <c r="J3498" i="5"/>
  <c r="J3482" i="5"/>
  <c r="J3466" i="5"/>
  <c r="J3450" i="5"/>
  <c r="J3434" i="5"/>
  <c r="J3418" i="5"/>
  <c r="J3402" i="5"/>
  <c r="J3386" i="5"/>
  <c r="J3370" i="5"/>
  <c r="J3354" i="5"/>
  <c r="J3338" i="5"/>
  <c r="J3322" i="5"/>
  <c r="J3306" i="5"/>
  <c r="J3290" i="5"/>
  <c r="J3274" i="5"/>
  <c r="J3258" i="5"/>
  <c r="J3242" i="5"/>
  <c r="J3226" i="5"/>
  <c r="J3210" i="5"/>
  <c r="J3194" i="5"/>
  <c r="J3178" i="5"/>
  <c r="J3162" i="5"/>
  <c r="J3146" i="5"/>
  <c r="J3130" i="5"/>
  <c r="J3114" i="5"/>
  <c r="J3098" i="5"/>
  <c r="J3082" i="5"/>
  <c r="J3066" i="5"/>
  <c r="J3050" i="5"/>
  <c r="J3034" i="5"/>
  <c r="J3018" i="5"/>
  <c r="J5393" i="5"/>
  <c r="J5338" i="5"/>
  <c r="J4901" i="5"/>
  <c r="J4848" i="5"/>
  <c r="J4692" i="5"/>
  <c r="J4586" i="5"/>
  <c r="J4560" i="5"/>
  <c r="J4407" i="5"/>
  <c r="J4335" i="5"/>
  <c r="J4313" i="5"/>
  <c r="J4100" i="5"/>
  <c r="J5581" i="5"/>
  <c r="J5527" i="5"/>
  <c r="J5418" i="5"/>
  <c r="J5172" i="5"/>
  <c r="J4953" i="5"/>
  <c r="J4796" i="5"/>
  <c r="J4639" i="5"/>
  <c r="J4481" i="5"/>
  <c r="J4430" i="5"/>
  <c r="J4267" i="5"/>
  <c r="J4246" i="5"/>
  <c r="J4203" i="5"/>
  <c r="J4182" i="5"/>
  <c r="J4140" i="5"/>
  <c r="J4120" i="5"/>
  <c r="J4080" i="5"/>
  <c r="J4060" i="5"/>
  <c r="J3945" i="5"/>
  <c r="J3927" i="5"/>
  <c r="J3892" i="5"/>
  <c r="J3857" i="5"/>
  <c r="J3804" i="5"/>
  <c r="J3787" i="5"/>
  <c r="J3770" i="5"/>
  <c r="J3737" i="5"/>
  <c r="J3721" i="5"/>
  <c r="J3705" i="5"/>
  <c r="J3689" i="5"/>
  <c r="J3673" i="5"/>
  <c r="J3657" i="5"/>
  <c r="J3641" i="5"/>
  <c r="J3625" i="5"/>
  <c r="J3609" i="5"/>
  <c r="J3593" i="5"/>
  <c r="J3577" i="5"/>
  <c r="J3561" i="5"/>
  <c r="J3545" i="5"/>
  <c r="J3529" i="5"/>
  <c r="J3513" i="5"/>
  <c r="J3497" i="5"/>
  <c r="J3481" i="5"/>
  <c r="J3465" i="5"/>
  <c r="J3449" i="5"/>
  <c r="J3433" i="5"/>
  <c r="J3417" i="5"/>
  <c r="J3401" i="5"/>
  <c r="J3385" i="5"/>
  <c r="J3369" i="5"/>
  <c r="J3353" i="5"/>
  <c r="J3337" i="5"/>
  <c r="J3321" i="5"/>
  <c r="J3305" i="5"/>
  <c r="J3289" i="5"/>
  <c r="J3273" i="5"/>
  <c r="J3257" i="5"/>
  <c r="J3241" i="5"/>
  <c r="J3225" i="5"/>
  <c r="J3209" i="5"/>
  <c r="J3193" i="5"/>
  <c r="J3177" i="5"/>
  <c r="J3161" i="5"/>
  <c r="J3145" i="5"/>
  <c r="J3129" i="5"/>
  <c r="J3113" i="5"/>
  <c r="J3097" i="5"/>
  <c r="J3081" i="5"/>
  <c r="J3065" i="5"/>
  <c r="J3049" i="5"/>
  <c r="J3033" i="5"/>
  <c r="J3017" i="5"/>
  <c r="J3001" i="5"/>
  <c r="J2985" i="5"/>
  <c r="J2969" i="5"/>
  <c r="J2953" i="5"/>
  <c r="J2937" i="5"/>
  <c r="J2921" i="5"/>
  <c r="J2905" i="5"/>
  <c r="J2889" i="5"/>
  <c r="J2873" i="5"/>
  <c r="J2857" i="5"/>
  <c r="J2841" i="5"/>
  <c r="J2825" i="5"/>
  <c r="J2809" i="5"/>
  <c r="J2793" i="5"/>
  <c r="J2777" i="5"/>
  <c r="J5471" i="5"/>
  <c r="J5337" i="5"/>
  <c r="J5117" i="5"/>
  <c r="J5062" i="5"/>
  <c r="J5033" i="5"/>
  <c r="J5007" i="5"/>
  <c r="J4900" i="5"/>
  <c r="J4743" i="5"/>
  <c r="J4533" i="5"/>
  <c r="J4381" i="5"/>
  <c r="J4160" i="5"/>
  <c r="J4099" i="5"/>
  <c r="J4040" i="5"/>
  <c r="J4020" i="5"/>
  <c r="J4001" i="5"/>
  <c r="J3982" i="5"/>
  <c r="J3963" i="5"/>
  <c r="J3909" i="5"/>
  <c r="J5526" i="5"/>
  <c r="J5391" i="5"/>
  <c r="J5281" i="5"/>
  <c r="J5226" i="5"/>
  <c r="J4924" i="5"/>
  <c r="J4846" i="5"/>
  <c r="J4795" i="5"/>
  <c r="J4584" i="5"/>
  <c r="J4480" i="5"/>
  <c r="J4429" i="5"/>
  <c r="J5604" i="5"/>
  <c r="J5470" i="5"/>
  <c r="J4871" i="5"/>
  <c r="J4742" i="5"/>
  <c r="J4689" i="5"/>
  <c r="J4637" i="5"/>
  <c r="J4404" i="5"/>
  <c r="J4356" i="5"/>
  <c r="J4287" i="5"/>
  <c r="J4265" i="5"/>
  <c r="J4244" i="5"/>
  <c r="J4222" i="5"/>
  <c r="J4201" i="5"/>
  <c r="J4180" i="5"/>
  <c r="J4118" i="5"/>
  <c r="J4078" i="5"/>
  <c r="J4019" i="5"/>
  <c r="J4000" i="5"/>
  <c r="J3908" i="5"/>
  <c r="J3873" i="5"/>
  <c r="J3785" i="5"/>
  <c r="J3752" i="5"/>
  <c r="J5415" i="5"/>
  <c r="J4794" i="5"/>
  <c r="J4452" i="5"/>
  <c r="J4379" i="5"/>
  <c r="J4332" i="5"/>
  <c r="J4310" i="5"/>
  <c r="J4158" i="5"/>
  <c r="J4097" i="5"/>
  <c r="J4038" i="5"/>
  <c r="J3980" i="5"/>
  <c r="J3961" i="5"/>
  <c r="J3943" i="5"/>
  <c r="J3925" i="5"/>
  <c r="J3890" i="5"/>
  <c r="J3819" i="5"/>
  <c r="J3768" i="5"/>
  <c r="J3735" i="5"/>
  <c r="J3719" i="5"/>
  <c r="J3703" i="5"/>
  <c r="J3687" i="5"/>
  <c r="J3671" i="5"/>
  <c r="J3655" i="5"/>
  <c r="J3639" i="5"/>
  <c r="J3623" i="5"/>
  <c r="J3607" i="5"/>
  <c r="J3591" i="5"/>
  <c r="J3575" i="5"/>
  <c r="J3559" i="5"/>
  <c r="J3543" i="5"/>
  <c r="J3527" i="5"/>
  <c r="J3511" i="5"/>
  <c r="J3495" i="5"/>
  <c r="J3479" i="5"/>
  <c r="J3463" i="5"/>
  <c r="J3447" i="5"/>
  <c r="J3431" i="5"/>
  <c r="J3415" i="5"/>
  <c r="J3399" i="5"/>
  <c r="J3383" i="5"/>
  <c r="J3367" i="5"/>
  <c r="J3351" i="5"/>
  <c r="J3335" i="5"/>
  <c r="J3319" i="5"/>
  <c r="J3303" i="5"/>
  <c r="J3287" i="5"/>
  <c r="J3271" i="5"/>
  <c r="J3255" i="5"/>
  <c r="J3239" i="5"/>
  <c r="J3223" i="5"/>
  <c r="J3207" i="5"/>
  <c r="J3191" i="5"/>
  <c r="J3175" i="5"/>
  <c r="J3159" i="5"/>
  <c r="J3143" i="5"/>
  <c r="J3127" i="5"/>
  <c r="J3111" i="5"/>
  <c r="J3095" i="5"/>
  <c r="J3079" i="5"/>
  <c r="J3063" i="5"/>
  <c r="J3047" i="5"/>
  <c r="J3031" i="5"/>
  <c r="J3015" i="5"/>
  <c r="J2999" i="5"/>
  <c r="J2983" i="5"/>
  <c r="J2967" i="5"/>
  <c r="J2951" i="5"/>
  <c r="J2935" i="5"/>
  <c r="J2919" i="5"/>
  <c r="J2903" i="5"/>
  <c r="J2887" i="5"/>
  <c r="J2871" i="5"/>
  <c r="J2855" i="5"/>
  <c r="J2839" i="5"/>
  <c r="J2823" i="5"/>
  <c r="J2807" i="5"/>
  <c r="J2791" i="5"/>
  <c r="J2775" i="5"/>
  <c r="J2759" i="5"/>
  <c r="J2743" i="5"/>
  <c r="J2727" i="5"/>
  <c r="J2711" i="5"/>
  <c r="J2695" i="5"/>
  <c r="J2679" i="5"/>
  <c r="J5524" i="5"/>
  <c r="J5469" i="5"/>
  <c r="J5140" i="5"/>
  <c r="J5085" i="5"/>
  <c r="J5030" i="5"/>
  <c r="J4975" i="5"/>
  <c r="J4741" i="5"/>
  <c r="J4503" i="5"/>
  <c r="J4264" i="5"/>
  <c r="J4243" i="5"/>
  <c r="J4200" i="5"/>
  <c r="J4179" i="5"/>
  <c r="J4137" i="5"/>
  <c r="J4057" i="5"/>
  <c r="J5548" i="5"/>
  <c r="J5359" i="5"/>
  <c r="J5249" i="5"/>
  <c r="J5194" i="5"/>
  <c r="J4921" i="5"/>
  <c r="J4793" i="5"/>
  <c r="J4765" i="5"/>
  <c r="J4687" i="5"/>
  <c r="J4635" i="5"/>
  <c r="J4554" i="5"/>
  <c r="J4378" i="5"/>
  <c r="J4220" i="5"/>
  <c r="J4116" i="5"/>
  <c r="J4096" i="5"/>
  <c r="J4076" i="5"/>
  <c r="J4017" i="5"/>
  <c r="J3998" i="5"/>
  <c r="J3979" i="5"/>
  <c r="J3960" i="5"/>
  <c r="J3942" i="5"/>
  <c r="J3924" i="5"/>
  <c r="J3889" i="5"/>
  <c r="J3767" i="5"/>
  <c r="J3734" i="5"/>
  <c r="J3718" i="5"/>
  <c r="J3702" i="5"/>
  <c r="J3686" i="5"/>
  <c r="J3670" i="5"/>
  <c r="J3654" i="5"/>
  <c r="J3638" i="5"/>
  <c r="J3622" i="5"/>
  <c r="J3606" i="5"/>
  <c r="J3590" i="5"/>
  <c r="J3574" i="5"/>
  <c r="J3558" i="5"/>
  <c r="J3542" i="5"/>
  <c r="J3526" i="5"/>
  <c r="J3510" i="5"/>
  <c r="J3494" i="5"/>
  <c r="J3478" i="5"/>
  <c r="J3462" i="5"/>
  <c r="J3446" i="5"/>
  <c r="J5601" i="5"/>
  <c r="J5468" i="5"/>
  <c r="J4868" i="5"/>
  <c r="J4740" i="5"/>
  <c r="J4330" i="5"/>
  <c r="J4284" i="5"/>
  <c r="J4156" i="5"/>
  <c r="J4136" i="5"/>
  <c r="J4056" i="5"/>
  <c r="J4036" i="5"/>
  <c r="J5412" i="5"/>
  <c r="J5302" i="5"/>
  <c r="J5193" i="5"/>
  <c r="J5028" i="5"/>
  <c r="J4973" i="5"/>
  <c r="J4815" i="5"/>
  <c r="J4605" i="5"/>
  <c r="J4501" i="5"/>
  <c r="J4475" i="5"/>
  <c r="J4449" i="5"/>
  <c r="J4424" i="5"/>
  <c r="J4400" i="5"/>
  <c r="J4352" i="5"/>
  <c r="J4262" i="5"/>
  <c r="J4219" i="5"/>
  <c r="J4198" i="5"/>
  <c r="J4115" i="5"/>
  <c r="J4075" i="5"/>
  <c r="J4016" i="5"/>
  <c r="J3959" i="5"/>
  <c r="J3923" i="5"/>
  <c r="J3888" i="5"/>
  <c r="J3870" i="5"/>
  <c r="J3852" i="5"/>
  <c r="J3766" i="5"/>
  <c r="J3733" i="5"/>
  <c r="J3717" i="5"/>
  <c r="J3701" i="5"/>
  <c r="J3685" i="5"/>
  <c r="J3669" i="5"/>
  <c r="J3653" i="5"/>
  <c r="J3637" i="5"/>
  <c r="J3621" i="5"/>
  <c r="J3605" i="5"/>
  <c r="J3589" i="5"/>
  <c r="J3573" i="5"/>
  <c r="J3557" i="5"/>
  <c r="J3541" i="5"/>
  <c r="J3525" i="5"/>
  <c r="J3509" i="5"/>
  <c r="J3493" i="5"/>
  <c r="J3477" i="5"/>
  <c r="J3461" i="5"/>
  <c r="J3445" i="5"/>
  <c r="J3429" i="5"/>
  <c r="J3413" i="5"/>
  <c r="J3397" i="5"/>
  <c r="J3381" i="5"/>
  <c r="J3365" i="5"/>
  <c r="J3349" i="5"/>
  <c r="J3333" i="5"/>
  <c r="J3317" i="5"/>
  <c r="J3301" i="5"/>
  <c r="J5600" i="5"/>
  <c r="J5546" i="5"/>
  <c r="J5357" i="5"/>
  <c r="J5247" i="5"/>
  <c r="J5137" i="5"/>
  <c r="J5082" i="5"/>
  <c r="J4919" i="5"/>
  <c r="J4762" i="5"/>
  <c r="J4709" i="5"/>
  <c r="J4577" i="5"/>
  <c r="J4328" i="5"/>
  <c r="J4282" i="5"/>
  <c r="J4134" i="5"/>
  <c r="J5599" i="5"/>
  <c r="J5545" i="5"/>
  <c r="J5300" i="5"/>
  <c r="J5081" i="5"/>
  <c r="J4865" i="5"/>
  <c r="J4813" i="5"/>
  <c r="J4603" i="5"/>
  <c r="J4447" i="5"/>
  <c r="J4398" i="5"/>
  <c r="J4350" i="5"/>
  <c r="J4304" i="5"/>
  <c r="J4260" i="5"/>
  <c r="J4238" i="5"/>
  <c r="J4217" i="5"/>
  <c r="J4196" i="5"/>
  <c r="J4174" i="5"/>
  <c r="J4073" i="5"/>
  <c r="J4014" i="5"/>
  <c r="J3995" i="5"/>
  <c r="J3976" i="5"/>
  <c r="J3939" i="5"/>
  <c r="J3904" i="5"/>
  <c r="J3886" i="5"/>
  <c r="J3868" i="5"/>
  <c r="J3815" i="5"/>
  <c r="J3798" i="5"/>
  <c r="J3781" i="5"/>
  <c r="J3748" i="5"/>
  <c r="J5409" i="5"/>
  <c r="J5245" i="5"/>
  <c r="J5190" i="5"/>
  <c r="J5161" i="5"/>
  <c r="J5135" i="5"/>
  <c r="J5025" i="5"/>
  <c r="J4970" i="5"/>
  <c r="J4917" i="5"/>
  <c r="J4761" i="5"/>
  <c r="J4708" i="5"/>
  <c r="J4656" i="5"/>
  <c r="J4550" i="5"/>
  <c r="J4421" i="5"/>
  <c r="J4373" i="5"/>
  <c r="J4327" i="5"/>
  <c r="J4281" i="5"/>
  <c r="J4153" i="5"/>
  <c r="J4112" i="5"/>
  <c r="J4092" i="5"/>
  <c r="J5434" i="5"/>
  <c r="J5354" i="5"/>
  <c r="J5543" i="5"/>
  <c r="J5488" i="5"/>
  <c r="J4811" i="5"/>
  <c r="J4601" i="5"/>
  <c r="J4396" i="5"/>
  <c r="J4236" i="5"/>
  <c r="J4172" i="5"/>
  <c r="J4152" i="5"/>
  <c r="J4091" i="5"/>
  <c r="J4032" i="5"/>
  <c r="J4012" i="5"/>
  <c r="J3993" i="5"/>
  <c r="J3974" i="5"/>
  <c r="J3920" i="5"/>
  <c r="J3902" i="5"/>
  <c r="J3884" i="5"/>
  <c r="J4939" i="5"/>
  <c r="J4863" i="5"/>
  <c r="J4654" i="5"/>
  <c r="J4469" i="5"/>
  <c r="J4301" i="5"/>
  <c r="J4279" i="5"/>
  <c r="J4131" i="5"/>
  <c r="J4110" i="5"/>
  <c r="J4051" i="5"/>
  <c r="J3955" i="5"/>
  <c r="J3937" i="5"/>
  <c r="J3848" i="5"/>
  <c r="J3813" i="5"/>
  <c r="J3796" i="5"/>
  <c r="J3779" i="5"/>
  <c r="J5486" i="5"/>
  <c r="J5431" i="5"/>
  <c r="J5377" i="5"/>
  <c r="J5322" i="5"/>
  <c r="J4886" i="5"/>
  <c r="J4677" i="5"/>
  <c r="J4571" i="5"/>
  <c r="J4417" i="5"/>
  <c r="J4369" i="5"/>
  <c r="J5565" i="5"/>
  <c r="J5046" i="5"/>
  <c r="J4937" i="5"/>
  <c r="J4832" i="5"/>
  <c r="J4730" i="5"/>
  <c r="J4704" i="5"/>
  <c r="J4652" i="5"/>
  <c r="J4492" i="5"/>
  <c r="J4299" i="5"/>
  <c r="J4277" i="5"/>
  <c r="J4108" i="5"/>
  <c r="J4049" i="5"/>
  <c r="J3864" i="5"/>
  <c r="J3829" i="5"/>
  <c r="J3761" i="5"/>
  <c r="J3728" i="5"/>
  <c r="J3712" i="5"/>
  <c r="J3696" i="5"/>
  <c r="J3680" i="5"/>
  <c r="J3664" i="5"/>
  <c r="J3648" i="5"/>
  <c r="J3632" i="5"/>
  <c r="J3616" i="5"/>
  <c r="J3600" i="5"/>
  <c r="J3584" i="5"/>
  <c r="J3568" i="5"/>
  <c r="J3552" i="5"/>
  <c r="J3536" i="5"/>
  <c r="J3520" i="5"/>
  <c r="J3504" i="5"/>
  <c r="J3488" i="5"/>
  <c r="J3472" i="5"/>
  <c r="J3456" i="5"/>
  <c r="J3440" i="5"/>
  <c r="J3424" i="5"/>
  <c r="J3408" i="5"/>
  <c r="J3392" i="5"/>
  <c r="J3376" i="5"/>
  <c r="J3360" i="5"/>
  <c r="J3344" i="5"/>
  <c r="J3328" i="5"/>
  <c r="J3312" i="5"/>
  <c r="J3296" i="5"/>
  <c r="J3280" i="5"/>
  <c r="J3264" i="5"/>
  <c r="J5430" i="5"/>
  <c r="J5321" i="5"/>
  <c r="J5156" i="5"/>
  <c r="J5101" i="5"/>
  <c r="J4991" i="5"/>
  <c r="J4518" i="5"/>
  <c r="J5564" i="5"/>
  <c r="J5510" i="5"/>
  <c r="J5375" i="5"/>
  <c r="J5265" i="5"/>
  <c r="J5210" i="5"/>
  <c r="J4884" i="5"/>
  <c r="J4831" i="5"/>
  <c r="J4780" i="5"/>
  <c r="J4622" i="5"/>
  <c r="J4569" i="5"/>
  <c r="J4543" i="5"/>
  <c r="J4415" i="5"/>
  <c r="J5209" i="5"/>
  <c r="J4989" i="5"/>
  <c r="J4830" i="5"/>
  <c r="J4727" i="5"/>
  <c r="J4673" i="5"/>
  <c r="J4188" i="5"/>
  <c r="J3972" i="5"/>
  <c r="J3900" i="5"/>
  <c r="J3832" i="5"/>
  <c r="J3790" i="5"/>
  <c r="J3726" i="5"/>
  <c r="J3704" i="5"/>
  <c r="J3662" i="5"/>
  <c r="J3640" i="5"/>
  <c r="J3598" i="5"/>
  <c r="J3576" i="5"/>
  <c r="J3534" i="5"/>
  <c r="J3512" i="5"/>
  <c r="J3470" i="5"/>
  <c r="J3448" i="5"/>
  <c r="J3427" i="5"/>
  <c r="J3407" i="5"/>
  <c r="J3304" i="5"/>
  <c r="J3284" i="5"/>
  <c r="J3265" i="5"/>
  <c r="J3246" i="5"/>
  <c r="J3188" i="5"/>
  <c r="J3151" i="5"/>
  <c r="J3132" i="5"/>
  <c r="J3112" i="5"/>
  <c r="J3093" i="5"/>
  <c r="J3056" i="5"/>
  <c r="J2908" i="5"/>
  <c r="J2780" i="5"/>
  <c r="J2762" i="5"/>
  <c r="J2745" i="5"/>
  <c r="J2728" i="5"/>
  <c r="J5044" i="5"/>
  <c r="J4214" i="5"/>
  <c r="J4132" i="5"/>
  <c r="J3922" i="5"/>
  <c r="J3875" i="5"/>
  <c r="J3811" i="5"/>
  <c r="J3746" i="5"/>
  <c r="J3682" i="5"/>
  <c r="J3618" i="5"/>
  <c r="J3554" i="5"/>
  <c r="J3490" i="5"/>
  <c r="J3345" i="5"/>
  <c r="J3206" i="5"/>
  <c r="J3169" i="5"/>
  <c r="J3074" i="5"/>
  <c r="J2998" i="5"/>
  <c r="J2980" i="5"/>
  <c r="J2962" i="5"/>
  <c r="J2944" i="5"/>
  <c r="J2926" i="5"/>
  <c r="J2870" i="5"/>
  <c r="J2852" i="5"/>
  <c r="J2834" i="5"/>
  <c r="J2816" i="5"/>
  <c r="J2798" i="5"/>
  <c r="J2710" i="5"/>
  <c r="J2693" i="5"/>
  <c r="J2676" i="5"/>
  <c r="J2660" i="5"/>
  <c r="J2644" i="5"/>
  <c r="J2628" i="5"/>
  <c r="J2612" i="5"/>
  <c r="J2596" i="5"/>
  <c r="J2580" i="5"/>
  <c r="J2564" i="5"/>
  <c r="J2548" i="5"/>
  <c r="J2532" i="5"/>
  <c r="J2516" i="5"/>
  <c r="J2500" i="5"/>
  <c r="J2484" i="5"/>
  <c r="J2468" i="5"/>
  <c r="J2452" i="5"/>
  <c r="J2436" i="5"/>
  <c r="J2420" i="5"/>
  <c r="J2404" i="5"/>
  <c r="J2388" i="5"/>
  <c r="J2372" i="5"/>
  <c r="J2356" i="5"/>
  <c r="J2340" i="5"/>
  <c r="J2324" i="5"/>
  <c r="J2308" i="5"/>
  <c r="J2292" i="5"/>
  <c r="J2276" i="5"/>
  <c r="J2260" i="5"/>
  <c r="J2244" i="5"/>
  <c r="J2228" i="5"/>
  <c r="J2212" i="5"/>
  <c r="J2196" i="5"/>
  <c r="J2180" i="5"/>
  <c r="J2164" i="5"/>
  <c r="J2148" i="5"/>
  <c r="J2132" i="5"/>
  <c r="J2116" i="5"/>
  <c r="J2100" i="5"/>
  <c r="J2084" i="5"/>
  <c r="J2068" i="5"/>
  <c r="J2052" i="5"/>
  <c r="J2036" i="5"/>
  <c r="J2020" i="5"/>
  <c r="J2004" i="5"/>
  <c r="J1988" i="5"/>
  <c r="J1972" i="5"/>
  <c r="J1956" i="5"/>
  <c r="J1940" i="5"/>
  <c r="J1924" i="5"/>
  <c r="J1908" i="5"/>
  <c r="J1892" i="5"/>
  <c r="J1876" i="5"/>
  <c r="J1860" i="5"/>
  <c r="J1844" i="5"/>
  <c r="J1828" i="5"/>
  <c r="J3971" i="5"/>
  <c r="J3899" i="5"/>
  <c r="J3831" i="5"/>
  <c r="J3426" i="5"/>
  <c r="J3406" i="5"/>
  <c r="J3364" i="5"/>
  <c r="J3324" i="5"/>
  <c r="J3283" i="5"/>
  <c r="J3187" i="5"/>
  <c r="J3150" i="5"/>
  <c r="J3092" i="5"/>
  <c r="J3055" i="5"/>
  <c r="J3036" i="5"/>
  <c r="J3016" i="5"/>
  <c r="J2888" i="5"/>
  <c r="J2761" i="5"/>
  <c r="J2744" i="5"/>
  <c r="J3996" i="5"/>
  <c r="J3921" i="5"/>
  <c r="J3874" i="5"/>
  <c r="J3851" i="5"/>
  <c r="J3810" i="5"/>
  <c r="J3765" i="5"/>
  <c r="J3745" i="5"/>
  <c r="J3724" i="5"/>
  <c r="J3681" i="5"/>
  <c r="J3660" i="5"/>
  <c r="J3617" i="5"/>
  <c r="J3596" i="5"/>
  <c r="J3553" i="5"/>
  <c r="J3532" i="5"/>
  <c r="J3489" i="5"/>
  <c r="J3468" i="5"/>
  <c r="J3384" i="5"/>
  <c r="J3302" i="5"/>
  <c r="J3263" i="5"/>
  <c r="J3244" i="5"/>
  <c r="J3224" i="5"/>
  <c r="J3205" i="5"/>
  <c r="J3168" i="5"/>
  <c r="J3110" i="5"/>
  <c r="J3073" i="5"/>
  <c r="J2997" i="5"/>
  <c r="J2979" i="5"/>
  <c r="J2961" i="5"/>
  <c r="J2943" i="5"/>
  <c r="J2906" i="5"/>
  <c r="J2869" i="5"/>
  <c r="J2851" i="5"/>
  <c r="J2833" i="5"/>
  <c r="J2815" i="5"/>
  <c r="J2778" i="5"/>
  <c r="J2726" i="5"/>
  <c r="J2709" i="5"/>
  <c r="J2692" i="5"/>
  <c r="J2675" i="5"/>
  <c r="J2659" i="5"/>
  <c r="J2643" i="5"/>
  <c r="J2627" i="5"/>
  <c r="J2611" i="5"/>
  <c r="J2595" i="5"/>
  <c r="J2579" i="5"/>
  <c r="J2563" i="5"/>
  <c r="J2547" i="5"/>
  <c r="J2531" i="5"/>
  <c r="J2515" i="5"/>
  <c r="J2499" i="5"/>
  <c r="J2483" i="5"/>
  <c r="J2467" i="5"/>
  <c r="J2451" i="5"/>
  <c r="J2435" i="5"/>
  <c r="J2419" i="5"/>
  <c r="J2403" i="5"/>
  <c r="J2387" i="5"/>
  <c r="J2371" i="5"/>
  <c r="J4446" i="5"/>
  <c r="J4298" i="5"/>
  <c r="J4212" i="5"/>
  <c r="J4048" i="5"/>
  <c r="J3970" i="5"/>
  <c r="J3830" i="5"/>
  <c r="J3425" i="5"/>
  <c r="J3363" i="5"/>
  <c r="J3343" i="5"/>
  <c r="J3282" i="5"/>
  <c r="J3186" i="5"/>
  <c r="J3091" i="5"/>
  <c r="J3054" i="5"/>
  <c r="J2924" i="5"/>
  <c r="J2796" i="5"/>
  <c r="J2760" i="5"/>
  <c r="J5103" i="5"/>
  <c r="J4758" i="5"/>
  <c r="J4155" i="5"/>
  <c r="J4072" i="5"/>
  <c r="J3944" i="5"/>
  <c r="J3897" i="5"/>
  <c r="J3764" i="5"/>
  <c r="J3744" i="5"/>
  <c r="J3700" i="5"/>
  <c r="J3636" i="5"/>
  <c r="J3572" i="5"/>
  <c r="J3508" i="5"/>
  <c r="J3444" i="5"/>
  <c r="J3404" i="5"/>
  <c r="J3262" i="5"/>
  <c r="J3204" i="5"/>
  <c r="J3167" i="5"/>
  <c r="J3148" i="5"/>
  <c r="J3128" i="5"/>
  <c r="J3109" i="5"/>
  <c r="J3072" i="5"/>
  <c r="J3014" i="5"/>
  <c r="J2996" i="5"/>
  <c r="J2978" i="5"/>
  <c r="J2960" i="5"/>
  <c r="J2942" i="5"/>
  <c r="J2886" i="5"/>
  <c r="J2868" i="5"/>
  <c r="J2850" i="5"/>
  <c r="J2832" i="5"/>
  <c r="J2814" i="5"/>
  <c r="J2742" i="5"/>
  <c r="J2725" i="5"/>
  <c r="J2708" i="5"/>
  <c r="J2691" i="5"/>
  <c r="J2674" i="5"/>
  <c r="J2658" i="5"/>
  <c r="J2642" i="5"/>
  <c r="J2626" i="5"/>
  <c r="J2610" i="5"/>
  <c r="J2594" i="5"/>
  <c r="J2578" i="5"/>
  <c r="J2562" i="5"/>
  <c r="J2546" i="5"/>
  <c r="J2530" i="5"/>
  <c r="J2514" i="5"/>
  <c r="J2498" i="5"/>
  <c r="J2482" i="5"/>
  <c r="J2466" i="5"/>
  <c r="J2450" i="5"/>
  <c r="J2434" i="5"/>
  <c r="J2418" i="5"/>
  <c r="J2402" i="5"/>
  <c r="J2386" i="5"/>
  <c r="J2370" i="5"/>
  <c r="J2354" i="5"/>
  <c r="J2338" i="5"/>
  <c r="J2322" i="5"/>
  <c r="J2306" i="5"/>
  <c r="J2290" i="5"/>
  <c r="J2274" i="5"/>
  <c r="J2258" i="5"/>
  <c r="J2242" i="5"/>
  <c r="J2226" i="5"/>
  <c r="J2210" i="5"/>
  <c r="J2194" i="5"/>
  <c r="J2178" i="5"/>
  <c r="J2162" i="5"/>
  <c r="J2146" i="5"/>
  <c r="J2130" i="5"/>
  <c r="J2114" i="5"/>
  <c r="J2098" i="5"/>
  <c r="J2082" i="5"/>
  <c r="J2066" i="5"/>
  <c r="J2050" i="5"/>
  <c r="J2034" i="5"/>
  <c r="J2018" i="5"/>
  <c r="J2002" i="5"/>
  <c r="J1986" i="5"/>
  <c r="J1970" i="5"/>
  <c r="J1954" i="5"/>
  <c r="J1938" i="5"/>
  <c r="J1922" i="5"/>
  <c r="J1906" i="5"/>
  <c r="J1890" i="5"/>
  <c r="J4211" i="5"/>
  <c r="J4128" i="5"/>
  <c r="J3872" i="5"/>
  <c r="J3849" i="5"/>
  <c r="J3679" i="5"/>
  <c r="J3615" i="5"/>
  <c r="J3551" i="5"/>
  <c r="J3487" i="5"/>
  <c r="J3382" i="5"/>
  <c r="J3362" i="5"/>
  <c r="J3342" i="5"/>
  <c r="J3300" i="5"/>
  <c r="J3281" i="5"/>
  <c r="J3222" i="5"/>
  <c r="J3185" i="5"/>
  <c r="J3090" i="5"/>
  <c r="J2904" i="5"/>
  <c r="J2776" i="5"/>
  <c r="J3918" i="5"/>
  <c r="J3828" i="5"/>
  <c r="J3784" i="5"/>
  <c r="J3763" i="5"/>
  <c r="J3699" i="5"/>
  <c r="J3635" i="5"/>
  <c r="J3571" i="5"/>
  <c r="J3507" i="5"/>
  <c r="J3443" i="5"/>
  <c r="J3423" i="5"/>
  <c r="J3320" i="5"/>
  <c r="J3203" i="5"/>
  <c r="J3166" i="5"/>
  <c r="J3108" i="5"/>
  <c r="J3071" i="5"/>
  <c r="J3052" i="5"/>
  <c r="J3032" i="5"/>
  <c r="J3013" i="5"/>
  <c r="J2995" i="5"/>
  <c r="J2977" i="5"/>
  <c r="J2959" i="5"/>
  <c r="J2922" i="5"/>
  <c r="J2885" i="5"/>
  <c r="J2867" i="5"/>
  <c r="J2849" i="5"/>
  <c r="J2831" i="5"/>
  <c r="J2794" i="5"/>
  <c r="J2758" i="5"/>
  <c r="J2741" i="5"/>
  <c r="J2724" i="5"/>
  <c r="J2707" i="5"/>
  <c r="J2690" i="5"/>
  <c r="J2673" i="5"/>
  <c r="J2657" i="5"/>
  <c r="J2641" i="5"/>
  <c r="J2625" i="5"/>
  <c r="J2609" i="5"/>
  <c r="J2593" i="5"/>
  <c r="J2577" i="5"/>
  <c r="J2561" i="5"/>
  <c r="J2545" i="5"/>
  <c r="J2529" i="5"/>
  <c r="J2513" i="5"/>
  <c r="J2497" i="5"/>
  <c r="J2481" i="5"/>
  <c r="J2465" i="5"/>
  <c r="J2449" i="5"/>
  <c r="J2433" i="5"/>
  <c r="J2417" i="5"/>
  <c r="J2401" i="5"/>
  <c r="J2385" i="5"/>
  <c r="J2369" i="5"/>
  <c r="J2353" i="5"/>
  <c r="J2337" i="5"/>
  <c r="J2321" i="5"/>
  <c r="J2305" i="5"/>
  <c r="J2289" i="5"/>
  <c r="J2273" i="5"/>
  <c r="J2257" i="5"/>
  <c r="J2241" i="5"/>
  <c r="J2225" i="5"/>
  <c r="J2209" i="5"/>
  <c r="J2193" i="5"/>
  <c r="J2177" i="5"/>
  <c r="J2161" i="5"/>
  <c r="J2145" i="5"/>
  <c r="J2129" i="5"/>
  <c r="J2113" i="5"/>
  <c r="J2097" i="5"/>
  <c r="J2081" i="5"/>
  <c r="J2065" i="5"/>
  <c r="J2049" i="5"/>
  <c r="J2033" i="5"/>
  <c r="J2017" i="5"/>
  <c r="J2001" i="5"/>
  <c r="J1985" i="5"/>
  <c r="J4235" i="5"/>
  <c r="J4070" i="5"/>
  <c r="J3992" i="5"/>
  <c r="J3895" i="5"/>
  <c r="J3742" i="5"/>
  <c r="J3720" i="5"/>
  <c r="J3678" i="5"/>
  <c r="J3656" i="5"/>
  <c r="J3614" i="5"/>
  <c r="J3592" i="5"/>
  <c r="J3550" i="5"/>
  <c r="J3528" i="5"/>
  <c r="J3486" i="5"/>
  <c r="J3464" i="5"/>
  <c r="J3361" i="5"/>
  <c r="J3299" i="5"/>
  <c r="J3260" i="5"/>
  <c r="J3240" i="5"/>
  <c r="J3221" i="5"/>
  <c r="J3184" i="5"/>
  <c r="J3126" i="5"/>
  <c r="J3089" i="5"/>
  <c r="J2940" i="5"/>
  <c r="J2812" i="5"/>
  <c r="J4126" i="5"/>
  <c r="J3847" i="5"/>
  <c r="J3827" i="5"/>
  <c r="J3783" i="5"/>
  <c r="J3762" i="5"/>
  <c r="J3698" i="5"/>
  <c r="J3634" i="5"/>
  <c r="J3570" i="5"/>
  <c r="J3506" i="5"/>
  <c r="J3442" i="5"/>
  <c r="J3422" i="5"/>
  <c r="J3380" i="5"/>
  <c r="J3340" i="5"/>
  <c r="J3279" i="5"/>
  <c r="J3202" i="5"/>
  <c r="J3107" i="5"/>
  <c r="J3070" i="5"/>
  <c r="J3012" i="5"/>
  <c r="J2994" i="5"/>
  <c r="J2976" i="5"/>
  <c r="J2958" i="5"/>
  <c r="J2902" i="5"/>
  <c r="J2884" i="5"/>
  <c r="J2866" i="5"/>
  <c r="J2848" i="5"/>
  <c r="J2830" i="5"/>
  <c r="J2774" i="5"/>
  <c r="J2757" i="5"/>
  <c r="J2740" i="5"/>
  <c r="J2723" i="5"/>
  <c r="J2706" i="5"/>
  <c r="J2689" i="5"/>
  <c r="J2672" i="5"/>
  <c r="J2656" i="5"/>
  <c r="J2640" i="5"/>
  <c r="J2624" i="5"/>
  <c r="J2608" i="5"/>
  <c r="J2592" i="5"/>
  <c r="J2576" i="5"/>
  <c r="J2560" i="5"/>
  <c r="J2544" i="5"/>
  <c r="J2528" i="5"/>
  <c r="J2512" i="5"/>
  <c r="J2496" i="5"/>
  <c r="J2480" i="5"/>
  <c r="J2464" i="5"/>
  <c r="J2448" i="5"/>
  <c r="J2432" i="5"/>
  <c r="J2416" i="5"/>
  <c r="J2400" i="5"/>
  <c r="J2384" i="5"/>
  <c r="J2368" i="5"/>
  <c r="J2352" i="5"/>
  <c r="J2336" i="5"/>
  <c r="J2320" i="5"/>
  <c r="J2304" i="5"/>
  <c r="J2288" i="5"/>
  <c r="J2272" i="5"/>
  <c r="J2256" i="5"/>
  <c r="J2240" i="5"/>
  <c r="J2224" i="5"/>
  <c r="J2208" i="5"/>
  <c r="J2192" i="5"/>
  <c r="J2176" i="5"/>
  <c r="J2160" i="5"/>
  <c r="J2144" i="5"/>
  <c r="J2128" i="5"/>
  <c r="J2112" i="5"/>
  <c r="J2096" i="5"/>
  <c r="J2080" i="5"/>
  <c r="J2064" i="5"/>
  <c r="J2048" i="5"/>
  <c r="J2032" i="5"/>
  <c r="J2016" i="5"/>
  <c r="J2000" i="5"/>
  <c r="J4441" i="5"/>
  <c r="J4349" i="5"/>
  <c r="J3940" i="5"/>
  <c r="J3916" i="5"/>
  <c r="J3400" i="5"/>
  <c r="J3318" i="5"/>
  <c r="J3298" i="5"/>
  <c r="J3220" i="5"/>
  <c r="J3183" i="5"/>
  <c r="J3164" i="5"/>
  <c r="J3144" i="5"/>
  <c r="J3125" i="5"/>
  <c r="J3088" i="5"/>
  <c r="J3030" i="5"/>
  <c r="J2920" i="5"/>
  <c r="J2792" i="5"/>
  <c r="J4321" i="5"/>
  <c r="J4233" i="5"/>
  <c r="J4150" i="5"/>
  <c r="J4094" i="5"/>
  <c r="J4068" i="5"/>
  <c r="J3990" i="5"/>
  <c r="J3964" i="5"/>
  <c r="J3846" i="5"/>
  <c r="J3803" i="5"/>
  <c r="J3782" i="5"/>
  <c r="J3740" i="5"/>
  <c r="J3697" i="5"/>
  <c r="J3676" i="5"/>
  <c r="J3633" i="5"/>
  <c r="J3612" i="5"/>
  <c r="J3569" i="5"/>
  <c r="J3548" i="5"/>
  <c r="J3505" i="5"/>
  <c r="J3484" i="5"/>
  <c r="J3441" i="5"/>
  <c r="J3379" i="5"/>
  <c r="J3359" i="5"/>
  <c r="J3278" i="5"/>
  <c r="J3238" i="5"/>
  <c r="J3201" i="5"/>
  <c r="J3106" i="5"/>
  <c r="J3011" i="5"/>
  <c r="J2993" i="5"/>
  <c r="J2975" i="5"/>
  <c r="J2938" i="5"/>
  <c r="J2901" i="5"/>
  <c r="J2883" i="5"/>
  <c r="J2865" i="5"/>
  <c r="J2847" i="5"/>
  <c r="J2810" i="5"/>
  <c r="J2773" i="5"/>
  <c r="J2756" i="5"/>
  <c r="J2739" i="5"/>
  <c r="J2722" i="5"/>
  <c r="J2705" i="5"/>
  <c r="J2688" i="5"/>
  <c r="J2671" i="5"/>
  <c r="J2655" i="5"/>
  <c r="J2639" i="5"/>
  <c r="J2623" i="5"/>
  <c r="J2607" i="5"/>
  <c r="J2591" i="5"/>
  <c r="J2575" i="5"/>
  <c r="J2559" i="5"/>
  <c r="J2543" i="5"/>
  <c r="J2527" i="5"/>
  <c r="J2511" i="5"/>
  <c r="J2495" i="5"/>
  <c r="J2479" i="5"/>
  <c r="J2463" i="5"/>
  <c r="J2447" i="5"/>
  <c r="J2431" i="5"/>
  <c r="J2415" i="5"/>
  <c r="J2399" i="5"/>
  <c r="J2383" i="5"/>
  <c r="J2367" i="5"/>
  <c r="J2351" i="5"/>
  <c r="J2335" i="5"/>
  <c r="J2319" i="5"/>
  <c r="J2303" i="5"/>
  <c r="J2287" i="5"/>
  <c r="J2271" i="5"/>
  <c r="J2255" i="5"/>
  <c r="J2239" i="5"/>
  <c r="J2223" i="5"/>
  <c r="J4041" i="5"/>
  <c r="J3915" i="5"/>
  <c r="J3867" i="5"/>
  <c r="J3825" i="5"/>
  <c r="J3760" i="5"/>
  <c r="J3420" i="5"/>
  <c r="J3297" i="5"/>
  <c r="J3219" i="5"/>
  <c r="J3182" i="5"/>
  <c r="J3124" i="5"/>
  <c r="J3087" i="5"/>
  <c r="J3068" i="5"/>
  <c r="J3048" i="5"/>
  <c r="J3029" i="5"/>
  <c r="J2956" i="5"/>
  <c r="J2828" i="5"/>
  <c r="J5158" i="5"/>
  <c r="J4347" i="5"/>
  <c r="J4259" i="5"/>
  <c r="J4232" i="5"/>
  <c r="J4067" i="5"/>
  <c r="J3938" i="5"/>
  <c r="J3891" i="5"/>
  <c r="J3845" i="5"/>
  <c r="J3716" i="5"/>
  <c r="J3652" i="5"/>
  <c r="J3588" i="5"/>
  <c r="J3524" i="5"/>
  <c r="J3460" i="5"/>
  <c r="J3398" i="5"/>
  <c r="J3378" i="5"/>
  <c r="J3358" i="5"/>
  <c r="J3316" i="5"/>
  <c r="J3256" i="5"/>
  <c r="J3237" i="5"/>
  <c r="J3200" i="5"/>
  <c r="J3142" i="5"/>
  <c r="J3105" i="5"/>
  <c r="J3010" i="5"/>
  <c r="J2992" i="5"/>
  <c r="J2974" i="5"/>
  <c r="J2918" i="5"/>
  <c r="J2900" i="5"/>
  <c r="J2882" i="5"/>
  <c r="J2864" i="5"/>
  <c r="J2846" i="5"/>
  <c r="J2790" i="5"/>
  <c r="J2772" i="5"/>
  <c r="J2755" i="5"/>
  <c r="J2738" i="5"/>
  <c r="J2721" i="5"/>
  <c r="J2704" i="5"/>
  <c r="J2687" i="5"/>
  <c r="J2670" i="5"/>
  <c r="J2654" i="5"/>
  <c r="J2638" i="5"/>
  <c r="J2622" i="5"/>
  <c r="J2606" i="5"/>
  <c r="J2590" i="5"/>
  <c r="J2574" i="5"/>
  <c r="J2558" i="5"/>
  <c r="J2542" i="5"/>
  <c r="J2526" i="5"/>
  <c r="J2510" i="5"/>
  <c r="J2494" i="5"/>
  <c r="J2478" i="5"/>
  <c r="J2462" i="5"/>
  <c r="J2446" i="5"/>
  <c r="J2430" i="5"/>
  <c r="J2414" i="5"/>
  <c r="J2398" i="5"/>
  <c r="J2382" i="5"/>
  <c r="J2366" i="5"/>
  <c r="J2350" i="5"/>
  <c r="J2334" i="5"/>
  <c r="J2318" i="5"/>
  <c r="J2302" i="5"/>
  <c r="J2286" i="5"/>
  <c r="J2270" i="5"/>
  <c r="J2254" i="5"/>
  <c r="J2238" i="5"/>
  <c r="J2222" i="5"/>
  <c r="J2206" i="5"/>
  <c r="J2190" i="5"/>
  <c r="J2174" i="5"/>
  <c r="J2158" i="5"/>
  <c r="J2142" i="5"/>
  <c r="J2126" i="5"/>
  <c r="J2110" i="5"/>
  <c r="J2094" i="5"/>
  <c r="J2078" i="5"/>
  <c r="J2062" i="5"/>
  <c r="J2046" i="5"/>
  <c r="J2030" i="5"/>
  <c r="J2014" i="5"/>
  <c r="J4148" i="5"/>
  <c r="J3988" i="5"/>
  <c r="J3801" i="5"/>
  <c r="J3780" i="5"/>
  <c r="J3695" i="5"/>
  <c r="J3631" i="5"/>
  <c r="J3567" i="5"/>
  <c r="J3503" i="5"/>
  <c r="J3439" i="5"/>
  <c r="J3336" i="5"/>
  <c r="J3276" i="5"/>
  <c r="J3218" i="5"/>
  <c r="J3123" i="5"/>
  <c r="J3086" i="5"/>
  <c r="J3028" i="5"/>
  <c r="J2936" i="5"/>
  <c r="J2808" i="5"/>
  <c r="J3865" i="5"/>
  <c r="J3715" i="5"/>
  <c r="J3651" i="5"/>
  <c r="J3587" i="5"/>
  <c r="J3523" i="5"/>
  <c r="J3459" i="5"/>
  <c r="J3377" i="5"/>
  <c r="J3315" i="5"/>
  <c r="J3295" i="5"/>
  <c r="J3236" i="5"/>
  <c r="J3199" i="5"/>
  <c r="J3180" i="5"/>
  <c r="J3160" i="5"/>
  <c r="J3141" i="5"/>
  <c r="J3104" i="5"/>
  <c r="J3046" i="5"/>
  <c r="J3009" i="5"/>
  <c r="J2991" i="5"/>
  <c r="J2954" i="5"/>
  <c r="J2917" i="5"/>
  <c r="J2899" i="5"/>
  <c r="J2881" i="5"/>
  <c r="J2863" i="5"/>
  <c r="J2826" i="5"/>
  <c r="J2789" i="5"/>
  <c r="J2771" i="5"/>
  <c r="J2754" i="5"/>
  <c r="J2737" i="5"/>
  <c r="J2720" i="5"/>
  <c r="J2703" i="5"/>
  <c r="J2686" i="5"/>
  <c r="J2669" i="5"/>
  <c r="J2653" i="5"/>
  <c r="J2637" i="5"/>
  <c r="J2621" i="5"/>
  <c r="J2605" i="5"/>
  <c r="J2589" i="5"/>
  <c r="J2573" i="5"/>
  <c r="J2557" i="5"/>
  <c r="J2541" i="5"/>
  <c r="J2525" i="5"/>
  <c r="J2509" i="5"/>
  <c r="J2493" i="5"/>
  <c r="J2477" i="5"/>
  <c r="J2461" i="5"/>
  <c r="J2445" i="5"/>
  <c r="J2429" i="5"/>
  <c r="J2413" i="5"/>
  <c r="J2397" i="5"/>
  <c r="J2381" i="5"/>
  <c r="J2365" i="5"/>
  <c r="J2349" i="5"/>
  <c r="J2333" i="5"/>
  <c r="J2317" i="5"/>
  <c r="J4935" i="5"/>
  <c r="J4526" i="5"/>
  <c r="J4345" i="5"/>
  <c r="J4147" i="5"/>
  <c r="J4011" i="5"/>
  <c r="J3936" i="5"/>
  <c r="J3822" i="5"/>
  <c r="J3800" i="5"/>
  <c r="J3736" i="5"/>
  <c r="J3694" i="5"/>
  <c r="J3672" i="5"/>
  <c r="J3630" i="5"/>
  <c r="J3608" i="5"/>
  <c r="J3566" i="5"/>
  <c r="J3544" i="5"/>
  <c r="J3502" i="5"/>
  <c r="J3480" i="5"/>
  <c r="J3438" i="5"/>
  <c r="J3396" i="5"/>
  <c r="J3356" i="5"/>
  <c r="J3254" i="5"/>
  <c r="J3217" i="5"/>
  <c r="J3122" i="5"/>
  <c r="J3027" i="5"/>
  <c r="J2972" i="5"/>
  <c r="J2844" i="5"/>
  <c r="J4464" i="5"/>
  <c r="J4089" i="5"/>
  <c r="J3778" i="5"/>
  <c r="J3714" i="5"/>
  <c r="J3650" i="5"/>
  <c r="J3586" i="5"/>
  <c r="J3522" i="5"/>
  <c r="J3458" i="5"/>
  <c r="J3416" i="5"/>
  <c r="J3334" i="5"/>
  <c r="J3314" i="5"/>
  <c r="J3294" i="5"/>
  <c r="J3235" i="5"/>
  <c r="J3198" i="5"/>
  <c r="J3140" i="5"/>
  <c r="J3103" i="5"/>
  <c r="J3084" i="5"/>
  <c r="J3064" i="5"/>
  <c r="J3045" i="5"/>
  <c r="J3008" i="5"/>
  <c r="J2990" i="5"/>
  <c r="J2934" i="5"/>
  <c r="J2916" i="5"/>
  <c r="J2898" i="5"/>
  <c r="J2880" i="5"/>
  <c r="J2862" i="5"/>
  <c r="J2806" i="5"/>
  <c r="J2788" i="5"/>
  <c r="J2770" i="5"/>
  <c r="J2753" i="5"/>
  <c r="J2736" i="5"/>
  <c r="J2719" i="5"/>
  <c r="J2702" i="5"/>
  <c r="J2685" i="5"/>
  <c r="J2668" i="5"/>
  <c r="J2652" i="5"/>
  <c r="J2636" i="5"/>
  <c r="J2620" i="5"/>
  <c r="J2604" i="5"/>
  <c r="J2588" i="5"/>
  <c r="J2572" i="5"/>
  <c r="J2556" i="5"/>
  <c r="J2540" i="5"/>
  <c r="J2524" i="5"/>
  <c r="J2508" i="5"/>
  <c r="J2492" i="5"/>
  <c r="J2476" i="5"/>
  <c r="J2460" i="5"/>
  <c r="J2444" i="5"/>
  <c r="J2428" i="5"/>
  <c r="J2412" i="5"/>
  <c r="J2396" i="5"/>
  <c r="J2380" i="5"/>
  <c r="J2364" i="5"/>
  <c r="J2348" i="5"/>
  <c r="J2332" i="5"/>
  <c r="J2316" i="5"/>
  <c r="J2300" i="5"/>
  <c r="J2284" i="5"/>
  <c r="J2268" i="5"/>
  <c r="J2252" i="5"/>
  <c r="J2236" i="5"/>
  <c r="J2220" i="5"/>
  <c r="J2204" i="5"/>
  <c r="J2188" i="5"/>
  <c r="J2172" i="5"/>
  <c r="J2156" i="5"/>
  <c r="J2140" i="5"/>
  <c r="J2124" i="5"/>
  <c r="J2108" i="5"/>
  <c r="J2092" i="5"/>
  <c r="J2076" i="5"/>
  <c r="J2060" i="5"/>
  <c r="J5566" i="5"/>
  <c r="J4344" i="5"/>
  <c r="J4171" i="5"/>
  <c r="J3958" i="5"/>
  <c r="J3910" i="5"/>
  <c r="J3863" i="5"/>
  <c r="J3799" i="5"/>
  <c r="J3395" i="5"/>
  <c r="J3375" i="5"/>
  <c r="J3253" i="5"/>
  <c r="J3216" i="5"/>
  <c r="J3158" i="5"/>
  <c r="J3121" i="5"/>
  <c r="J3026" i="5"/>
  <c r="J2952" i="5"/>
  <c r="J2824" i="5"/>
  <c r="J4254" i="5"/>
  <c r="J4088" i="5"/>
  <c r="J4035" i="5"/>
  <c r="J4009" i="5"/>
  <c r="J3934" i="5"/>
  <c r="J3840" i="5"/>
  <c r="J3820" i="5"/>
  <c r="J3777" i="5"/>
  <c r="J3754" i="5"/>
  <c r="J3713" i="5"/>
  <c r="J3692" i="5"/>
  <c r="J3649" i="5"/>
  <c r="J3628" i="5"/>
  <c r="J3585" i="5"/>
  <c r="J3564" i="5"/>
  <c r="J3521" i="5"/>
  <c r="J3500" i="5"/>
  <c r="J3457" i="5"/>
  <c r="J3436" i="5"/>
  <c r="J3313" i="5"/>
  <c r="J3272" i="5"/>
  <c r="J3234" i="5"/>
  <c r="J3139" i="5"/>
  <c r="J3102" i="5"/>
  <c r="J3044" i="5"/>
  <c r="J3007" i="5"/>
  <c r="J2970" i="5"/>
  <c r="J2933" i="5"/>
  <c r="J2915" i="5"/>
  <c r="J2897" i="5"/>
  <c r="J2879" i="5"/>
  <c r="J2842" i="5"/>
  <c r="J2805" i="5"/>
  <c r="J2787" i="5"/>
  <c r="J2769" i="5"/>
  <c r="J2752" i="5"/>
  <c r="J2735" i="5"/>
  <c r="J2718" i="5"/>
  <c r="J2701" i="5"/>
  <c r="J2684" i="5"/>
  <c r="J2667" i="5"/>
  <c r="J3862" i="5"/>
  <c r="J3414" i="5"/>
  <c r="J3394" i="5"/>
  <c r="J3374" i="5"/>
  <c r="J3332" i="5"/>
  <c r="J3292" i="5"/>
  <c r="J3252" i="5"/>
  <c r="J3215" i="5"/>
  <c r="J3196" i="5"/>
  <c r="J3176" i="5"/>
  <c r="J3157" i="5"/>
  <c r="J3120" i="5"/>
  <c r="J3062" i="5"/>
  <c r="J3025" i="5"/>
  <c r="J2988" i="5"/>
  <c r="J5213" i="5"/>
  <c r="J4993" i="5"/>
  <c r="J4552" i="5"/>
  <c r="J4169" i="5"/>
  <c r="J4008" i="5"/>
  <c r="J3956" i="5"/>
  <c r="J3797" i="5"/>
  <c r="J3776" i="5"/>
  <c r="J3753" i="5"/>
  <c r="J3732" i="5"/>
  <c r="J3668" i="5"/>
  <c r="J3604" i="5"/>
  <c r="J3540" i="5"/>
  <c r="J3476" i="5"/>
  <c r="J3352" i="5"/>
  <c r="J3233" i="5"/>
  <c r="J3138" i="5"/>
  <c r="J3043" i="5"/>
  <c r="J3006" i="5"/>
  <c r="J2950" i="5"/>
  <c r="J2932" i="5"/>
  <c r="J2914" i="5"/>
  <c r="J2896" i="5"/>
  <c r="J2878" i="5"/>
  <c r="J2822" i="5"/>
  <c r="J2804" i="5"/>
  <c r="J2786" i="5"/>
  <c r="J2768" i="5"/>
  <c r="J2751" i="5"/>
  <c r="J2734" i="5"/>
  <c r="J2717" i="5"/>
  <c r="J2700" i="5"/>
  <c r="J2666" i="5"/>
  <c r="J2650" i="5"/>
  <c r="J2634" i="5"/>
  <c r="J2618" i="5"/>
  <c r="J2602" i="5"/>
  <c r="J2586" i="5"/>
  <c r="J2570" i="5"/>
  <c r="J2554" i="5"/>
  <c r="J2538" i="5"/>
  <c r="J2522" i="5"/>
  <c r="J2506" i="5"/>
  <c r="J2490" i="5"/>
  <c r="J2474" i="5"/>
  <c r="J2458" i="5"/>
  <c r="J2442" i="5"/>
  <c r="J2426" i="5"/>
  <c r="J2410" i="5"/>
  <c r="J2394" i="5"/>
  <c r="J2378" i="5"/>
  <c r="J2362" i="5"/>
  <c r="J2346" i="5"/>
  <c r="J2330" i="5"/>
  <c r="J4836" i="5"/>
  <c r="J4311" i="5"/>
  <c r="J4252" i="5"/>
  <c r="J4086" i="5"/>
  <c r="J4059" i="5"/>
  <c r="J4033" i="5"/>
  <c r="J3907" i="5"/>
  <c r="J3883" i="5"/>
  <c r="J3838" i="5"/>
  <c r="J3711" i="5"/>
  <c r="J3647" i="5"/>
  <c r="J3583" i="5"/>
  <c r="J3519" i="5"/>
  <c r="J3455" i="5"/>
  <c r="J3393" i="5"/>
  <c r="J3331" i="5"/>
  <c r="J3311" i="5"/>
  <c r="J3270" i="5"/>
  <c r="J3251" i="5"/>
  <c r="J3214" i="5"/>
  <c r="J3156" i="5"/>
  <c r="J3119" i="5"/>
  <c r="J3100" i="5"/>
  <c r="J3080" i="5"/>
  <c r="J3061" i="5"/>
  <c r="J3024" i="5"/>
  <c r="J2968" i="5"/>
  <c r="J2840" i="5"/>
  <c r="J2682" i="5"/>
  <c r="J4520" i="5"/>
  <c r="J4195" i="5"/>
  <c r="J4168" i="5"/>
  <c r="J3860" i="5"/>
  <c r="J3817" i="5"/>
  <c r="J3731" i="5"/>
  <c r="J3667" i="5"/>
  <c r="J3603" i="5"/>
  <c r="J4366" i="5"/>
  <c r="J3954" i="5"/>
  <c r="J3906" i="5"/>
  <c r="J3795" i="5"/>
  <c r="J3751" i="5"/>
  <c r="J3710" i="5"/>
  <c r="J3688" i="5"/>
  <c r="J3646" i="5"/>
  <c r="J3624" i="5"/>
  <c r="J3582" i="5"/>
  <c r="J3560" i="5"/>
  <c r="J3518" i="5"/>
  <c r="J3496" i="5"/>
  <c r="J3454" i="5"/>
  <c r="J3432" i="5"/>
  <c r="J3350" i="5"/>
  <c r="J3330" i="5"/>
  <c r="J3310" i="5"/>
  <c r="J3269" i="5"/>
  <c r="J3250" i="5"/>
  <c r="J4864" i="5"/>
  <c r="J4395" i="5"/>
  <c r="J4139" i="5"/>
  <c r="J3881" i="5"/>
  <c r="J3836" i="5"/>
  <c r="J3816" i="5"/>
  <c r="J3773" i="5"/>
  <c r="J3730" i="5"/>
  <c r="J3666" i="5"/>
  <c r="J3602" i="5"/>
  <c r="J3538" i="5"/>
  <c r="J3474" i="5"/>
  <c r="J3411" i="5"/>
  <c r="J3391" i="5"/>
  <c r="J3288" i="5"/>
  <c r="J3231" i="5"/>
  <c r="J3212" i="5"/>
  <c r="J4030" i="5"/>
  <c r="J3977" i="5"/>
  <c r="J3953" i="5"/>
  <c r="J3905" i="5"/>
  <c r="J3794" i="5"/>
  <c r="J3750" i="5"/>
  <c r="J4705" i="5"/>
  <c r="J4276" i="5"/>
  <c r="J3880" i="5"/>
  <c r="J3835" i="5"/>
  <c r="J3729" i="5"/>
  <c r="J3708" i="5"/>
  <c r="J3665" i="5"/>
  <c r="J3644" i="5"/>
  <c r="J3601" i="5"/>
  <c r="J3580" i="5"/>
  <c r="J3537" i="5"/>
  <c r="J3516" i="5"/>
  <c r="J3473" i="5"/>
  <c r="J3452" i="5"/>
  <c r="J3430" i="5"/>
  <c r="J3410" i="5"/>
  <c r="J3390" i="5"/>
  <c r="J3348" i="5"/>
  <c r="J3308" i="5"/>
  <c r="J3230" i="5"/>
  <c r="J3172" i="5"/>
  <c r="J3135" i="5"/>
  <c r="J3116" i="5"/>
  <c r="J3096" i="5"/>
  <c r="J3077" i="5"/>
  <c r="J3040" i="5"/>
  <c r="J3002" i="5"/>
  <c r="J2965" i="5"/>
  <c r="J2947" i="5"/>
  <c r="J2929" i="5"/>
  <c r="J2911" i="5"/>
  <c r="J2874" i="5"/>
  <c r="J2837" i="5"/>
  <c r="J2819" i="5"/>
  <c r="J2801" i="5"/>
  <c r="J2783" i="5"/>
  <c r="J2765" i="5"/>
  <c r="J2748" i="5"/>
  <c r="J2663" i="5"/>
  <c r="J2647" i="5"/>
  <c r="J2631" i="5"/>
  <c r="J2615" i="5"/>
  <c r="J2599" i="5"/>
  <c r="J2583" i="5"/>
  <c r="J2567" i="5"/>
  <c r="J2551" i="5"/>
  <c r="J2535" i="5"/>
  <c r="J2519" i="5"/>
  <c r="J2503" i="5"/>
  <c r="J2487" i="5"/>
  <c r="J2471" i="5"/>
  <c r="J2455" i="5"/>
  <c r="J2439" i="5"/>
  <c r="J2423" i="5"/>
  <c r="J2407" i="5"/>
  <c r="J2391" i="5"/>
  <c r="J2375" i="5"/>
  <c r="J2359" i="5"/>
  <c r="J2343" i="5"/>
  <c r="J2327" i="5"/>
  <c r="J2311" i="5"/>
  <c r="J2295" i="5"/>
  <c r="J2279" i="5"/>
  <c r="J2263" i="5"/>
  <c r="J2247" i="5"/>
  <c r="J2231" i="5"/>
  <c r="J2215" i="5"/>
  <c r="J2199" i="5"/>
  <c r="J5268" i="5"/>
  <c r="J4190" i="5"/>
  <c r="J4107" i="5"/>
  <c r="J4028" i="5"/>
  <c r="J3684" i="5"/>
  <c r="J3620" i="5"/>
  <c r="J3556" i="5"/>
  <c r="J3492" i="5"/>
  <c r="J3409" i="5"/>
  <c r="J3347" i="5"/>
  <c r="J3327" i="5"/>
  <c r="J3171" i="5"/>
  <c r="J3134" i="5"/>
  <c r="J3076" i="5"/>
  <c r="J3039" i="5"/>
  <c r="J3020" i="5"/>
  <c r="J2982" i="5"/>
  <c r="J2964" i="5"/>
  <c r="J2946" i="5"/>
  <c r="J2928" i="5"/>
  <c r="J2910" i="5"/>
  <c r="J2854" i="5"/>
  <c r="J2836" i="5"/>
  <c r="J2818" i="5"/>
  <c r="J2800" i="5"/>
  <c r="J2782" i="5"/>
  <c r="J2764" i="5"/>
  <c r="J2678" i="5"/>
  <c r="J2662" i="5"/>
  <c r="J2646" i="5"/>
  <c r="J2630" i="5"/>
  <c r="J2614" i="5"/>
  <c r="J2598" i="5"/>
  <c r="J2582" i="5"/>
  <c r="J2566" i="5"/>
  <c r="J2550" i="5"/>
  <c r="J2534" i="5"/>
  <c r="J2518" i="5"/>
  <c r="J2502" i="5"/>
  <c r="J2486" i="5"/>
  <c r="J2470" i="5"/>
  <c r="J2454" i="5"/>
  <c r="J2438" i="5"/>
  <c r="J2422" i="5"/>
  <c r="J2406" i="5"/>
  <c r="J2390" i="5"/>
  <c r="J2374" i="5"/>
  <c r="J2358" i="5"/>
  <c r="J2342" i="5"/>
  <c r="J2326" i="5"/>
  <c r="J2310" i="5"/>
  <c r="J2294" i="5"/>
  <c r="J2278" i="5"/>
  <c r="J4889" i="5"/>
  <c r="J4390" i="5"/>
  <c r="J4052" i="5"/>
  <c r="J4027" i="5"/>
  <c r="J3854" i="5"/>
  <c r="J3812" i="5"/>
  <c r="J3747" i="5"/>
  <c r="J3683" i="5"/>
  <c r="J3619" i="5"/>
  <c r="J3555" i="5"/>
  <c r="J3491" i="5"/>
  <c r="J3366" i="5"/>
  <c r="J3346" i="5"/>
  <c r="J3326" i="5"/>
  <c r="J3170" i="5"/>
  <c r="J3075" i="5"/>
  <c r="J3038" i="5"/>
  <c r="J2981" i="5"/>
  <c r="J2963" i="5"/>
  <c r="J2945" i="5"/>
  <c r="J2927" i="5"/>
  <c r="J2890" i="5"/>
  <c r="J2853" i="5"/>
  <c r="J2835" i="5"/>
  <c r="J2817" i="5"/>
  <c r="J2799" i="5"/>
  <c r="J2694" i="5"/>
  <c r="J2677" i="5"/>
  <c r="J2661" i="5"/>
  <c r="J2645" i="5"/>
  <c r="J2629" i="5"/>
  <c r="J2613" i="5"/>
  <c r="J2597" i="5"/>
  <c r="J3926" i="5"/>
  <c r="J3428" i="5"/>
  <c r="J3368" i="5"/>
  <c r="J3248" i="5"/>
  <c r="J3190" i="5"/>
  <c r="J2341" i="5"/>
  <c r="J2250" i="5"/>
  <c r="J2187" i="5"/>
  <c r="J2168" i="5"/>
  <c r="J2149" i="5"/>
  <c r="J2089" i="5"/>
  <c r="J2070" i="5"/>
  <c r="J1976" i="5"/>
  <c r="J1959" i="5"/>
  <c r="J1942" i="5"/>
  <c r="J1925" i="5"/>
  <c r="J1857" i="5"/>
  <c r="J1824" i="5"/>
  <c r="J1808" i="5"/>
  <c r="J1792" i="5"/>
  <c r="J1776" i="5"/>
  <c r="J1760" i="5"/>
  <c r="J1744" i="5"/>
  <c r="J1728" i="5"/>
  <c r="J1712" i="5"/>
  <c r="J1696" i="5"/>
  <c r="J1680" i="5"/>
  <c r="J1664" i="5"/>
  <c r="J1648" i="5"/>
  <c r="J1632" i="5"/>
  <c r="J1616" i="5"/>
  <c r="J1600" i="5"/>
  <c r="J1584" i="5"/>
  <c r="J1568" i="5"/>
  <c r="J1552" i="5"/>
  <c r="J1536" i="5"/>
  <c r="J1520" i="5"/>
  <c r="J1504" i="5"/>
  <c r="J1488" i="5"/>
  <c r="J1472" i="5"/>
  <c r="J1456" i="5"/>
  <c r="J1440" i="5"/>
  <c r="J1424" i="5"/>
  <c r="J1408" i="5"/>
  <c r="J1392" i="5"/>
  <c r="J1376" i="5"/>
  <c r="J1360" i="5"/>
  <c r="J1344" i="5"/>
  <c r="J1328" i="5"/>
  <c r="J1312" i="5"/>
  <c r="J1296" i="5"/>
  <c r="J1280" i="5"/>
  <c r="J1264" i="5"/>
  <c r="J1248" i="5"/>
  <c r="J1232" i="5"/>
  <c r="J1216" i="5"/>
  <c r="J1200" i="5"/>
  <c r="J1184" i="5"/>
  <c r="J1168" i="5"/>
  <c r="J1152" i="5"/>
  <c r="J1136" i="5"/>
  <c r="J1120" i="5"/>
  <c r="J1104" i="5"/>
  <c r="J1088" i="5"/>
  <c r="J1072" i="5"/>
  <c r="J1056" i="5"/>
  <c r="J1040" i="5"/>
  <c r="J1024" i="5"/>
  <c r="J1008" i="5"/>
  <c r="J992" i="5"/>
  <c r="J976" i="5"/>
  <c r="J960" i="5"/>
  <c r="J944" i="5"/>
  <c r="J928" i="5"/>
  <c r="J912" i="5"/>
  <c r="J896" i="5"/>
  <c r="J880" i="5"/>
  <c r="J864" i="5"/>
  <c r="J848" i="5"/>
  <c r="J832" i="5"/>
  <c r="J816" i="5"/>
  <c r="J800" i="5"/>
  <c r="J784" i="5"/>
  <c r="J768" i="5"/>
  <c r="J752" i="5"/>
  <c r="J2930" i="5"/>
  <c r="J2649" i="5"/>
  <c r="J2569" i="5"/>
  <c r="J2441" i="5"/>
  <c r="J2315" i="5"/>
  <c r="J2229" i="5"/>
  <c r="J2207" i="5"/>
  <c r="J2011" i="5"/>
  <c r="J1993" i="5"/>
  <c r="J1907" i="5"/>
  <c r="J1873" i="5"/>
  <c r="J1840" i="5"/>
  <c r="J3769" i="5"/>
  <c r="J3247" i="5"/>
  <c r="J3189" i="5"/>
  <c r="J2872" i="5"/>
  <c r="J2785" i="5"/>
  <c r="J2730" i="5"/>
  <c r="J2491" i="5"/>
  <c r="J2363" i="5"/>
  <c r="J2293" i="5"/>
  <c r="J2249" i="5"/>
  <c r="J2186" i="5"/>
  <c r="J2167" i="5"/>
  <c r="J2127" i="5"/>
  <c r="J2107" i="5"/>
  <c r="J2088" i="5"/>
  <c r="J2069" i="5"/>
  <c r="J2029" i="5"/>
  <c r="J1975" i="5"/>
  <c r="J1958" i="5"/>
  <c r="J1941" i="5"/>
  <c r="J1889" i="5"/>
  <c r="J1856" i="5"/>
  <c r="J1823" i="5"/>
  <c r="J1807" i="5"/>
  <c r="J1791" i="5"/>
  <c r="J1775" i="5"/>
  <c r="J1759" i="5"/>
  <c r="J1743" i="5"/>
  <c r="J1727" i="5"/>
  <c r="J1711" i="5"/>
  <c r="J1695" i="5"/>
  <c r="J1679" i="5"/>
  <c r="J1663" i="5"/>
  <c r="J1647" i="5"/>
  <c r="J1631" i="5"/>
  <c r="J1615" i="5"/>
  <c r="J1599" i="5"/>
  <c r="J1583" i="5"/>
  <c r="J1567" i="5"/>
  <c r="J1551" i="5"/>
  <c r="J1535" i="5"/>
  <c r="J1519" i="5"/>
  <c r="J1503" i="5"/>
  <c r="J1487" i="5"/>
  <c r="J1471" i="5"/>
  <c r="J1455" i="5"/>
  <c r="J1439" i="5"/>
  <c r="J1423" i="5"/>
  <c r="J1407" i="5"/>
  <c r="J1391" i="5"/>
  <c r="J1375" i="5"/>
  <c r="J1359" i="5"/>
  <c r="J1343" i="5"/>
  <c r="J1327" i="5"/>
  <c r="J1311" i="5"/>
  <c r="J1295" i="5"/>
  <c r="J1279" i="5"/>
  <c r="J1263" i="5"/>
  <c r="J1247" i="5"/>
  <c r="J1231" i="5"/>
  <c r="J1215" i="5"/>
  <c r="J1199" i="5"/>
  <c r="J1183" i="5"/>
  <c r="J1167" i="5"/>
  <c r="J1151" i="5"/>
  <c r="J1135" i="5"/>
  <c r="J1119" i="5"/>
  <c r="J1103" i="5"/>
  <c r="J1087" i="5"/>
  <c r="J1071" i="5"/>
  <c r="J1055" i="5"/>
  <c r="J1039" i="5"/>
  <c r="J1023" i="5"/>
  <c r="J1007" i="5"/>
  <c r="J991" i="5"/>
  <c r="J2986" i="5"/>
  <c r="J2648" i="5"/>
  <c r="J2568" i="5"/>
  <c r="J2517" i="5"/>
  <c r="J2440" i="5"/>
  <c r="J2389" i="5"/>
  <c r="J2339" i="5"/>
  <c r="J2314" i="5"/>
  <c r="J2269" i="5"/>
  <c r="J2147" i="5"/>
  <c r="J2010" i="5"/>
  <c r="J1992" i="5"/>
  <c r="J1923" i="5"/>
  <c r="J1872" i="5"/>
  <c r="J1839" i="5"/>
  <c r="J4333" i="5"/>
  <c r="J2784" i="5"/>
  <c r="J2729" i="5"/>
  <c r="J2619" i="5"/>
  <c r="J2248" i="5"/>
  <c r="J2227" i="5"/>
  <c r="J2205" i="5"/>
  <c r="J2185" i="5"/>
  <c r="J2166" i="5"/>
  <c r="J2106" i="5"/>
  <c r="J2087" i="5"/>
  <c r="J2047" i="5"/>
  <c r="J2028" i="5"/>
  <c r="J1974" i="5"/>
  <c r="J1957" i="5"/>
  <c r="J1905" i="5"/>
  <c r="J1888" i="5"/>
  <c r="J1855" i="5"/>
  <c r="J1822" i="5"/>
  <c r="J1806" i="5"/>
  <c r="J1790" i="5"/>
  <c r="J1774" i="5"/>
  <c r="J1758" i="5"/>
  <c r="J1742" i="5"/>
  <c r="J1726" i="5"/>
  <c r="J1710" i="5"/>
  <c r="J1694" i="5"/>
  <c r="J1678" i="5"/>
  <c r="J1662" i="5"/>
  <c r="J1646" i="5"/>
  <c r="J1630" i="5"/>
  <c r="J1614" i="5"/>
  <c r="J1598" i="5"/>
  <c r="J1582" i="5"/>
  <c r="J1566" i="5"/>
  <c r="J1550" i="5"/>
  <c r="J1534" i="5"/>
  <c r="J1518" i="5"/>
  <c r="J1502" i="5"/>
  <c r="J1486" i="5"/>
  <c r="J1470" i="5"/>
  <c r="J1454" i="5"/>
  <c r="J1438" i="5"/>
  <c r="J1422" i="5"/>
  <c r="J1406" i="5"/>
  <c r="J1390" i="5"/>
  <c r="J1374" i="5"/>
  <c r="J1358" i="5"/>
  <c r="J1342" i="5"/>
  <c r="J1326" i="5"/>
  <c r="J1310" i="5"/>
  <c r="J1294" i="5"/>
  <c r="J1278" i="5"/>
  <c r="J1262" i="5"/>
  <c r="J1246" i="5"/>
  <c r="J1230" i="5"/>
  <c r="J1214" i="5"/>
  <c r="J1198" i="5"/>
  <c r="J1182" i="5"/>
  <c r="J1166" i="5"/>
  <c r="J1150" i="5"/>
  <c r="J1134" i="5"/>
  <c r="J1118" i="5"/>
  <c r="J1102" i="5"/>
  <c r="J1086" i="5"/>
  <c r="J1070" i="5"/>
  <c r="J1054" i="5"/>
  <c r="J1038" i="5"/>
  <c r="J1022" i="5"/>
  <c r="J1006" i="5"/>
  <c r="J990" i="5"/>
  <c r="J974" i="5"/>
  <c r="J958" i="5"/>
  <c r="J942" i="5"/>
  <c r="J926" i="5"/>
  <c r="J910" i="5"/>
  <c r="J894" i="5"/>
  <c r="J878" i="5"/>
  <c r="J862" i="5"/>
  <c r="J846" i="5"/>
  <c r="J830" i="5"/>
  <c r="J814" i="5"/>
  <c r="J798" i="5"/>
  <c r="J782" i="5"/>
  <c r="J3952" i="5"/>
  <c r="J3042" i="5"/>
  <c r="J2489" i="5"/>
  <c r="J2361" i="5"/>
  <c r="J2313" i="5"/>
  <c r="J2291" i="5"/>
  <c r="J2125" i="5"/>
  <c r="J2067" i="5"/>
  <c r="J2009" i="5"/>
  <c r="J1991" i="5"/>
  <c r="J1939" i="5"/>
  <c r="J1871" i="5"/>
  <c r="J1838" i="5"/>
  <c r="J2984" i="5"/>
  <c r="J2539" i="5"/>
  <c r="J2411" i="5"/>
  <c r="J2267" i="5"/>
  <c r="J2184" i="5"/>
  <c r="J2165" i="5"/>
  <c r="J2105" i="5"/>
  <c r="J2086" i="5"/>
  <c r="J2027" i="5"/>
  <c r="J1973" i="5"/>
  <c r="J1921" i="5"/>
  <c r="J1904" i="5"/>
  <c r="J1887" i="5"/>
  <c r="J1854" i="5"/>
  <c r="J1821" i="5"/>
  <c r="J1805" i="5"/>
  <c r="J1789" i="5"/>
  <c r="J1773" i="5"/>
  <c r="J1757" i="5"/>
  <c r="J1741" i="5"/>
  <c r="J1725" i="5"/>
  <c r="J1709" i="5"/>
  <c r="J1693" i="5"/>
  <c r="J1677" i="5"/>
  <c r="J1661" i="5"/>
  <c r="J1645" i="5"/>
  <c r="J1629" i="5"/>
  <c r="J1613" i="5"/>
  <c r="J1597" i="5"/>
  <c r="J1581" i="5"/>
  <c r="J1565" i="5"/>
  <c r="J1549" i="5"/>
  <c r="J1533" i="5"/>
  <c r="J1517" i="5"/>
  <c r="J1501" i="5"/>
  <c r="J1485" i="5"/>
  <c r="J1469" i="5"/>
  <c r="J1453" i="5"/>
  <c r="J1437" i="5"/>
  <c r="J1421" i="5"/>
  <c r="J1405" i="5"/>
  <c r="J1389" i="5"/>
  <c r="J1373" i="5"/>
  <c r="J1357" i="5"/>
  <c r="J1341" i="5"/>
  <c r="J1325" i="5"/>
  <c r="J1309" i="5"/>
  <c r="J1293" i="5"/>
  <c r="J1277" i="5"/>
  <c r="J1261" i="5"/>
  <c r="J1245" i="5"/>
  <c r="J1229" i="5"/>
  <c r="J1213" i="5"/>
  <c r="J1197" i="5"/>
  <c r="J1181" i="5"/>
  <c r="J1165" i="5"/>
  <c r="J1149" i="5"/>
  <c r="J1133" i="5"/>
  <c r="J1117" i="5"/>
  <c r="J1101" i="5"/>
  <c r="J1085" i="5"/>
  <c r="J1069" i="5"/>
  <c r="J1053" i="5"/>
  <c r="J1037" i="5"/>
  <c r="J1021" i="5"/>
  <c r="J1005" i="5"/>
  <c r="J989" i="5"/>
  <c r="J973" i="5"/>
  <c r="J957" i="5"/>
  <c r="J941" i="5"/>
  <c r="J925" i="5"/>
  <c r="J909" i="5"/>
  <c r="J893" i="5"/>
  <c r="J877" i="5"/>
  <c r="J861" i="5"/>
  <c r="J845" i="5"/>
  <c r="J829" i="5"/>
  <c r="J813" i="5"/>
  <c r="J797" i="5"/>
  <c r="J781" i="5"/>
  <c r="J765" i="5"/>
  <c r="J749" i="5"/>
  <c r="J733" i="5"/>
  <c r="J717" i="5"/>
  <c r="J701" i="5"/>
  <c r="J3856" i="5"/>
  <c r="J3155" i="5"/>
  <c r="J3041" i="5"/>
  <c r="J2895" i="5"/>
  <c r="J2617" i="5"/>
  <c r="J2565" i="5"/>
  <c r="J2488" i="5"/>
  <c r="J2437" i="5"/>
  <c r="J2360" i="5"/>
  <c r="J2312" i="5"/>
  <c r="J2246" i="5"/>
  <c r="J2203" i="5"/>
  <c r="J2045" i="5"/>
  <c r="J2008" i="5"/>
  <c r="J1990" i="5"/>
  <c r="J1955" i="5"/>
  <c r="J1870" i="5"/>
  <c r="J1837" i="5"/>
  <c r="J3329" i="5"/>
  <c r="J3268" i="5"/>
  <c r="J2838" i="5"/>
  <c r="J2698" i="5"/>
  <c r="J2266" i="5"/>
  <c r="J2183" i="5"/>
  <c r="J2143" i="5"/>
  <c r="J2123" i="5"/>
  <c r="J2104" i="5"/>
  <c r="J2085" i="5"/>
  <c r="J2026" i="5"/>
  <c r="J1937" i="5"/>
  <c r="J1920" i="5"/>
  <c r="J1903" i="5"/>
  <c r="J1886" i="5"/>
  <c r="J1853" i="5"/>
  <c r="J1820" i="5"/>
  <c r="J1804" i="5"/>
  <c r="J1788" i="5"/>
  <c r="J1772" i="5"/>
  <c r="J1756" i="5"/>
  <c r="J1740" i="5"/>
  <c r="J1724" i="5"/>
  <c r="J1708" i="5"/>
  <c r="J1692" i="5"/>
  <c r="J1676" i="5"/>
  <c r="J1660" i="5"/>
  <c r="J1644" i="5"/>
  <c r="J1628" i="5"/>
  <c r="J1612" i="5"/>
  <c r="J1596" i="5"/>
  <c r="J1580" i="5"/>
  <c r="J1564" i="5"/>
  <c r="J1548" i="5"/>
  <c r="J1532" i="5"/>
  <c r="J1516" i="5"/>
  <c r="J1500" i="5"/>
  <c r="J1484" i="5"/>
  <c r="J1468" i="5"/>
  <c r="J1452" i="5"/>
  <c r="J1436" i="5"/>
  <c r="J1420" i="5"/>
  <c r="J1404" i="5"/>
  <c r="J1388" i="5"/>
  <c r="J1372" i="5"/>
  <c r="J1356" i="5"/>
  <c r="J1340" i="5"/>
  <c r="J1324" i="5"/>
  <c r="J1308" i="5"/>
  <c r="J1292" i="5"/>
  <c r="J1276" i="5"/>
  <c r="J1260" i="5"/>
  <c r="J1244" i="5"/>
  <c r="J1228" i="5"/>
  <c r="J1212" i="5"/>
  <c r="J1196" i="5"/>
  <c r="J1180" i="5"/>
  <c r="J1164" i="5"/>
  <c r="J1148" i="5"/>
  <c r="J1132" i="5"/>
  <c r="J1116" i="5"/>
  <c r="J1100" i="5"/>
  <c r="J1084" i="5"/>
  <c r="J1068" i="5"/>
  <c r="J1052" i="5"/>
  <c r="J1036" i="5"/>
  <c r="J1020" i="5"/>
  <c r="J1004" i="5"/>
  <c r="J988" i="5"/>
  <c r="J972" i="5"/>
  <c r="J956" i="5"/>
  <c r="J940" i="5"/>
  <c r="J924" i="5"/>
  <c r="J908" i="5"/>
  <c r="J3793" i="5"/>
  <c r="J3154" i="5"/>
  <c r="J2894" i="5"/>
  <c r="J2750" i="5"/>
  <c r="J2616" i="5"/>
  <c r="J2537" i="5"/>
  <c r="J2409" i="5"/>
  <c r="J2245" i="5"/>
  <c r="J2202" i="5"/>
  <c r="J2163" i="5"/>
  <c r="J2044" i="5"/>
  <c r="J2007" i="5"/>
  <c r="J1989" i="5"/>
  <c r="J1971" i="5"/>
  <c r="J1869" i="5"/>
  <c r="J1836" i="5"/>
  <c r="J3388" i="5"/>
  <c r="J3267" i="5"/>
  <c r="J2697" i="5"/>
  <c r="J2587" i="5"/>
  <c r="J2459" i="5"/>
  <c r="J3153" i="5"/>
  <c r="J3094" i="5"/>
  <c r="J2949" i="5"/>
  <c r="J2749" i="5"/>
  <c r="J2536" i="5"/>
  <c r="J2485" i="5"/>
  <c r="J2408" i="5"/>
  <c r="J2357" i="5"/>
  <c r="J2309" i="5"/>
  <c r="J2221" i="5"/>
  <c r="J2201" i="5"/>
  <c r="J2141" i="5"/>
  <c r="J2083" i="5"/>
  <c r="J2043" i="5"/>
  <c r="J2006" i="5"/>
  <c r="J1868" i="5"/>
  <c r="J1835" i="5"/>
  <c r="J4516" i="5"/>
  <c r="J3266" i="5"/>
  <c r="J3208" i="5"/>
  <c r="J2892" i="5"/>
  <c r="J2696" i="5"/>
  <c r="J2331" i="5"/>
  <c r="J2285" i="5"/>
  <c r="J2264" i="5"/>
  <c r="J2243" i="5"/>
  <c r="J2181" i="5"/>
  <c r="J2121" i="5"/>
  <c r="J2102" i="5"/>
  <c r="J2024" i="5"/>
  <c r="J1987" i="5"/>
  <c r="J1969" i="5"/>
  <c r="J1952" i="5"/>
  <c r="J1935" i="5"/>
  <c r="J1918" i="5"/>
  <c r="J1901" i="5"/>
  <c r="J1884" i="5"/>
  <c r="J1851" i="5"/>
  <c r="J1818" i="5"/>
  <c r="J1802" i="5"/>
  <c r="J1786" i="5"/>
  <c r="J1770" i="5"/>
  <c r="J1754" i="5"/>
  <c r="J1738" i="5"/>
  <c r="J1722" i="5"/>
  <c r="J1706" i="5"/>
  <c r="J1690" i="5"/>
  <c r="J1674" i="5"/>
  <c r="J1658" i="5"/>
  <c r="J1642" i="5"/>
  <c r="J1626" i="5"/>
  <c r="J1610" i="5"/>
  <c r="J1594" i="5"/>
  <c r="J1578" i="5"/>
  <c r="J1562" i="5"/>
  <c r="J1546" i="5"/>
  <c r="J1530" i="5"/>
  <c r="J1514" i="5"/>
  <c r="J1498" i="5"/>
  <c r="J1482" i="5"/>
  <c r="J1466" i="5"/>
  <c r="J1450" i="5"/>
  <c r="J1434" i="5"/>
  <c r="J1418" i="5"/>
  <c r="J1402" i="5"/>
  <c r="J1386" i="5"/>
  <c r="J1370" i="5"/>
  <c r="J1354" i="5"/>
  <c r="J1338" i="5"/>
  <c r="J1322" i="5"/>
  <c r="J1306" i="5"/>
  <c r="J1290" i="5"/>
  <c r="J1274" i="5"/>
  <c r="J1258" i="5"/>
  <c r="J1242" i="5"/>
  <c r="J1226" i="5"/>
  <c r="J1210" i="5"/>
  <c r="J1194" i="5"/>
  <c r="J1178" i="5"/>
  <c r="J1162" i="5"/>
  <c r="J1146" i="5"/>
  <c r="J1130" i="5"/>
  <c r="J1114" i="5"/>
  <c r="J1098" i="5"/>
  <c r="J1082" i="5"/>
  <c r="J1066" i="5"/>
  <c r="J1050" i="5"/>
  <c r="J1034" i="5"/>
  <c r="J1018" i="5"/>
  <c r="J1002" i="5"/>
  <c r="J986" i="5"/>
  <c r="J970" i="5"/>
  <c r="J954" i="5"/>
  <c r="J938" i="5"/>
  <c r="J922" i="5"/>
  <c r="J3539" i="5"/>
  <c r="J3152" i="5"/>
  <c r="J2948" i="5"/>
  <c r="J2585" i="5"/>
  <c r="J2457" i="5"/>
  <c r="J2200" i="5"/>
  <c r="J2061" i="5"/>
  <c r="J2042" i="5"/>
  <c r="J2005" i="5"/>
  <c r="J1867" i="5"/>
  <c r="J1834" i="5"/>
  <c r="J3727" i="5"/>
  <c r="J2803" i="5"/>
  <c r="J2665" i="5"/>
  <c r="J2507" i="5"/>
  <c r="J2379" i="5"/>
  <c r="J2355" i="5"/>
  <c r="J2307" i="5"/>
  <c r="J2219" i="5"/>
  <c r="J2159" i="5"/>
  <c r="J2139" i="5"/>
  <c r="J2120" i="5"/>
  <c r="J2101" i="5"/>
  <c r="J2023" i="5"/>
  <c r="J1968" i="5"/>
  <c r="J1951" i="5"/>
  <c r="J1934" i="5"/>
  <c r="J1917" i="5"/>
  <c r="J1900" i="5"/>
  <c r="J1883" i="5"/>
  <c r="J1850" i="5"/>
  <c r="J1817" i="5"/>
  <c r="J1801" i="5"/>
  <c r="J1785" i="5"/>
  <c r="J1769" i="5"/>
  <c r="J1753" i="5"/>
  <c r="J1737" i="5"/>
  <c r="J1721" i="5"/>
  <c r="J1705" i="5"/>
  <c r="J1689" i="5"/>
  <c r="J1673" i="5"/>
  <c r="J1657" i="5"/>
  <c r="J1641" i="5"/>
  <c r="J1625" i="5"/>
  <c r="J1609" i="5"/>
  <c r="J1593" i="5"/>
  <c r="J1577" i="5"/>
  <c r="J1561" i="5"/>
  <c r="J1545" i="5"/>
  <c r="J1529" i="5"/>
  <c r="J1513" i="5"/>
  <c r="J1497" i="5"/>
  <c r="J1481" i="5"/>
  <c r="J1465" i="5"/>
  <c r="J1449" i="5"/>
  <c r="J1433" i="5"/>
  <c r="J1417" i="5"/>
  <c r="J1401" i="5"/>
  <c r="J1385" i="5"/>
  <c r="J1369" i="5"/>
  <c r="J1353" i="5"/>
  <c r="J1337" i="5"/>
  <c r="J1321" i="5"/>
  <c r="J1305" i="5"/>
  <c r="J1289" i="5"/>
  <c r="J1273" i="5"/>
  <c r="J1257" i="5"/>
  <c r="J1241" i="5"/>
  <c r="J1225" i="5"/>
  <c r="J1209" i="5"/>
  <c r="J1193" i="5"/>
  <c r="J1177" i="5"/>
  <c r="J1161" i="5"/>
  <c r="J1145" i="5"/>
  <c r="J1129" i="5"/>
  <c r="J1113" i="5"/>
  <c r="J1097" i="5"/>
  <c r="J1081" i="5"/>
  <c r="J1065" i="5"/>
  <c r="J3663" i="5"/>
  <c r="J3475" i="5"/>
  <c r="J3060" i="5"/>
  <c r="J3004" i="5"/>
  <c r="J2860" i="5"/>
  <c r="J2746" i="5"/>
  <c r="J2584" i="5"/>
  <c r="J2533" i="5"/>
  <c r="J2456" i="5"/>
  <c r="J2405" i="5"/>
  <c r="J2329" i="5"/>
  <c r="J2283" i="5"/>
  <c r="J2262" i="5"/>
  <c r="J2179" i="5"/>
  <c r="J2041" i="5"/>
  <c r="J1866" i="5"/>
  <c r="J1833" i="5"/>
  <c r="J3599" i="5"/>
  <c r="J2802" i="5"/>
  <c r="J2664" i="5"/>
  <c r="J2218" i="5"/>
  <c r="J2198" i="5"/>
  <c r="J2138" i="5"/>
  <c r="J2119" i="5"/>
  <c r="J2079" i="5"/>
  <c r="J2059" i="5"/>
  <c r="J2022" i="5"/>
  <c r="J2003" i="5"/>
  <c r="J1984" i="5"/>
  <c r="J1967" i="5"/>
  <c r="J1950" i="5"/>
  <c r="J1933" i="5"/>
  <c r="J1916" i="5"/>
  <c r="J1899" i="5"/>
  <c r="J1882" i="5"/>
  <c r="J1849" i="5"/>
  <c r="J1816" i="5"/>
  <c r="J1800" i="5"/>
  <c r="J1784" i="5"/>
  <c r="J1768" i="5"/>
  <c r="J1752" i="5"/>
  <c r="J1736" i="5"/>
  <c r="J1720" i="5"/>
  <c r="J1704" i="5"/>
  <c r="J1688" i="5"/>
  <c r="J1672" i="5"/>
  <c r="J1656" i="5"/>
  <c r="J1640" i="5"/>
  <c r="J1624" i="5"/>
  <c r="J1608" i="5"/>
  <c r="J1592" i="5"/>
  <c r="J1576" i="5"/>
  <c r="J1560" i="5"/>
  <c r="J1544" i="5"/>
  <c r="J1528" i="5"/>
  <c r="J1512" i="5"/>
  <c r="J1496" i="5"/>
  <c r="J1480" i="5"/>
  <c r="J1464" i="5"/>
  <c r="J1448" i="5"/>
  <c r="J1432" i="5"/>
  <c r="J1416" i="5"/>
  <c r="J1400" i="5"/>
  <c r="J1384" i="5"/>
  <c r="J1368" i="5"/>
  <c r="J1352" i="5"/>
  <c r="J1336" i="5"/>
  <c r="J1320" i="5"/>
  <c r="J1304" i="5"/>
  <c r="J1288" i="5"/>
  <c r="J1272" i="5"/>
  <c r="J1256" i="5"/>
  <c r="J1240" i="5"/>
  <c r="J1224" i="5"/>
  <c r="J1208" i="5"/>
  <c r="J1192" i="5"/>
  <c r="J1176" i="5"/>
  <c r="J1160" i="5"/>
  <c r="J1144" i="5"/>
  <c r="J1128" i="5"/>
  <c r="J1112" i="5"/>
  <c r="J1096" i="5"/>
  <c r="J1080" i="5"/>
  <c r="J1064" i="5"/>
  <c r="J1048" i="5"/>
  <c r="J1032" i="5"/>
  <c r="J3412" i="5"/>
  <c r="J3059" i="5"/>
  <c r="J2635" i="5"/>
  <c r="J2505" i="5"/>
  <c r="J2377" i="5"/>
  <c r="J2328" i="5"/>
  <c r="J2282" i="5"/>
  <c r="J2261" i="5"/>
  <c r="J2157" i="5"/>
  <c r="J2099" i="5"/>
  <c r="J2040" i="5"/>
  <c r="J1865" i="5"/>
  <c r="J1832" i="5"/>
  <c r="J4002" i="5"/>
  <c r="J3535" i="5"/>
  <c r="J3232" i="5"/>
  <c r="J3174" i="5"/>
  <c r="J3118" i="5"/>
  <c r="J2858" i="5"/>
  <c r="J2716" i="5"/>
  <c r="J2555" i="5"/>
  <c r="J2427" i="5"/>
  <c r="J2217" i="5"/>
  <c r="J2197" i="5"/>
  <c r="J2137" i="5"/>
  <c r="J2118" i="5"/>
  <c r="J2058" i="5"/>
  <c r="J2021" i="5"/>
  <c r="J1983" i="5"/>
  <c r="J1966" i="5"/>
  <c r="J1949" i="5"/>
  <c r="J1932" i="5"/>
  <c r="J1915" i="5"/>
  <c r="J1898" i="5"/>
  <c r="J1881" i="5"/>
  <c r="J1848" i="5"/>
  <c r="J1815" i="5"/>
  <c r="J1799" i="5"/>
  <c r="J1783" i="5"/>
  <c r="J1767" i="5"/>
  <c r="J1751" i="5"/>
  <c r="J1735" i="5"/>
  <c r="J1719" i="5"/>
  <c r="J1703" i="5"/>
  <c r="J1687" i="5"/>
  <c r="J1671" i="5"/>
  <c r="J1655" i="5"/>
  <c r="J1639" i="5"/>
  <c r="J1623" i="5"/>
  <c r="J1607" i="5"/>
  <c r="J1591" i="5"/>
  <c r="J1575" i="5"/>
  <c r="J1559" i="5"/>
  <c r="J1543" i="5"/>
  <c r="J1527" i="5"/>
  <c r="J1511" i="5"/>
  <c r="J1495" i="5"/>
  <c r="J1479" i="5"/>
  <c r="J1463" i="5"/>
  <c r="J1447" i="5"/>
  <c r="J1431" i="5"/>
  <c r="J1415" i="5"/>
  <c r="J1399" i="5"/>
  <c r="J1383" i="5"/>
  <c r="J1367" i="5"/>
  <c r="J1351" i="5"/>
  <c r="J1335" i="5"/>
  <c r="J1319" i="5"/>
  <c r="J1303" i="5"/>
  <c r="J1287" i="5"/>
  <c r="J1271" i="5"/>
  <c r="J3814" i="5"/>
  <c r="J3058" i="5"/>
  <c r="J2913" i="5"/>
  <c r="J2581" i="5"/>
  <c r="J2504" i="5"/>
  <c r="J2453" i="5"/>
  <c r="J2376" i="5"/>
  <c r="J2281" i="5"/>
  <c r="J2237" i="5"/>
  <c r="J2077" i="5"/>
  <c r="J2039" i="5"/>
  <c r="J1864" i="5"/>
  <c r="J1831" i="5"/>
  <c r="J3471" i="5"/>
  <c r="J3286" i="5"/>
  <c r="J3173" i="5"/>
  <c r="J3000" i="5"/>
  <c r="J2633" i="5"/>
  <c r="J2259" i="5"/>
  <c r="J2216" i="5"/>
  <c r="J2175" i="5"/>
  <c r="J2155" i="5"/>
  <c r="J2136" i="5"/>
  <c r="J2117" i="5"/>
  <c r="J2057" i="5"/>
  <c r="J1982" i="5"/>
  <c r="J1965" i="5"/>
  <c r="J1948" i="5"/>
  <c r="J1931" i="5"/>
  <c r="J1914" i="5"/>
  <c r="J1897" i="5"/>
  <c r="J1880" i="5"/>
  <c r="J1847" i="5"/>
  <c r="J1814" i="5"/>
  <c r="J1798" i="5"/>
  <c r="J1782" i="5"/>
  <c r="J1766" i="5"/>
  <c r="J1750" i="5"/>
  <c r="J1734" i="5"/>
  <c r="J1718" i="5"/>
  <c r="J1702" i="5"/>
  <c r="J1686" i="5"/>
  <c r="J1670" i="5"/>
  <c r="J1654" i="5"/>
  <c r="J1638" i="5"/>
  <c r="J1622" i="5"/>
  <c r="J1606" i="5"/>
  <c r="J1590" i="5"/>
  <c r="J1574" i="5"/>
  <c r="J1558" i="5"/>
  <c r="J1542" i="5"/>
  <c r="J1526" i="5"/>
  <c r="J1510" i="5"/>
  <c r="J1494" i="5"/>
  <c r="J1478" i="5"/>
  <c r="J1462" i="5"/>
  <c r="J1446" i="5"/>
  <c r="J1430" i="5"/>
  <c r="J1414" i="5"/>
  <c r="J1398" i="5"/>
  <c r="J1382" i="5"/>
  <c r="J1366" i="5"/>
  <c r="J1350" i="5"/>
  <c r="J1334" i="5"/>
  <c r="J1318" i="5"/>
  <c r="J1302" i="5"/>
  <c r="J1286" i="5"/>
  <c r="J1270" i="5"/>
  <c r="J1254" i="5"/>
  <c r="J1238" i="5"/>
  <c r="J1222" i="5"/>
  <c r="J1206" i="5"/>
  <c r="J1190" i="5"/>
  <c r="J1174" i="5"/>
  <c r="J1158" i="5"/>
  <c r="J3057" i="5"/>
  <c r="J2912" i="5"/>
  <c r="J2856" i="5"/>
  <c r="J2714" i="5"/>
  <c r="J2553" i="5"/>
  <c r="J2425" i="5"/>
  <c r="J2325" i="5"/>
  <c r="J2301" i="5"/>
  <c r="J2280" i="5"/>
  <c r="J2195" i="5"/>
  <c r="J2038" i="5"/>
  <c r="J2019" i="5"/>
  <c r="J1999" i="5"/>
  <c r="J1863" i="5"/>
  <c r="J3285" i="5"/>
  <c r="J2767" i="5"/>
  <c r="J2632" i="5"/>
  <c r="J2475" i="5"/>
  <c r="J2235" i="5"/>
  <c r="J2154" i="5"/>
  <c r="J2135" i="5"/>
  <c r="J2095" i="5"/>
  <c r="J2075" i="5"/>
  <c r="J2056" i="5"/>
  <c r="J1981" i="5"/>
  <c r="J1964" i="5"/>
  <c r="J1947" i="5"/>
  <c r="J1930" i="5"/>
  <c r="J1913" i="5"/>
  <c r="J1896" i="5"/>
  <c r="J1879" i="5"/>
  <c r="J1846" i="5"/>
  <c r="J1813" i="5"/>
  <c r="J1797" i="5"/>
  <c r="J1781" i="5"/>
  <c r="J1765" i="5"/>
  <c r="J1749" i="5"/>
  <c r="J1733" i="5"/>
  <c r="J1717" i="5"/>
  <c r="J1701" i="5"/>
  <c r="J1685" i="5"/>
  <c r="J1669" i="5"/>
  <c r="J1653" i="5"/>
  <c r="J1637" i="5"/>
  <c r="J1621" i="5"/>
  <c r="J1605" i="5"/>
  <c r="J1589" i="5"/>
  <c r="J1573" i="5"/>
  <c r="J1557" i="5"/>
  <c r="J1541" i="5"/>
  <c r="J1525" i="5"/>
  <c r="J1509" i="5"/>
  <c r="J1493" i="5"/>
  <c r="J1477" i="5"/>
  <c r="J1461" i="5"/>
  <c r="J1445" i="5"/>
  <c r="J1429" i="5"/>
  <c r="J1413" i="5"/>
  <c r="J1397" i="5"/>
  <c r="J1381" i="5"/>
  <c r="J1365" i="5"/>
  <c r="J1349" i="5"/>
  <c r="J1333" i="5"/>
  <c r="J1317" i="5"/>
  <c r="J1301" i="5"/>
  <c r="J1285" i="5"/>
  <c r="J1269" i="5"/>
  <c r="J1253" i="5"/>
  <c r="J1237" i="5"/>
  <c r="J1221" i="5"/>
  <c r="J1205" i="5"/>
  <c r="J1189" i="5"/>
  <c r="J1173" i="5"/>
  <c r="J1157" i="5"/>
  <c r="J1141" i="5"/>
  <c r="J1125" i="5"/>
  <c r="J1109" i="5"/>
  <c r="J1093" i="5"/>
  <c r="J1077" i="5"/>
  <c r="J1061" i="5"/>
  <c r="J1045" i="5"/>
  <c r="J1029" i="5"/>
  <c r="J1013" i="5"/>
  <c r="J997" i="5"/>
  <c r="J3749" i="5"/>
  <c r="J3228" i="5"/>
  <c r="J2713" i="5"/>
  <c r="J2603" i="5"/>
  <c r="J2552" i="5"/>
  <c r="J2501" i="5"/>
  <c r="J2424" i="5"/>
  <c r="J2373" i="5"/>
  <c r="J2347" i="5"/>
  <c r="J2214" i="5"/>
  <c r="J2173" i="5"/>
  <c r="J2115" i="5"/>
  <c r="J2037" i="5"/>
  <c r="J1998" i="5"/>
  <c r="J1862" i="5"/>
  <c r="J1829" i="5"/>
  <c r="J2766" i="5"/>
  <c r="J2323" i="5"/>
  <c r="J2299" i="5"/>
  <c r="J2234" i="5"/>
  <c r="J2153" i="5"/>
  <c r="J2134" i="5"/>
  <c r="J2074" i="5"/>
  <c r="J2055" i="5"/>
  <c r="J1980" i="5"/>
  <c r="J1963" i="5"/>
  <c r="J1946" i="5"/>
  <c r="J1929" i="5"/>
  <c r="J1912" i="5"/>
  <c r="J1895" i="5"/>
  <c r="J1878" i="5"/>
  <c r="J1845" i="5"/>
  <c r="J1812" i="5"/>
  <c r="J1796" i="5"/>
  <c r="J1780" i="5"/>
  <c r="J1764" i="5"/>
  <c r="J1748" i="5"/>
  <c r="J1732" i="5"/>
  <c r="J1716" i="5"/>
  <c r="J1700" i="5"/>
  <c r="J1684" i="5"/>
  <c r="J1668" i="5"/>
  <c r="J1652" i="5"/>
  <c r="J1636" i="5"/>
  <c r="J1620" i="5"/>
  <c r="J1604" i="5"/>
  <c r="J1588" i="5"/>
  <c r="J1572" i="5"/>
  <c r="J1556" i="5"/>
  <c r="J1540" i="5"/>
  <c r="J1524" i="5"/>
  <c r="J1508" i="5"/>
  <c r="J1492" i="5"/>
  <c r="J1476" i="5"/>
  <c r="J1460" i="5"/>
  <c r="J1444" i="5"/>
  <c r="J1428" i="5"/>
  <c r="J1412" i="5"/>
  <c r="J1396" i="5"/>
  <c r="J1380" i="5"/>
  <c r="J1364" i="5"/>
  <c r="J1348" i="5"/>
  <c r="J1332" i="5"/>
  <c r="J1316" i="5"/>
  <c r="J1300" i="5"/>
  <c r="J1284" i="5"/>
  <c r="J1268" i="5"/>
  <c r="J1252" i="5"/>
  <c r="J1236" i="5"/>
  <c r="J1220" i="5"/>
  <c r="J1204" i="5"/>
  <c r="J1188" i="5"/>
  <c r="J1172" i="5"/>
  <c r="J1156" i="5"/>
  <c r="J1140" i="5"/>
  <c r="J1124" i="5"/>
  <c r="J1108" i="5"/>
  <c r="J1092" i="5"/>
  <c r="J1076" i="5"/>
  <c r="J2966" i="5"/>
  <c r="J2712" i="5"/>
  <c r="J2473" i="5"/>
  <c r="J2277" i="5"/>
  <c r="J2213" i="5"/>
  <c r="J2093" i="5"/>
  <c r="J1997" i="5"/>
  <c r="J4216" i="5"/>
  <c r="J3023" i="5"/>
  <c r="J2821" i="5"/>
  <c r="J2601" i="5"/>
  <c r="J2523" i="5"/>
  <c r="J2395" i="5"/>
  <c r="J2345" i="5"/>
  <c r="J2298" i="5"/>
  <c r="J2233" i="5"/>
  <c r="J2191" i="5"/>
  <c r="J2171" i="5"/>
  <c r="J2152" i="5"/>
  <c r="J2133" i="5"/>
  <c r="J2073" i="5"/>
  <c r="J2054" i="5"/>
  <c r="J2035" i="5"/>
  <c r="J2015" i="5"/>
  <c r="J1979" i="5"/>
  <c r="J1962" i="5"/>
  <c r="J1945" i="5"/>
  <c r="J1928" i="5"/>
  <c r="J1911" i="5"/>
  <c r="J1894" i="5"/>
  <c r="J1877" i="5"/>
  <c r="J3372" i="5"/>
  <c r="J2549" i="5"/>
  <c r="J2472" i="5"/>
  <c r="J2421" i="5"/>
  <c r="J2253" i="5"/>
  <c r="J1996" i="5"/>
  <c r="J1843" i="5"/>
  <c r="J3833" i="5"/>
  <c r="J3136" i="5"/>
  <c r="J2931" i="5"/>
  <c r="J2732" i="5"/>
  <c r="J2520" i="5"/>
  <c r="J2469" i="5"/>
  <c r="J2392" i="5"/>
  <c r="J2230" i="5"/>
  <c r="J2109" i="5"/>
  <c r="J2051" i="5"/>
  <c r="J2031" i="5"/>
  <c r="J2012" i="5"/>
  <c r="J1994" i="5"/>
  <c r="J1891" i="5"/>
  <c r="J1874" i="5"/>
  <c r="J1841" i="5"/>
  <c r="J706" i="5"/>
  <c r="J739" i="5"/>
  <c r="J756" i="5"/>
  <c r="J773" i="5"/>
  <c r="J808" i="5"/>
  <c r="J843" i="5"/>
  <c r="J879" i="5"/>
  <c r="J897" i="5"/>
  <c r="J915" i="5"/>
  <c r="J952" i="5"/>
  <c r="J971" i="5"/>
  <c r="J1099" i="5"/>
  <c r="J1170" i="5"/>
  <c r="J1243" i="5"/>
  <c r="J1267" i="5"/>
  <c r="J1345" i="5"/>
  <c r="J1395" i="5"/>
  <c r="J1473" i="5"/>
  <c r="J1523" i="5"/>
  <c r="J1601" i="5"/>
  <c r="J1651" i="5"/>
  <c r="J1729" i="5"/>
  <c r="J1779" i="5"/>
  <c r="J1830" i="5"/>
  <c r="J2265" i="5"/>
  <c r="J2" i="5"/>
  <c r="J18" i="5"/>
  <c r="J34" i="5"/>
  <c r="J50" i="5"/>
  <c r="J66" i="5"/>
  <c r="J82" i="5"/>
  <c r="J98" i="5"/>
  <c r="J114" i="5"/>
  <c r="J130" i="5"/>
  <c r="J146" i="5"/>
  <c r="J162" i="5"/>
  <c r="J178" i="5"/>
  <c r="J194" i="5"/>
  <c r="J210" i="5"/>
  <c r="J226" i="5"/>
  <c r="J242" i="5"/>
  <c r="J258" i="5"/>
  <c r="J274" i="5"/>
  <c r="J290" i="5"/>
  <c r="J306" i="5"/>
  <c r="J322" i="5"/>
  <c r="J338" i="5"/>
  <c r="J354" i="5"/>
  <c r="J370" i="5"/>
  <c r="J386" i="5"/>
  <c r="J402" i="5"/>
  <c r="J418" i="5"/>
  <c r="J434" i="5"/>
  <c r="J450" i="5"/>
  <c r="J466" i="5"/>
  <c r="J482" i="5"/>
  <c r="J498" i="5"/>
  <c r="J514" i="5"/>
  <c r="J530" i="5"/>
  <c r="J546" i="5"/>
  <c r="J562" i="5"/>
  <c r="J578" i="5"/>
  <c r="J594" i="5"/>
  <c r="J610" i="5"/>
  <c r="J626" i="5"/>
  <c r="J642" i="5"/>
  <c r="J658" i="5"/>
  <c r="J674" i="5"/>
  <c r="J690" i="5"/>
  <c r="J723" i="5"/>
  <c r="J791" i="5"/>
  <c r="J826" i="5"/>
  <c r="J934" i="5"/>
  <c r="J1012" i="5"/>
  <c r="J1123" i="5"/>
  <c r="J1195" i="5"/>
  <c r="J1219" i="5"/>
  <c r="J1371" i="5"/>
  <c r="J1499" i="5"/>
  <c r="J1627" i="5"/>
  <c r="J1755" i="5"/>
  <c r="J1859" i="5"/>
  <c r="J1943" i="5"/>
  <c r="J2296" i="5"/>
  <c r="J2733" i="5"/>
  <c r="K17" i="3"/>
  <c r="K12" i="3"/>
  <c r="K21" i="3"/>
  <c r="V15" i="3"/>
  <c r="V28" i="3"/>
  <c r="J707" i="5"/>
  <c r="J740" i="5"/>
  <c r="J757" i="5"/>
  <c r="J774" i="5"/>
  <c r="J809" i="5"/>
  <c r="J844" i="5"/>
  <c r="J898" i="5"/>
  <c r="J916" i="5"/>
  <c r="J953" i="5"/>
  <c r="J993" i="5"/>
  <c r="J1033" i="5"/>
  <c r="J1147" i="5"/>
  <c r="J1171" i="5"/>
  <c r="J1346" i="5"/>
  <c r="J1474" i="5"/>
  <c r="J1602" i="5"/>
  <c r="J1730" i="5"/>
  <c r="J2090" i="5"/>
  <c r="J35" i="5"/>
  <c r="J51" i="5"/>
  <c r="J67" i="5"/>
  <c r="J83" i="5"/>
  <c r="J99" i="5"/>
  <c r="J115" i="5"/>
  <c r="J131" i="5"/>
  <c r="J147" i="5"/>
  <c r="J163" i="5"/>
  <c r="J195" i="5"/>
  <c r="J211" i="5"/>
  <c r="J227" i="5"/>
  <c r="J243" i="5"/>
  <c r="J259" i="5"/>
  <c r="J275" i="5"/>
  <c r="J291" i="5"/>
  <c r="J307" i="5"/>
  <c r="J323" i="5"/>
  <c r="J339" i="5"/>
  <c r="J355" i="5"/>
  <c r="J371" i="5"/>
  <c r="J387" i="5"/>
  <c r="J403" i="5"/>
  <c r="J419" i="5"/>
  <c r="J435" i="5"/>
  <c r="J451" i="5"/>
  <c r="J467" i="5"/>
  <c r="J483" i="5"/>
  <c r="J499" i="5"/>
  <c r="J515" i="5"/>
  <c r="J531" i="5"/>
  <c r="J547" i="5"/>
  <c r="J563" i="5"/>
  <c r="J579" i="5"/>
  <c r="J595" i="5"/>
  <c r="J611" i="5"/>
  <c r="J627" i="5"/>
  <c r="J643" i="5"/>
  <c r="J659" i="5"/>
  <c r="J675" i="5"/>
  <c r="J691" i="5"/>
  <c r="J724" i="5"/>
  <c r="J792" i="5"/>
  <c r="J827" i="5"/>
  <c r="J863" i="5"/>
  <c r="J881" i="5"/>
  <c r="J935" i="5"/>
  <c r="J1078" i="5"/>
  <c r="J1944" i="5"/>
  <c r="J2297" i="5"/>
  <c r="J708" i="5"/>
  <c r="J741" i="5"/>
  <c r="J758" i="5"/>
  <c r="J775" i="5"/>
  <c r="J810" i="5"/>
  <c r="J899" i="5"/>
  <c r="J917" i="5"/>
  <c r="J994" i="5"/>
  <c r="J1014" i="5"/>
  <c r="J1057" i="5"/>
  <c r="J1297" i="5"/>
  <c r="J1347" i="5"/>
  <c r="J1425" i="5"/>
  <c r="J1475" i="5"/>
  <c r="J1553" i="5"/>
  <c r="J1603" i="5"/>
  <c r="J1681" i="5"/>
  <c r="J1731" i="5"/>
  <c r="J1809" i="5"/>
  <c r="J1861" i="5"/>
  <c r="J2063" i="5"/>
  <c r="J2091" i="5"/>
  <c r="J2150" i="5"/>
  <c r="V30" i="3"/>
  <c r="K25" i="3"/>
  <c r="J4" i="5"/>
  <c r="J20" i="5"/>
  <c r="J36" i="5"/>
  <c r="J52" i="5"/>
  <c r="J68" i="5"/>
  <c r="J84" i="5"/>
  <c r="J100" i="5"/>
  <c r="J116" i="5"/>
  <c r="J132" i="5"/>
  <c r="J148" i="5"/>
  <c r="J164" i="5"/>
  <c r="J180" i="5"/>
  <c r="J196" i="5"/>
  <c r="J212" i="5"/>
  <c r="J228" i="5"/>
  <c r="J244" i="5"/>
  <c r="J260" i="5"/>
  <c r="J276" i="5"/>
  <c r="J292" i="5"/>
  <c r="J308" i="5"/>
  <c r="J324" i="5"/>
  <c r="J340" i="5"/>
  <c r="J356" i="5"/>
  <c r="J372" i="5"/>
  <c r="J388" i="5"/>
  <c r="J404" i="5"/>
  <c r="J420" i="5"/>
  <c r="J436" i="5"/>
  <c r="J452" i="5"/>
  <c r="J468" i="5"/>
  <c r="J484" i="5"/>
  <c r="J500" i="5"/>
  <c r="J516" i="5"/>
  <c r="J532" i="5"/>
  <c r="J548" i="5"/>
  <c r="J564" i="5"/>
  <c r="J580" i="5"/>
  <c r="J596" i="5"/>
  <c r="J612" i="5"/>
  <c r="J628" i="5"/>
  <c r="J644" i="5"/>
  <c r="J660" i="5"/>
  <c r="J676" i="5"/>
  <c r="J692" i="5"/>
  <c r="J725" i="5"/>
  <c r="J793" i="5"/>
  <c r="J828" i="5"/>
  <c r="J882" i="5"/>
  <c r="J936" i="5"/>
  <c r="J955" i="5"/>
  <c r="J975" i="5"/>
  <c r="J1035" i="5"/>
  <c r="J1079" i="5"/>
  <c r="J1126" i="5"/>
  <c r="J1323" i="5"/>
  <c r="J1451" i="5"/>
  <c r="J1579" i="5"/>
  <c r="J1707" i="5"/>
  <c r="J1919" i="5"/>
  <c r="J2393" i="5"/>
  <c r="J3022" i="5"/>
  <c r="V8" i="3"/>
  <c r="K14" i="3"/>
  <c r="J709" i="5"/>
  <c r="J742" i="5"/>
  <c r="J759" i="5"/>
  <c r="J776" i="5"/>
  <c r="J811" i="5"/>
  <c r="J847" i="5"/>
  <c r="J865" i="5"/>
  <c r="J900" i="5"/>
  <c r="J918" i="5"/>
  <c r="J995" i="5"/>
  <c r="J1015" i="5"/>
  <c r="J1058" i="5"/>
  <c r="J1223" i="5"/>
  <c r="J1298" i="5"/>
  <c r="J1426" i="5"/>
  <c r="J1554" i="5"/>
  <c r="J1682" i="5"/>
  <c r="J1810" i="5"/>
  <c r="J2122" i="5"/>
  <c r="J2151" i="5"/>
  <c r="K27" i="3"/>
  <c r="J5" i="5"/>
  <c r="J21" i="5"/>
  <c r="J37" i="5"/>
  <c r="J53" i="5"/>
  <c r="J69" i="5"/>
  <c r="J85" i="5"/>
  <c r="J101" i="5"/>
  <c r="J117" i="5"/>
  <c r="J133" i="5"/>
  <c r="J149" i="5"/>
  <c r="J165" i="5"/>
  <c r="J181" i="5"/>
  <c r="J197" i="5"/>
  <c r="J213" i="5"/>
  <c r="J229" i="5"/>
  <c r="J245" i="5"/>
  <c r="J261" i="5"/>
  <c r="J277" i="5"/>
  <c r="J293" i="5"/>
  <c r="J309" i="5"/>
  <c r="J325" i="5"/>
  <c r="J341" i="5"/>
  <c r="J357" i="5"/>
  <c r="J373" i="5"/>
  <c r="J389" i="5"/>
  <c r="J405" i="5"/>
  <c r="J421" i="5"/>
  <c r="J437" i="5"/>
  <c r="J453" i="5"/>
  <c r="J469" i="5"/>
  <c r="J485" i="5"/>
  <c r="J501" i="5"/>
  <c r="J517" i="5"/>
  <c r="J533" i="5"/>
  <c r="J549" i="5"/>
  <c r="J565" i="5"/>
  <c r="J581" i="5"/>
  <c r="J597" i="5"/>
  <c r="J613" i="5"/>
  <c r="J629" i="5"/>
  <c r="J645" i="5"/>
  <c r="J661" i="5"/>
  <c r="J677" i="5"/>
  <c r="J693" i="5"/>
  <c r="J726" i="5"/>
  <c r="J794" i="5"/>
  <c r="J883" i="5"/>
  <c r="J937" i="5"/>
  <c r="J1105" i="5"/>
  <c r="J1127" i="5"/>
  <c r="J1175" i="5"/>
  <c r="J1249" i="5"/>
  <c r="J1893" i="5"/>
  <c r="J2211" i="5"/>
  <c r="J2521" i="5"/>
  <c r="V10" i="3"/>
  <c r="J710" i="5"/>
  <c r="J743" i="5"/>
  <c r="J760" i="5"/>
  <c r="J777" i="5"/>
  <c r="J812" i="5"/>
  <c r="J866" i="5"/>
  <c r="J901" i="5"/>
  <c r="J919" i="5"/>
  <c r="J977" i="5"/>
  <c r="J996" i="5"/>
  <c r="J1016" i="5"/>
  <c r="J1059" i="5"/>
  <c r="J1201" i="5"/>
  <c r="J1299" i="5"/>
  <c r="J1377" i="5"/>
  <c r="J1427" i="5"/>
  <c r="J1505" i="5"/>
  <c r="J1555" i="5"/>
  <c r="J1633" i="5"/>
  <c r="J1683" i="5"/>
  <c r="J1761" i="5"/>
  <c r="J1811" i="5"/>
  <c r="J1977" i="5"/>
  <c r="J2182" i="5"/>
  <c r="V19" i="3"/>
  <c r="K29" i="3"/>
  <c r="J6" i="5"/>
  <c r="J22" i="5"/>
  <c r="J38" i="5"/>
  <c r="J54" i="5"/>
  <c r="J70" i="5"/>
  <c r="J86" i="5"/>
  <c r="J102" i="5"/>
  <c r="J118" i="5"/>
  <c r="J134" i="5"/>
  <c r="J150" i="5"/>
  <c r="J166" i="5"/>
  <c r="J182" i="5"/>
  <c r="J198" i="5"/>
  <c r="J214" i="5"/>
  <c r="J230" i="5"/>
  <c r="J246" i="5"/>
  <c r="J262" i="5"/>
  <c r="J278" i="5"/>
  <c r="J294" i="5"/>
  <c r="J310" i="5"/>
  <c r="J326" i="5"/>
  <c r="J342" i="5"/>
  <c r="J358" i="5"/>
  <c r="J374" i="5"/>
  <c r="J390" i="5"/>
  <c r="J406" i="5"/>
  <c r="J422" i="5"/>
  <c r="J438" i="5"/>
  <c r="J454" i="5"/>
  <c r="J470" i="5"/>
  <c r="J486" i="5"/>
  <c r="J502" i="5"/>
  <c r="J518" i="5"/>
  <c r="J534" i="5"/>
  <c r="J550" i="5"/>
  <c r="J566" i="5"/>
  <c r="J582" i="5"/>
  <c r="J598" i="5"/>
  <c r="J614" i="5"/>
  <c r="J630" i="5"/>
  <c r="J646" i="5"/>
  <c r="J662" i="5"/>
  <c r="J678" i="5"/>
  <c r="J694" i="5"/>
  <c r="J727" i="5"/>
  <c r="J795" i="5"/>
  <c r="J831" i="5"/>
  <c r="J849" i="5"/>
  <c r="J884" i="5"/>
  <c r="J1106" i="5"/>
  <c r="J1153" i="5"/>
  <c r="J1250" i="5"/>
  <c r="J1275" i="5"/>
  <c r="J1403" i="5"/>
  <c r="J1531" i="5"/>
  <c r="J1659" i="5"/>
  <c r="J1787" i="5"/>
  <c r="J711" i="5"/>
  <c r="J744" i="5"/>
  <c r="J761" i="5"/>
  <c r="J778" i="5"/>
  <c r="J867" i="5"/>
  <c r="J902" i="5"/>
  <c r="J920" i="5"/>
  <c r="J939" i="5"/>
  <c r="J959" i="5"/>
  <c r="J978" i="5"/>
  <c r="J1017" i="5"/>
  <c r="J1060" i="5"/>
  <c r="J1083" i="5"/>
  <c r="J1202" i="5"/>
  <c r="J1378" i="5"/>
  <c r="J1506" i="5"/>
  <c r="J1634" i="5"/>
  <c r="J1762" i="5"/>
  <c r="J1978" i="5"/>
  <c r="J2680" i="5"/>
  <c r="K7" i="3"/>
  <c r="V12" i="3"/>
  <c r="K16" i="3"/>
  <c r="V21" i="3"/>
  <c r="J7" i="5"/>
  <c r="J23" i="5"/>
  <c r="J39" i="5"/>
  <c r="J55" i="5"/>
  <c r="J71" i="5"/>
  <c r="J87" i="5"/>
  <c r="J103" i="5"/>
  <c r="J119" i="5"/>
  <c r="J135" i="5"/>
  <c r="J151" i="5"/>
  <c r="J167" i="5"/>
  <c r="J183" i="5"/>
  <c r="J199" i="5"/>
  <c r="J215" i="5"/>
  <c r="J231" i="5"/>
  <c r="J247" i="5"/>
  <c r="J263" i="5"/>
  <c r="J279" i="5"/>
  <c r="J295" i="5"/>
  <c r="J311" i="5"/>
  <c r="J327" i="5"/>
  <c r="J343" i="5"/>
  <c r="J359" i="5"/>
  <c r="J375" i="5"/>
  <c r="J391" i="5"/>
  <c r="J407" i="5"/>
  <c r="J423" i="5"/>
  <c r="J439" i="5"/>
  <c r="J455" i="5"/>
  <c r="J471" i="5"/>
  <c r="J487" i="5"/>
  <c r="J503" i="5"/>
  <c r="J519" i="5"/>
  <c r="J535" i="5"/>
  <c r="J551" i="5"/>
  <c r="J567" i="5"/>
  <c r="J583" i="5"/>
  <c r="J599" i="5"/>
  <c r="J615" i="5"/>
  <c r="J631" i="5"/>
  <c r="J647" i="5"/>
  <c r="J663" i="5"/>
  <c r="J679" i="5"/>
  <c r="J695" i="5"/>
  <c r="J728" i="5"/>
  <c r="J796" i="5"/>
  <c r="J850" i="5"/>
  <c r="J885" i="5"/>
  <c r="J998" i="5"/>
  <c r="J1107" i="5"/>
  <c r="J1154" i="5"/>
  <c r="J1227" i="5"/>
  <c r="J1251" i="5"/>
  <c r="J2275" i="5"/>
  <c r="J712" i="5"/>
  <c r="J745" i="5"/>
  <c r="J762" i="5"/>
  <c r="J779" i="5"/>
  <c r="J815" i="5"/>
  <c r="J833" i="5"/>
  <c r="J868" i="5"/>
  <c r="J903" i="5"/>
  <c r="J921" i="5"/>
  <c r="J979" i="5"/>
  <c r="J1041" i="5"/>
  <c r="J1131" i="5"/>
  <c r="J1179" i="5"/>
  <c r="J1203" i="5"/>
  <c r="J1329" i="5"/>
  <c r="J1379" i="5"/>
  <c r="J1457" i="5"/>
  <c r="J1507" i="5"/>
  <c r="J1585" i="5"/>
  <c r="J1635" i="5"/>
  <c r="J1713" i="5"/>
  <c r="J1763" i="5"/>
  <c r="J2651" i="5"/>
  <c r="J2681" i="5"/>
  <c r="J3249" i="5"/>
  <c r="M21" i="6"/>
  <c r="M22" i="6" s="1"/>
  <c r="K34" i="3" l="1"/>
  <c r="D13" i="3"/>
  <c r="W25" i="3"/>
  <c r="X25" i="3"/>
  <c r="W18" i="3"/>
  <c r="X18" i="3"/>
  <c r="X10" i="3"/>
  <c r="W10" i="3"/>
  <c r="W14" i="3"/>
  <c r="X14" i="3"/>
  <c r="X19" i="3"/>
  <c r="W19" i="3"/>
  <c r="X9" i="3"/>
  <c r="W9" i="3"/>
  <c r="X28" i="3"/>
  <c r="W28" i="3"/>
  <c r="X7" i="3"/>
  <c r="W7" i="3"/>
  <c r="X15" i="3"/>
  <c r="W15" i="3"/>
  <c r="X11" i="3"/>
  <c r="W11" i="3"/>
  <c r="X24" i="3"/>
  <c r="W24" i="3"/>
  <c r="W29" i="3"/>
  <c r="X29" i="3"/>
  <c r="X16" i="3"/>
  <c r="W16" i="3"/>
  <c r="X30" i="3"/>
  <c r="W30" i="3"/>
  <c r="W22" i="3"/>
  <c r="X22" i="3"/>
  <c r="X23" i="3"/>
  <c r="W23" i="3"/>
  <c r="X20" i="3"/>
  <c r="W20" i="3"/>
  <c r="W21" i="3"/>
  <c r="X21" i="3"/>
  <c r="X26" i="3"/>
  <c r="W26" i="3"/>
  <c r="L16" i="6"/>
  <c r="L14" i="6"/>
  <c r="L13" i="6"/>
  <c r="L17" i="6" s="1"/>
  <c r="W27" i="3"/>
  <c r="X27" i="3"/>
  <c r="X8" i="3"/>
  <c r="W8" i="3"/>
  <c r="W12" i="3"/>
  <c r="X12" i="3"/>
  <c r="W13" i="3"/>
  <c r="X13" i="3"/>
  <c r="G20" i="3" l="1"/>
  <c r="H11" i="3"/>
  <c r="S23" i="3"/>
  <c r="H18" i="3"/>
  <c r="G11" i="3"/>
  <c r="G18" i="3"/>
  <c r="S20" i="3"/>
  <c r="G15" i="3"/>
  <c r="S21" i="3"/>
  <c r="S12" i="3"/>
  <c r="H9" i="3"/>
  <c r="G9" i="3"/>
  <c r="H16" i="3"/>
  <c r="H14" i="3"/>
  <c r="S19" i="3"/>
  <c r="G16" i="3"/>
  <c r="H7" i="3"/>
  <c r="H29" i="3"/>
  <c r="S10" i="3"/>
  <c r="G7" i="3"/>
  <c r="H27" i="3"/>
  <c r="G27" i="3"/>
  <c r="S8" i="3"/>
  <c r="H8" i="3"/>
  <c r="G24" i="3"/>
  <c r="G29" i="3"/>
  <c r="S17" i="3"/>
  <c r="S30" i="3"/>
  <c r="H25" i="3"/>
  <c r="G14" i="3"/>
  <c r="H10" i="3"/>
  <c r="G10" i="3"/>
  <c r="G25" i="3"/>
  <c r="S28" i="3"/>
  <c r="H23" i="3"/>
  <c r="S15" i="3"/>
  <c r="S26" i="3"/>
  <c r="G23" i="3"/>
  <c r="H17" i="3"/>
  <c r="H21" i="3"/>
  <c r="H12" i="3"/>
  <c r="G21" i="3"/>
  <c r="G26" i="3"/>
  <c r="G12" i="3"/>
  <c r="S24" i="3"/>
  <c r="H19" i="3"/>
  <c r="H24" i="3"/>
  <c r="G19" i="3"/>
  <c r="S13" i="3"/>
  <c r="G17" i="3"/>
  <c r="S22" i="3"/>
  <c r="G28" i="3"/>
  <c r="S7" i="3"/>
  <c r="H30" i="3"/>
  <c r="S11" i="3"/>
  <c r="G8" i="3"/>
  <c r="G30" i="3"/>
  <c r="S18" i="3"/>
  <c r="S9" i="3"/>
  <c r="H28" i="3"/>
  <c r="H15" i="3"/>
  <c r="H26" i="3"/>
  <c r="S16" i="3"/>
  <c r="S29" i="3"/>
  <c r="S27" i="3"/>
  <c r="H22" i="3"/>
  <c r="G13" i="3"/>
  <c r="S14" i="3"/>
  <c r="H20" i="3"/>
  <c r="S25" i="3"/>
  <c r="G22" i="3"/>
  <c r="H13" i="3"/>
  <c r="I29" i="3" l="1"/>
  <c r="J29" i="3" s="1"/>
  <c r="I30" i="3"/>
  <c r="J30" i="3" s="1"/>
  <c r="I24" i="3"/>
  <c r="J24" i="3" s="1"/>
  <c r="I8" i="3"/>
  <c r="J8" i="3" s="1"/>
  <c r="I14" i="3"/>
  <c r="J14" i="3" s="1"/>
  <c r="I27" i="3"/>
  <c r="J27" i="3" s="1"/>
  <c r="S34" i="3" a="1"/>
  <c r="S34" i="3" s="1"/>
  <c r="I28" i="3"/>
  <c r="J28" i="3" s="1"/>
  <c r="I7" i="3"/>
  <c r="J7" i="3" s="1"/>
  <c r="G34" i="3"/>
  <c r="I17" i="3"/>
  <c r="J17" i="3" s="1"/>
  <c r="H34" i="3"/>
  <c r="I19" i="3"/>
  <c r="J19" i="3" s="1"/>
  <c r="I16" i="3"/>
  <c r="J16" i="3" s="1"/>
  <c r="I12" i="3"/>
  <c r="J12" i="3" s="1"/>
  <c r="I9" i="3"/>
  <c r="J9" i="3" s="1"/>
  <c r="I26" i="3"/>
  <c r="J26" i="3" s="1"/>
  <c r="I10" i="3"/>
  <c r="J10" i="3" s="1"/>
  <c r="I21" i="3"/>
  <c r="J21" i="3" s="1"/>
  <c r="I15" i="3"/>
  <c r="J15" i="3" s="1"/>
  <c r="I22" i="3"/>
  <c r="J22" i="3" s="1"/>
  <c r="I23" i="3"/>
  <c r="J23" i="3" s="1"/>
  <c r="I18" i="3"/>
  <c r="J18" i="3" s="1"/>
  <c r="I11" i="3"/>
  <c r="J11" i="3" s="1"/>
  <c r="I13" i="3"/>
  <c r="J13" i="3" s="1"/>
  <c r="I25" i="3"/>
  <c r="J25" i="3" s="1"/>
  <c r="I20" i="3"/>
  <c r="J20" i="3" s="1"/>
  <c r="T10" i="3" l="1"/>
  <c r="R10" i="3"/>
  <c r="Q10" i="3"/>
  <c r="P10" i="3"/>
  <c r="O10" i="3"/>
  <c r="N10" i="3"/>
  <c r="M10" i="3"/>
  <c r="L10" i="3"/>
  <c r="O19" i="3"/>
  <c r="T19" i="3"/>
  <c r="P19" i="3"/>
  <c r="R19" i="3"/>
  <c r="Q19" i="3"/>
  <c r="N19" i="3"/>
  <c r="M19" i="3"/>
  <c r="L19" i="3"/>
  <c r="R25" i="3"/>
  <c r="Q25" i="3"/>
  <c r="P25" i="3"/>
  <c r="O25" i="3"/>
  <c r="N25" i="3"/>
  <c r="M25" i="3"/>
  <c r="L25" i="3"/>
  <c r="T25" i="3"/>
  <c r="M26" i="3"/>
  <c r="R26" i="3"/>
  <c r="T26" i="3"/>
  <c r="Q26" i="3"/>
  <c r="P26" i="3"/>
  <c r="O26" i="3"/>
  <c r="N26" i="3"/>
  <c r="L26" i="3"/>
  <c r="L20" i="3"/>
  <c r="O20" i="3"/>
  <c r="T20" i="3"/>
  <c r="R20" i="3"/>
  <c r="Q20" i="3"/>
  <c r="M20" i="3"/>
  <c r="P20" i="3"/>
  <c r="N20" i="3"/>
  <c r="Q14" i="3"/>
  <c r="P14" i="3"/>
  <c r="O14" i="3"/>
  <c r="N14" i="3"/>
  <c r="M14" i="3"/>
  <c r="L14" i="3"/>
  <c r="T14" i="3"/>
  <c r="R14" i="3"/>
  <c r="T30" i="3"/>
  <c r="R30" i="3"/>
  <c r="N30" i="3"/>
  <c r="Q30" i="3"/>
  <c r="P30" i="3"/>
  <c r="O30" i="3"/>
  <c r="M30" i="3"/>
  <c r="L30" i="3"/>
  <c r="O9" i="3"/>
  <c r="P9" i="3"/>
  <c r="T9" i="3"/>
  <c r="Q9" i="3"/>
  <c r="R9" i="3"/>
  <c r="N9" i="3"/>
  <c r="M9" i="3"/>
  <c r="L9" i="3"/>
  <c r="M7" i="3"/>
  <c r="L7" i="3"/>
  <c r="D16" i="3"/>
  <c r="D17" i="3" s="1"/>
  <c r="D14" i="3"/>
  <c r="D15" i="3" s="1"/>
  <c r="Q7" i="3"/>
  <c r="I34" i="3"/>
  <c r="T7" i="3"/>
  <c r="R7" i="3"/>
  <c r="P7" i="3"/>
  <c r="O7" i="3"/>
  <c r="N7" i="3"/>
  <c r="P13" i="3"/>
  <c r="T13" i="3"/>
  <c r="R13" i="3"/>
  <c r="Q13" i="3"/>
  <c r="L13" i="3"/>
  <c r="O13" i="3"/>
  <c r="N13" i="3"/>
  <c r="M13" i="3"/>
  <c r="T28" i="3"/>
  <c r="P28" i="3"/>
  <c r="M28" i="3"/>
  <c r="L28" i="3"/>
  <c r="R28" i="3"/>
  <c r="Q28" i="3"/>
  <c r="O28" i="3"/>
  <c r="N28" i="3"/>
  <c r="N11" i="3"/>
  <c r="T11" i="3"/>
  <c r="M11" i="3"/>
  <c r="L11" i="3"/>
  <c r="R11" i="3"/>
  <c r="Q11" i="3"/>
  <c r="P11" i="3"/>
  <c r="O11" i="3"/>
  <c r="T8" i="3"/>
  <c r="R8" i="3"/>
  <c r="Q8" i="3"/>
  <c r="N8" i="3"/>
  <c r="M8" i="3"/>
  <c r="P8" i="3"/>
  <c r="O8" i="3"/>
  <c r="L8" i="3"/>
  <c r="P24" i="3"/>
  <c r="T24" i="3"/>
  <c r="O24" i="3"/>
  <c r="R24" i="3"/>
  <c r="Q24" i="3"/>
  <c r="N24" i="3"/>
  <c r="M24" i="3"/>
  <c r="L24" i="3"/>
  <c r="T21" i="3"/>
  <c r="R21" i="3"/>
  <c r="N21" i="3"/>
  <c r="Q21" i="3"/>
  <c r="P21" i="3"/>
  <c r="M21" i="3"/>
  <c r="O21" i="3"/>
  <c r="L21" i="3"/>
  <c r="T17" i="3"/>
  <c r="R17" i="3"/>
  <c r="Q17" i="3"/>
  <c r="P17" i="3"/>
  <c r="O17" i="3"/>
  <c r="N17" i="3"/>
  <c r="M17" i="3"/>
  <c r="L17" i="3"/>
  <c r="P27" i="3"/>
  <c r="O27" i="3"/>
  <c r="N27" i="3"/>
  <c r="M27" i="3"/>
  <c r="L27" i="3"/>
  <c r="T27" i="3"/>
  <c r="R27" i="3"/>
  <c r="Q27" i="3"/>
  <c r="O18" i="3"/>
  <c r="N18" i="3"/>
  <c r="T18" i="3"/>
  <c r="Q18" i="3"/>
  <c r="R18" i="3"/>
  <c r="M18" i="3"/>
  <c r="P18" i="3"/>
  <c r="L18" i="3"/>
  <c r="T23" i="3"/>
  <c r="R23" i="3"/>
  <c r="Q23" i="3"/>
  <c r="L23" i="3"/>
  <c r="P23" i="3"/>
  <c r="O23" i="3"/>
  <c r="N23" i="3"/>
  <c r="M23" i="3"/>
  <c r="N29" i="3"/>
  <c r="M29" i="3"/>
  <c r="L29" i="3"/>
  <c r="T29" i="3"/>
  <c r="R29" i="3"/>
  <c r="Q29" i="3"/>
  <c r="O29" i="3"/>
  <c r="P29" i="3"/>
  <c r="M12" i="3"/>
  <c r="T12" i="3"/>
  <c r="R12" i="3"/>
  <c r="N12" i="3"/>
  <c r="Q12" i="3"/>
  <c r="P12" i="3"/>
  <c r="O12" i="3"/>
  <c r="L12" i="3"/>
  <c r="L16" i="3"/>
  <c r="R16" i="3"/>
  <c r="P16" i="3"/>
  <c r="Q16" i="3"/>
  <c r="T16" i="3"/>
  <c r="O16" i="3"/>
  <c r="N16" i="3"/>
  <c r="M16" i="3"/>
  <c r="Q22" i="3"/>
  <c r="R22" i="3"/>
  <c r="T22" i="3"/>
  <c r="P22" i="3"/>
  <c r="O22" i="3"/>
  <c r="N22" i="3"/>
  <c r="M22" i="3"/>
  <c r="L22" i="3"/>
  <c r="T15" i="3"/>
  <c r="Q15" i="3"/>
  <c r="M15" i="3"/>
  <c r="L15" i="3"/>
  <c r="P15" i="3"/>
  <c r="R15" i="3"/>
  <c r="O15" i="3"/>
  <c r="N15" i="3"/>
  <c r="J34" i="3" l="1"/>
  <c r="T34" i="3"/>
  <c r="R34" i="3"/>
  <c r="Q34" i="3"/>
  <c r="O34" i="3"/>
  <c r="P34" i="3"/>
  <c r="N34" i="3"/>
  <c r="M34" i="3"/>
  <c r="L34" i="3"/>
</calcChain>
</file>

<file path=xl/sharedStrings.xml><?xml version="1.0" encoding="utf-8"?>
<sst xmlns="http://schemas.openxmlformats.org/spreadsheetml/2006/main" count="17734" uniqueCount="752">
  <si>
    <t>Hour Ending</t>
  </si>
  <si>
    <t>10th</t>
  </si>
  <si>
    <t>30th</t>
  </si>
  <si>
    <t>50th</t>
  </si>
  <si>
    <t>70th</t>
  </si>
  <si>
    <t>90th</t>
  </si>
  <si>
    <t>Daily</t>
  </si>
  <si>
    <t>Temp</t>
  </si>
  <si>
    <t>Date</t>
  </si>
  <si>
    <t>Aggregate</t>
  </si>
  <si>
    <t>Event Days</t>
  </si>
  <si>
    <t>Segment</t>
  </si>
  <si>
    <t>Hour</t>
  </si>
  <si>
    <t>Confidential</t>
  </si>
  <si>
    <t>Refload</t>
  </si>
  <si>
    <t>Obsload</t>
  </si>
  <si>
    <t>SE</t>
  </si>
  <si>
    <t>Report</t>
  </si>
  <si>
    <t>Daily Max Temp</t>
  </si>
  <si>
    <t>StartHour</t>
  </si>
  <si>
    <t>EndHour</t>
  </si>
  <si>
    <t>Average Impact - %</t>
  </si>
  <si>
    <t>Southern California Edison</t>
  </si>
  <si>
    <t>Table 1: Menu options</t>
  </si>
  <si>
    <t>Table 2: Event day information</t>
  </si>
  <si>
    <t>Type of Result</t>
  </si>
  <si>
    <t>Category</t>
  </si>
  <si>
    <t>5th</t>
  </si>
  <si>
    <t>95th</t>
  </si>
  <si>
    <t>T-statistic</t>
  </si>
  <si>
    <t>Uncertainty Adjusted Impact - Percentiles</t>
  </si>
  <si>
    <t>% Load Reduction</t>
  </si>
  <si>
    <t>% Change</t>
  </si>
  <si>
    <t>Multiplier</t>
  </si>
  <si>
    <t>Full Hours Only - Average Impact - %</t>
  </si>
  <si>
    <t>Basic Dropdowns</t>
  </si>
  <si>
    <t>Category Dropdown List &amp; Filters</t>
  </si>
  <si>
    <t>Input Page Lookup</t>
  </si>
  <si>
    <t>Category Options</t>
  </si>
  <si>
    <t>Segment Options</t>
  </si>
  <si>
    <t>Event Lookup Value</t>
  </si>
  <si>
    <t>Interval Lookup Value</t>
  </si>
  <si>
    <t>Units</t>
  </si>
  <si>
    <t>Multipliers</t>
  </si>
  <si>
    <t>Per Device</t>
  </si>
  <si>
    <t>Per Customer</t>
  </si>
  <si>
    <t>Per Ton</t>
  </si>
  <si>
    <t>Redaction Lookups</t>
  </si>
  <si>
    <t>Public</t>
  </si>
  <si>
    <t>Value for Selected Day</t>
  </si>
  <si>
    <t>Public, but Redacted to Protect Other Confidential Information</t>
  </si>
  <si>
    <t>Aggregation Level</t>
  </si>
  <si>
    <t>Total sites</t>
  </si>
  <si>
    <r>
      <t>Avg Temp (</t>
    </r>
    <r>
      <rPr>
        <b/>
        <sz val="11"/>
        <color theme="0"/>
        <rFont val="Calibri"/>
        <family val="2"/>
      </rPr>
      <t>°</t>
    </r>
    <r>
      <rPr>
        <b/>
        <sz val="11"/>
        <color theme="0"/>
        <rFont val="Corbel"/>
        <family val="2"/>
      </rPr>
      <t>F, Site-Weighted)</t>
    </r>
  </si>
  <si>
    <t>Daily Avg Temp (°F)</t>
  </si>
  <si>
    <t>Standard Error</t>
  </si>
  <si>
    <t>T-Statistic</t>
  </si>
  <si>
    <t>Sites</t>
  </si>
  <si>
    <t>Devices</t>
  </si>
  <si>
    <t>Tons</t>
  </si>
  <si>
    <t>Event Hours</t>
  </si>
  <si>
    <t>Full Hours</t>
  </si>
  <si>
    <t>All Hours</t>
  </si>
  <si>
    <t>Lookups</t>
  </si>
  <si>
    <t>HE1</t>
  </si>
  <si>
    <t>HE2</t>
  </si>
  <si>
    <t>HE3</t>
  </si>
  <si>
    <t>HE4</t>
  </si>
  <si>
    <t>HE5</t>
  </si>
  <si>
    <t>HE6</t>
  </si>
  <si>
    <t>HE7</t>
  </si>
  <si>
    <t>HE8</t>
  </si>
  <si>
    <t>HE9</t>
  </si>
  <si>
    <t>HE10</t>
  </si>
  <si>
    <t>HE11</t>
  </si>
  <si>
    <t>HE12</t>
  </si>
  <si>
    <t>HE13</t>
  </si>
  <si>
    <t>HE14</t>
  </si>
  <si>
    <t>HE15</t>
  </si>
  <si>
    <t>HE16</t>
  </si>
  <si>
    <t>HE17</t>
  </si>
  <si>
    <t>HE18</t>
  </si>
  <si>
    <t>HE19</t>
  </si>
  <si>
    <t>HE20</t>
  </si>
  <si>
    <t>HE21</t>
  </si>
  <si>
    <t>HE22</t>
  </si>
  <si>
    <t>HE23</t>
  </si>
  <si>
    <t>HE24</t>
  </si>
  <si>
    <t>2021 Ex Post Load Impacts - SEP Program</t>
  </si>
  <si>
    <t>All</t>
  </si>
  <si>
    <t>All Customers</t>
  </si>
  <si>
    <t>Average Event Day (6pm-8pm)</t>
  </si>
  <si>
    <t>Redacted in Public Version?</t>
  </si>
  <si>
    <t>Confidential Information is Redacted.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</si>
  <si>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</si>
  <si>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</si>
  <si>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</si>
  <si>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</si>
  <si>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</si>
  <si>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</si>
  <si>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</si>
  <si>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</si>
  <si>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</si>
  <si>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</si>
  <si>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</si>
  <si>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</si>
  <si>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</si>
  <si>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</si>
  <si>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</si>
  <si>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</si>
  <si>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</si>
  <si>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</si>
  <si>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</si>
  <si>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</si>
  <si>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</si>
  <si>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</si>
  <si>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</si>
  <si>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</si>
  <si>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</si>
  <si>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</si>
  <si>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</si>
  <si>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</si>
  <si>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</si>
  <si>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</si>
  <si>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</si>
  <si>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</si>
  <si>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</si>
  <si>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</si>
  <si>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</si>
  <si>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</si>
  <si>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</si>
  <si>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</si>
  <si>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</si>
  <si>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</si>
  <si>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</si>
  <si>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</si>
  <si>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</si>
  <si>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</si>
  <si>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</si>
  <si>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</si>
  <si>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</si>
  <si>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</si>
  <si>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</si>
  <si>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</si>
  <si>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</si>
  <si>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</si>
  <si>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</si>
  <si>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</si>
  <si>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</si>
  <si>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</si>
  <si>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</si>
  <si>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</si>
  <si>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</si>
  <si>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</si>
  <si>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</si>
  <si>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</si>
  <si>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</si>
  <si>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</si>
  <si>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</si>
  <si>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</si>
  <si>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</si>
  <si>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</si>
  <si>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</si>
  <si>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</si>
  <si>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</si>
  <si>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</si>
  <si>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</si>
  <si>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</si>
  <si>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</si>
  <si>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</si>
  <si>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</si>
  <si>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</si>
  <si>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</si>
  <si>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</si>
  <si>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</si>
  <si>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</si>
  <si>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</si>
  <si>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</si>
  <si>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</si>
  <si>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</si>
  <si>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</si>
  <si>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</si>
  <si>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</si>
  <si>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</si>
  <si>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</si>
  <si>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</si>
  <si>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</si>
  <si>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</si>
  <si>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</si>
  <si>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</si>
  <si>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</si>
  <si>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</si>
  <si>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</si>
  <si>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</si>
  <si>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</si>
  <si>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</si>
  <si>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</si>
  <si>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</si>
  <si>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</si>
  <si>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</si>
  <si>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</si>
  <si>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</si>
  <si>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</si>
  <si>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</si>
  <si>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</si>
  <si>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</si>
  <si>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</si>
  <si>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</si>
  <si>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</si>
  <si>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</si>
  <si>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</si>
  <si>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</si>
  <si>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</si>
  <si>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</si>
  <si>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</si>
  <si>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</si>
  <si>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</si>
  <si>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</si>
  <si>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</si>
  <si>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</si>
  <si>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</si>
  <si>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</si>
  <si>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</si>
  <si>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</si>
  <si>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</si>
  <si>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</si>
  <si>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</si>
  <si>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</si>
  <si>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</si>
  <si>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</si>
  <si>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</si>
  <si>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</si>
  <si>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</si>
  <si>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</si>
  <si>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</si>
  <si>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</si>
  <si>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</si>
  <si>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</si>
  <si>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</si>
  <si>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</si>
  <si>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</si>
  <si>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</si>
  <si>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</si>
  <si>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</si>
  <si>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</si>
  <si>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</si>
  <si>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</si>
  <si>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</si>
  <si>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</si>
  <si>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</si>
  <si>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</si>
  <si>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</si>
  <si>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</si>
  <si>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</si>
  <si>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</si>
  <si>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</si>
  <si>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</si>
  <si>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</si>
  <si>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</si>
  <si>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</si>
  <si>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</si>
  <si>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</si>
  <si>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</si>
  <si>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</si>
  <si>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</si>
  <si>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</si>
  <si>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</si>
  <si>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</si>
  <si>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</si>
  <si>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</si>
  <si>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</si>
  <si>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</si>
  <si>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</si>
  <si>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</si>
  <si>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</si>
  <si>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</si>
  <si>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</si>
  <si>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</si>
  <si>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</si>
  <si>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</si>
  <si>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</si>
  <si>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</si>
  <si>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</si>
  <si>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</si>
  <si>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</si>
  <si>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</si>
  <si>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</si>
  <si>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</si>
  <si>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</si>
  <si>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</si>
  <si>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</si>
  <si>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</si>
  <si>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</si>
  <si>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</si>
  <si>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</si>
  <si>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</si>
  <si>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</si>
  <si>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</si>
  <si>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</si>
  <si>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</si>
  <si>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</si>
  <si>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</si>
  <si>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</si>
  <si>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</si>
  <si>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</si>
  <si>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</si>
  <si>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</si>
  <si>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</si>
  <si>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</si>
  <si>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</si>
  <si>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</si>
  <si>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</si>
  <si>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</si>
  <si>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</si>
  <si>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</si>
  <si>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</si>
  <si>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</si>
  <si>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</si>
  <si>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</si>
  <si>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</si>
  <si>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</si>
  <si>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</si>
  <si>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</si>
  <si>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</si>
  <si>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</si>
  <si>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</si>
  <si>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</si>
  <si>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</si>
  <si>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</si>
  <si>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</si>
  <si>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</si>
  <si>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</si>
  <si>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</si>
  <si>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</si>
  <si>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</si>
  <si>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</si>
  <si>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</si>
  <si>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</si>
  <si>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</si>
  <si>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</si>
  <si>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</si>
  <si>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</si>
  <si>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</si>
  <si>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</si>
  <si>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</si>
  <si>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</si>
  <si>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</si>
  <si>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</si>
  <si>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</si>
  <si>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</si>
  <si>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</si>
  <si>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</si>
  <si>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</si>
  <si>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</si>
  <si>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</si>
  <si>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</si>
  <si>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</si>
  <si>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</si>
  <si>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</si>
  <si>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</si>
  <si>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</si>
  <si>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</si>
  <si>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</si>
  <si>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</si>
  <si>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</si>
  <si>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</si>
  <si>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</si>
  <si>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</si>
  <si>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</si>
  <si>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</si>
  <si>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</si>
  <si>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</si>
  <si>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</si>
  <si>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</si>
  <si>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</si>
  <si>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</si>
  <si>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</si>
  <si>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</si>
  <si>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</si>
  <si>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</si>
  <si>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</si>
  <si>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</si>
  <si>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</si>
  <si>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</si>
  <si>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</si>
  <si>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</si>
  <si>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</si>
  <si>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</si>
  <si>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</si>
  <si>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</si>
  <si>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</si>
  <si>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</si>
  <si>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</si>
  <si>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</si>
  <si>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</si>
  <si>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</si>
  <si>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</si>
  <si>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</si>
  <si>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</si>
  <si>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</si>
  <si>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</si>
  <si>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</si>
  <si>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</si>
  <si>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</si>
  <si>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</si>
  <si>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</si>
  <si>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</si>
  <si>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</si>
  <si>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</si>
  <si>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</si>
  <si>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</si>
  <si>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</si>
  <si>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</si>
  <si>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</si>
  <si>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</si>
  <si>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</si>
  <si>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</si>
  <si>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</si>
  <si>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</si>
  <si>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</si>
  <si>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</si>
  <si>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</si>
  <si>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</si>
  <si>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</si>
  <si>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</si>
  <si>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</si>
  <si>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</si>
  <si>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</si>
  <si>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</si>
  <si>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</si>
  <si>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</si>
  <si>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</si>
  <si>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</si>
  <si>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</si>
  <si>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</si>
  <si>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</si>
  <si>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</si>
  <si>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</si>
  <si>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</si>
  <si>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</si>
  <si>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</si>
  <si>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</si>
  <si>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</si>
  <si>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</si>
  <si>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</si>
  <si>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</si>
  <si>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</si>
  <si>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</si>
  <si>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</si>
  <si>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</si>
  <si>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</si>
  <si>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</si>
  <si>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</si>
  <si>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</si>
  <si>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</si>
  <si>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</si>
  <si>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</si>
  <si>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</si>
  <si>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</si>
  <si>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</si>
  <si>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</si>
  <si>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</si>
  <si>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</si>
  <si>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</si>
  <si>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</si>
  <si>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</si>
  <si>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</si>
  <si>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</si>
  <si>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</si>
  <si>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</si>
  <si>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</si>
  <si>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</si>
  <si>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</si>
  <si>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</si>
  <si>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</si>
  <si>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</si>
  <si>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</si>
  <si>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</si>
  <si>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</si>
  <si>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</si>
  <si>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</si>
  <si>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</si>
  <si>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</si>
  <si>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</si>
  <si>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</si>
  <si>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</si>
  <si>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</si>
  <si>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</si>
  <si>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</si>
  <si>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</si>
  <si>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</si>
  <si>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</si>
  <si>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</si>
  <si>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</si>
  <si>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</si>
  <si>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</si>
  <si>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</si>
  <si>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</si>
  <si>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</si>
  <si>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</t>
  </si>
  <si>
    <t>LCA</t>
  </si>
  <si>
    <t>Low Income</t>
  </si>
  <si>
    <t>NEM</t>
  </si>
  <si>
    <t>Size</t>
  </si>
  <si>
    <t>Sublap</t>
  </si>
  <si>
    <t>Tariff</t>
  </si>
  <si>
    <t>Thermostats</t>
  </si>
  <si>
    <t>Vendor</t>
  </si>
  <si>
    <t>Zone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</si>
  <si>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</si>
  <si>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</si>
  <si>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</si>
  <si>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</si>
  <si>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</si>
  <si>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</si>
  <si>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</si>
  <si>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</si>
  <si>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</si>
  <si>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</si>
  <si>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</si>
  <si>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</si>
  <si>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</si>
  <si>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</si>
  <si>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</si>
  <si>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</si>
  <si>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</si>
  <si>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</si>
  <si>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</si>
  <si>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</si>
  <si>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</si>
  <si>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</si>
  <si>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</si>
  <si>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</si>
  <si>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</si>
  <si>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</si>
  <si>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</si>
  <si>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</si>
  <si>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</si>
  <si>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</si>
  <si>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</si>
  <si>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</si>
  <si>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</si>
  <si>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</si>
  <si>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</si>
  <si>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</si>
  <si>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</si>
  <si>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</si>
  <si>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</si>
  <si>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</si>
  <si>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</si>
  <si>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</si>
  <si>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</si>
  <si>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</si>
  <si>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</si>
  <si>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</si>
  <si>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</si>
  <si>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</si>
  <si>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</si>
  <si>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</si>
  <si>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</si>
  <si>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</si>
  <si>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</si>
  <si>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</si>
  <si>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</si>
  <si>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</si>
  <si>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</si>
  <si>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</si>
  <si>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</si>
  <si>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</si>
  <si>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</si>
  <si>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</si>
  <si>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</si>
  <si>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</si>
  <si>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</si>
  <si>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</si>
  <si>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</si>
  <si>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</si>
  <si>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</si>
  <si>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</si>
  <si>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</si>
  <si>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</si>
  <si>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</si>
  <si>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</si>
  <si>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</si>
  <si>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</si>
  <si>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</si>
  <si>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</si>
  <si>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</si>
  <si>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</si>
  <si>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</si>
  <si>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</si>
  <si>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</si>
  <si>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</si>
  <si>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</si>
  <si>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</si>
  <si>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</si>
  <si>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</si>
  <si>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</si>
  <si>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</si>
  <si>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</si>
  <si>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</si>
  <si>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</si>
  <si>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</si>
  <si>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</si>
  <si>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</si>
  <si>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</si>
  <si>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</si>
  <si>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</si>
  <si>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</si>
  <si>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</si>
  <si>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</si>
  <si>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</si>
  <si>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</si>
  <si>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</si>
  <si>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</si>
  <si>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</si>
  <si>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</si>
  <si>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</si>
  <si>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</si>
  <si>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</si>
  <si>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</si>
  <si>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</si>
  <si>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</si>
  <si>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</si>
  <si>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</si>
  <si>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</si>
  <si>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</si>
  <si>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</si>
  <si>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</si>
  <si>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</si>
  <si>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</si>
  <si>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</si>
  <si>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</si>
  <si>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</si>
  <si>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</si>
  <si>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</si>
  <si>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</si>
  <si>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</si>
  <si>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</si>
  <si>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</si>
  <si>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</si>
  <si>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</si>
  <si>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</si>
  <si>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</si>
  <si>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</si>
  <si>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</si>
  <si>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</si>
  <si>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</si>
  <si>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</si>
  <si>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</si>
  <si>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</si>
  <si>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</si>
  <si>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</si>
  <si>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</si>
  <si>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</si>
  <si>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</si>
  <si>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</si>
  <si>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</si>
  <si>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</si>
  <si>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</si>
  <si>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</si>
  <si>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</si>
  <si>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</si>
  <si>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</si>
  <si>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</si>
  <si>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</si>
  <si>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</si>
  <si>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</si>
  <si>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</si>
  <si>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</si>
  <si>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</si>
  <si>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</si>
  <si>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</si>
  <si>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</si>
  <si>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</si>
  <si>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</si>
  <si>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</si>
  <si>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</si>
  <si>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</si>
  <si>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</si>
  <si>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</si>
  <si>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</si>
  <si>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</si>
  <si>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</si>
  <si>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</si>
  <si>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</si>
  <si>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</si>
  <si>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</si>
  <si>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</si>
  <si>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</si>
  <si>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</si>
  <si>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</si>
  <si>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</si>
  <si>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</si>
  <si>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</si>
  <si>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</si>
  <si>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</si>
  <si>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</si>
  <si>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</si>
  <si>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</si>
  <si>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</si>
  <si>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</si>
  <si>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</si>
  <si>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</si>
  <si>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</si>
  <si>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</si>
  <si>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</si>
  <si>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</si>
  <si>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</si>
  <si>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</si>
  <si>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</si>
  <si>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</si>
  <si>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</si>
  <si>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</si>
  <si>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</si>
  <si>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</si>
  <si>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</si>
  <si>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All Customers</t>
  </si>
  <si>
    <t>Big Creek/Ventura</t>
  </si>
  <si>
    <t>LA Basin</t>
  </si>
  <si>
    <t>Outside LA Basin</t>
  </si>
  <si>
    <t>CARE</t>
  </si>
  <si>
    <t>Non-CARE</t>
  </si>
  <si>
    <t>NEM Customer</t>
  </si>
  <si>
    <t>Non-NEM Customer</t>
  </si>
  <si>
    <t>Above Median (1.88 kW)</t>
  </si>
  <si>
    <t>Below Median (1.88 kW)</t>
  </si>
  <si>
    <t>SCEC</t>
  </si>
  <si>
    <t>SCEN</t>
  </si>
  <si>
    <t>SCEW</t>
  </si>
  <si>
    <t>SCHD</t>
  </si>
  <si>
    <t>SCLD</t>
  </si>
  <si>
    <t>SCNW</t>
  </si>
  <si>
    <t>Dynamic</t>
  </si>
  <si>
    <t>Flat</t>
  </si>
  <si>
    <t>1 Thermostat</t>
  </si>
  <si>
    <t>2 Thermostats</t>
  </si>
  <si>
    <t>3+ Thermostats</t>
  </si>
  <si>
    <t>1</t>
  </si>
  <si>
    <t>2</t>
  </si>
  <si>
    <t>Remainder of System</t>
  </si>
  <si>
    <t>South Orange County</t>
  </si>
  <si>
    <t>South of Lugo</t>
  </si>
  <si>
    <t>Average Event Day (6pm-8pm)</t>
  </si>
  <si>
    <t>6/17/2021 (8pm-9pm)</t>
  </si>
  <si>
    <t>7/9/2021 (5pm-6pm &amp; 6:30pm-8:58pm)</t>
  </si>
  <si>
    <t>8/5/2021 (5pm-6pm &amp; 8pm-9pm)</t>
  </si>
  <si>
    <t>8/27/2021 (6pm-8pm)</t>
  </si>
  <si>
    <t>9/9/2021 (6pm-8pm)</t>
  </si>
  <si>
    <t>9/14/2021 (4pm-7pm)</t>
  </si>
  <si>
    <t>9/22/2021 (4pm-5pm &amp; 5:55pm-7pm)</t>
  </si>
  <si>
    <t>9/30/2021 (5pm-7pm)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</si>
</sst>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0.0"/>
    <numFmt numFmtId="165" formatCode="#,##0.0_);\(#,##0.0\)"/>
    <numFmt numFmtId="166" formatCode="0.0%"/>
  </numFmts>
  <fonts count="20" x14ac:knownFonts="1">
    <font>
      <sz val="11"/>
      <color theme="1"/>
      <name val="Corbel"/>
      <family val="2"/>
      <scheme val="minor"/>
    </font>
    <font>
      <b/>
      <sz val="11"/>
      <color theme="0"/>
      <name val="Corbel"/>
      <family val="2"/>
      <scheme val="minor"/>
    </font>
    <font>
      <sz val="11"/>
      <color theme="0"/>
      <name val="Corbel"/>
      <family val="2"/>
      <scheme val="minor"/>
    </font>
    <font>
      <sz val="11"/>
      <color theme="1"/>
      <name val="Corbel"/>
      <family val="2"/>
      <scheme val="minor"/>
    </font>
    <font>
      <sz val="16"/>
      <color rgb="FFFF0000"/>
      <name val="Corbel"/>
      <family val="2"/>
      <scheme val="minor"/>
    </font>
    <font>
      <sz val="11"/>
      <color rgb="FFFF0000"/>
      <name val="Corbel"/>
      <family val="2"/>
      <scheme val="minor"/>
    </font>
    <font>
      <sz val="11"/>
      <color theme="1"/>
      <name val="Corbel"/>
      <family val="2"/>
    </font>
    <font>
      <b/>
      <sz val="18"/>
      <color theme="0"/>
      <name val="Corbel"/>
      <family val="2"/>
    </font>
    <font>
      <sz val="11"/>
      <color theme="0"/>
      <name val="Corbel"/>
      <family val="2"/>
    </font>
    <font>
      <b/>
      <sz val="14"/>
      <color theme="0"/>
      <name val="Corbel"/>
      <family val="2"/>
    </font>
    <font>
      <b/>
      <sz val="11"/>
      <color theme="1"/>
      <name val="Corbel"/>
      <family val="2"/>
    </font>
    <font>
      <b/>
      <sz val="11"/>
      <color theme="1"/>
      <name val="Corbel"/>
      <family val="2"/>
      <scheme val="minor"/>
    </font>
    <font>
      <sz val="9"/>
      <color rgb="FF201F1E"/>
      <name val="Calibri"/>
      <family val="2"/>
    </font>
    <font>
      <b/>
      <sz val="11"/>
      <color theme="0"/>
      <name val="Corbel"/>
      <family val="2"/>
    </font>
    <font>
      <sz val="11"/>
      <color theme="1"/>
      <name val="Calibri"/>
      <family val="2"/>
    </font>
    <font>
      <sz val="14"/>
      <color theme="1"/>
      <name val="Corbel"/>
      <family val="2"/>
      <scheme val="minor"/>
    </font>
    <font>
      <b/>
      <sz val="14"/>
      <color theme="0"/>
      <name val="Corbel"/>
      <family val="2"/>
      <scheme val="minor"/>
    </font>
    <font>
      <b/>
      <sz val="11"/>
      <color theme="0"/>
      <name val="Calibri"/>
      <family val="2"/>
    </font>
    <font>
      <sz val="11"/>
      <color rgb="FFFF0000"/>
      <name val="Corbel"/>
      <family val="2"/>
    </font>
    <font>
      <b/>
      <sz val="14"/>
      <color theme="6"/>
      <name val="Corbe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1"/>
  </cellStyleXfs>
  <cellXfs count="8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0" xfId="0" applyFont="1" applyFill="1"/>
    <xf numFmtId="0" fontId="0" fillId="3" borderId="0" xfId="0" applyFill="1"/>
    <xf numFmtId="14" fontId="0" fillId="0" borderId="1" xfId="0" applyNumberFormat="1" applyBorder="1"/>
    <xf numFmtId="39" fontId="0" fillId="0" borderId="0" xfId="0" applyNumberFormat="1"/>
    <xf numFmtId="0" fontId="3" fillId="0" borderId="1" xfId="3"/>
    <xf numFmtId="0" fontId="8" fillId="2" borderId="1" xfId="0" applyFont="1" applyFill="1" applyBorder="1"/>
    <xf numFmtId="0" fontId="6" fillId="0" borderId="1" xfId="0" applyFont="1" applyFill="1" applyBorder="1"/>
    <xf numFmtId="0" fontId="10" fillId="0" borderId="0" xfId="0" applyFont="1"/>
    <xf numFmtId="166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/>
    </xf>
    <xf numFmtId="3" fontId="0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4" borderId="3" xfId="0" applyFont="1" applyFill="1" applyBorder="1"/>
    <xf numFmtId="0" fontId="4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/>
    </xf>
    <xf numFmtId="0" fontId="8" fillId="0" borderId="1" xfId="0" applyFont="1" applyFill="1" applyBorder="1"/>
    <xf numFmtId="165" fontId="0" fillId="0" borderId="0" xfId="1" applyNumberFormat="1" applyFont="1" applyFill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" fillId="2" borderId="1" xfId="0" applyFont="1" applyFill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10" xfId="1" applyNumberFormat="1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2" fontId="0" fillId="0" borderId="7" xfId="1" applyNumberFormat="1" applyFont="1" applyBorder="1" applyAlignment="1">
      <alignment horizontal="center" vertical="center"/>
    </xf>
    <xf numFmtId="4" fontId="0" fillId="0" borderId="9" xfId="1" applyNumberFormat="1" applyFont="1" applyBorder="1" applyAlignment="1">
      <alignment horizontal="center" vertical="center"/>
    </xf>
    <xf numFmtId="0" fontId="6" fillId="4" borderId="2" xfId="0" applyFont="1" applyFill="1" applyBorder="1"/>
    <xf numFmtId="2" fontId="6" fillId="0" borderId="7" xfId="0" quotePrefix="1" applyNumberFormat="1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5" fillId="0" borderId="1" xfId="3" applyFont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15" fillId="0" borderId="0" xfId="0" applyFont="1"/>
    <xf numFmtId="0" fontId="16" fillId="6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/>
    </xf>
    <xf numFmtId="0" fontId="9" fillId="0" borderId="1" xfId="0" applyFont="1" applyFill="1" applyBorder="1"/>
    <xf numFmtId="0" fontId="6" fillId="5" borderId="2" xfId="0" applyFont="1" applyFill="1" applyBorder="1"/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20" fontId="0" fillId="0" borderId="0" xfId="0" applyNumberFormat="1"/>
    <xf numFmtId="4" fontId="0" fillId="0" borderId="5" xfId="1" applyNumberFormat="1" applyFont="1" applyBorder="1" applyAlignment="1">
      <alignment horizontal="center" vertical="center"/>
    </xf>
    <xf numFmtId="2" fontId="6" fillId="0" borderId="7" xfId="3" quotePrefix="1" applyNumberFormat="1" applyFont="1" applyFill="1" applyBorder="1" applyAlignment="1">
      <alignment horizontal="center" wrapText="1"/>
    </xf>
    <xf numFmtId="39" fontId="0" fillId="0" borderId="0" xfId="1" applyNumberFormat="1" applyFont="1" applyAlignment="1">
      <alignment horizontal="center" vertical="center"/>
    </xf>
    <xf numFmtId="0" fontId="0" fillId="0" borderId="1" xfId="0" applyBorder="1"/>
    <xf numFmtId="14" fontId="0" fillId="0" borderId="0" xfId="0" applyNumberFormat="1" applyBorder="1"/>
    <xf numFmtId="164" fontId="0" fillId="0" borderId="1" xfId="0" applyNumberFormat="1" applyFont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2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/>
    <xf numFmtId="0" fontId="0" fillId="0" borderId="16" xfId="0" applyBorder="1" applyAlignment="1">
      <alignment vertical="center"/>
    </xf>
    <xf numFmtId="39" fontId="0" fillId="0" borderId="17" xfId="1" applyNumberFormat="1" applyFont="1" applyBorder="1" applyAlignment="1">
      <alignment horizontal="center" vertical="center"/>
    </xf>
    <xf numFmtId="9" fontId="0" fillId="0" borderId="17" xfId="2" applyFont="1" applyBorder="1" applyAlignment="1">
      <alignment horizontal="center" vertical="center"/>
    </xf>
    <xf numFmtId="165" fontId="0" fillId="0" borderId="17" xfId="1" applyNumberFormat="1" applyFont="1" applyBorder="1" applyAlignment="1">
      <alignment horizontal="center" vertical="center"/>
    </xf>
    <xf numFmtId="0" fontId="18" fillId="0" borderId="1" xfId="0" applyFont="1" applyFill="1" applyBorder="1"/>
    <xf numFmtId="0" fontId="14" fillId="0" borderId="1" xfId="3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3" fontId="2" fillId="2" borderId="0" xfId="1" applyFont="1" applyFill="1" applyAlignment="1">
      <alignment horizontal="center" vertical="center" wrapText="1"/>
    </xf>
    <xf numFmtId="0" fontId="13" fillId="2" borderId="4" xfId="3" applyFont="1" applyFill="1" applyBorder="1" applyAlignment="1">
      <alignment horizontal="center" vertical="center" wrapText="1"/>
    </xf>
    <xf numFmtId="0" fontId="13" fillId="2" borderId="10" xfId="3" applyFont="1" applyFill="1" applyBorder="1" applyAlignment="1">
      <alignment horizontal="center" vertical="center" wrapText="1"/>
    </xf>
    <xf numFmtId="0" fontId="13" fillId="2" borderId="5" xfId="3" applyFont="1" applyFill="1" applyBorder="1" applyAlignment="1">
      <alignment horizontal="center" vertical="center" wrapText="1"/>
    </xf>
    <xf numFmtId="0" fontId="13" fillId="2" borderId="6" xfId="3" applyFont="1" applyFill="1" applyBorder="1" applyAlignment="1">
      <alignment horizontal="center" vertical="center" wrapText="1"/>
    </xf>
    <xf numFmtId="0" fontId="10" fillId="5" borderId="5" xfId="3" applyFont="1" applyFill="1" applyBorder="1" applyAlignment="1">
      <alignment horizontal="center" vertical="center" wrapText="1"/>
    </xf>
    <xf numFmtId="0" fontId="10" fillId="5" borderId="6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10" fillId="5" borderId="10" xfId="3" applyFont="1" applyFill="1" applyBorder="1" applyAlignment="1">
      <alignment horizontal="center" vertical="center" wrapText="1"/>
    </xf>
    <xf numFmtId="0" fontId="13" fillId="2" borderId="11" xfId="3" applyFont="1" applyFill="1" applyBorder="1" applyAlignment="1">
      <alignment horizontal="center" vertical="center" wrapText="1"/>
    </xf>
    <xf numFmtId="0" fontId="13" fillId="2" borderId="15" xfId="3" applyFont="1" applyFill="1" applyBorder="1" applyAlignment="1">
      <alignment horizontal="center" vertical="center" wrapText="1"/>
    </xf>
    <xf numFmtId="0" fontId="10" fillId="5" borderId="7" xfId="3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3" xfId="3" applyFont="1" applyFill="1" applyBorder="1" applyAlignment="1">
      <alignment horizontal="center" vertical="center" wrapText="1"/>
    </xf>
    <xf numFmtId="0" fontId="13" fillId="2" borderId="14" xfId="3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/>
    </xf>
    <xf numFmtId="0" fontId="10" fillId="5" borderId="8" xfId="3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14">
    <dxf>
      <fill>
        <patternFill>
          <bgColor theme="1" tint="-0.499984740745262"/>
        </patternFill>
      </fill>
    </dxf>
    <dxf>
      <fill>
        <patternFill>
          <bgColor theme="1" tint="-0.49995422223578601"/>
        </patternFill>
      </fill>
    </dxf>
    <dxf>
      <fill>
        <patternFill>
          <bgColor theme="8" tint="0.79995117038483843"/>
        </patternFill>
      </fill>
    </dxf>
    <dxf>
      <font>
        <color theme="1"/>
      </font>
      <fill>
        <patternFill>
          <bgColor theme="6" tint="0.79995117038483843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top style="thin">
          <color theme="4"/>
        </top>
        <bottom style="thin">
          <color theme="4"/>
        </bottom>
        <horizontal style="thin">
          <color theme="4"/>
        </horizontal>
      </border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TableStyle="DSA Custom 1" defaultPivotStyle="PivotStyleLight16">
    <tableStyle name="DSA Custom 1" pivot="0" count="5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</tableStyle>
    <tableStyle name="DSA Custom 2" pivot="0" count="5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</tableStyle>
  </tableStyles>
  <colors>
    <mruColors>
      <color rgb="FF80BE25"/>
      <color rgb="FF0098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609375061301181E-2"/>
          <c:y val="5.6459674493682124E-2"/>
          <c:w val="0.8761569153631581"/>
          <c:h val="0.7993536121915408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Results!$G$5:$G$6</c:f>
              <c:strCache>
                <c:ptCount val="2"/>
                <c:pt idx="0">
                  <c:v>Reference Load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Results!$G$7:$G$30</c:f>
              <c:numCache>
                <c:formatCode>0.00</c:formatCode>
                <c:ptCount val="24"/>
                <c:pt idx="0">
                  <c:v>60.721661073679563</c:v>
                </c:pt>
                <c:pt idx="1">
                  <c:v>51.898392169049472</c:v>
                </c:pt>
                <c:pt idx="2">
                  <c:v>45.567850283504228</c:v>
                </c:pt>
                <c:pt idx="3">
                  <c:v>41.182480653194943</c:v>
                </c:pt>
                <c:pt idx="4">
                  <c:v>38.102720697893524</c:v>
                </c:pt>
                <c:pt idx="5">
                  <c:v>36.890416759700742</c:v>
                </c:pt>
                <c:pt idx="6">
                  <c:v>37.17619340160163</c:v>
                </c:pt>
                <c:pt idx="7">
                  <c:v>35.718576719640986</c:v>
                </c:pt>
                <c:pt idx="8">
                  <c:v>30.775774832989551</c:v>
                </c:pt>
                <c:pt idx="9">
                  <c:v>27.596340947732095</c:v>
                </c:pt>
                <c:pt idx="10">
                  <c:v>27.968696687574266</c:v>
                </c:pt>
                <c:pt idx="11">
                  <c:v>34.733674801338928</c:v>
                </c:pt>
                <c:pt idx="12">
                  <c:v>47.505220562667816</c:v>
                </c:pt>
                <c:pt idx="13">
                  <c:v>63.899253588519052</c:v>
                </c:pt>
                <c:pt idx="14">
                  <c:v>80.820395517989525</c:v>
                </c:pt>
                <c:pt idx="15">
                  <c:v>100.78890431500039</c:v>
                </c:pt>
                <c:pt idx="16">
                  <c:v>115.17378252230118</c:v>
                </c:pt>
                <c:pt idx="17">
                  <c:v>124.44564048021566</c:v>
                </c:pt>
                <c:pt idx="18">
                  <c:v>125.00841184356248</c:v>
                </c:pt>
                <c:pt idx="19">
                  <c:v>116.97814052766188</c:v>
                </c:pt>
                <c:pt idx="20">
                  <c:v>110.1477027072804</c:v>
                </c:pt>
                <c:pt idx="21">
                  <c:v>101.53558146483265</c:v>
                </c:pt>
                <c:pt idx="22">
                  <c:v>89.476911998866115</c:v>
                </c:pt>
                <c:pt idx="23">
                  <c:v>75.532436406821944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72-449D-953A-A2800C0CBECF}"/>
            </c:ext>
          </c:extLst>
        </c:ser>
        <c:ser>
          <c:idx val="1"/>
          <c:order val="1"/>
          <c:tx>
            <c:strRef>
              <c:f>Results!$H$5:$H$6</c:f>
              <c:strCache>
                <c:ptCount val="2"/>
                <c:pt idx="0">
                  <c:v>Load with DR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Results!$H$7:$H$30</c:f>
              <c:numCache>
                <c:formatCode>0.00</c:formatCode>
                <c:ptCount val="24"/>
                <c:pt idx="0">
                  <c:v>61.224635594850405</c:v>
                </c:pt>
                <c:pt idx="1">
                  <c:v>52.399984939733983</c:v>
                </c:pt>
                <c:pt idx="2">
                  <c:v>46.046722219832006</c:v>
                </c:pt>
                <c:pt idx="3">
                  <c:v>41.51394756326917</c:v>
                </c:pt>
                <c:pt idx="4">
                  <c:v>38.344937511178429</c:v>
                </c:pt>
                <c:pt idx="5">
                  <c:v>36.761327154119499</c:v>
                </c:pt>
                <c:pt idx="6">
                  <c:v>37.583318377530667</c:v>
                </c:pt>
                <c:pt idx="7">
                  <c:v>35.752522108680566</c:v>
                </c:pt>
                <c:pt idx="8">
                  <c:v>30.67834118886385</c:v>
                </c:pt>
                <c:pt idx="9">
                  <c:v>27.336638342204967</c:v>
                </c:pt>
                <c:pt idx="10">
                  <c:v>28.062545874371423</c:v>
                </c:pt>
                <c:pt idx="11">
                  <c:v>34.35258339210413</c:v>
                </c:pt>
                <c:pt idx="12">
                  <c:v>47.687221383524587</c:v>
                </c:pt>
                <c:pt idx="13">
                  <c:v>64.27879558716667</c:v>
                </c:pt>
                <c:pt idx="14">
                  <c:v>81.762928572529916</c:v>
                </c:pt>
                <c:pt idx="15">
                  <c:v>101.34888905184343</c:v>
                </c:pt>
                <c:pt idx="16">
                  <c:v>114.61379778545815</c:v>
                </c:pt>
                <c:pt idx="17">
                  <c:v>123.73765234400052</c:v>
                </c:pt>
                <c:pt idx="18">
                  <c:v>79.012649622315067</c:v>
                </c:pt>
                <c:pt idx="19">
                  <c:v>92.545299974223596</c:v>
                </c:pt>
                <c:pt idx="20">
                  <c:v>130.81412269030696</c:v>
                </c:pt>
                <c:pt idx="21">
                  <c:v>109.85877232106867</c:v>
                </c:pt>
                <c:pt idx="22">
                  <c:v>94.450086379994161</c:v>
                </c:pt>
                <c:pt idx="23">
                  <c:v>79.256930389255274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72-449D-953A-A2800C0CBECF}"/>
            </c:ext>
          </c:extLst>
        </c:ser>
        <c:ser>
          <c:idx val="2"/>
          <c:order val="2"/>
          <c:tx>
            <c:strRef>
              <c:f>Results!$I$5:$I$6</c:f>
              <c:strCache>
                <c:ptCount val="2"/>
                <c:pt idx="0">
                  <c:v>Load Reduction (MW)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Results!$I$7:$I$30</c:f>
              <c:numCache>
                <c:formatCode>0.00</c:formatCode>
                <c:ptCount val="24"/>
                <c:pt idx="0">
                  <c:v>-0.50297452117084163</c:v>
                </c:pt>
                <c:pt idx="1">
                  <c:v>-0.50159277068451047</c:v>
                </c:pt>
                <c:pt idx="2">
                  <c:v>-0.4788719363277778</c:v>
                </c:pt>
                <c:pt idx="3">
                  <c:v>-0.33146691007422646</c:v>
                </c:pt>
                <c:pt idx="4">
                  <c:v>-0.24221681328490519</c:v>
                </c:pt>
                <c:pt idx="5">
                  <c:v>0.12908960558124249</c:v>
                </c:pt>
                <c:pt idx="6">
                  <c:v>-0.40712497592903674</c:v>
                </c:pt>
                <c:pt idx="7">
                  <c:v>-3.394538903958022E-2</c:v>
                </c:pt>
                <c:pt idx="8">
                  <c:v>9.743364412570088E-2</c:v>
                </c:pt>
                <c:pt idx="9">
                  <c:v>0.25970260552712787</c:v>
                </c:pt>
                <c:pt idx="10">
                  <c:v>-9.3849186797157813E-2</c:v>
                </c:pt>
                <c:pt idx="11">
                  <c:v>0.38109140923479856</c:v>
                </c:pt>
                <c:pt idx="12">
                  <c:v>-0.18200082085677138</c:v>
                </c:pt>
                <c:pt idx="13">
                  <c:v>-0.37954199864761762</c:v>
                </c:pt>
                <c:pt idx="14">
                  <c:v>-0.94253305454039094</c:v>
                </c:pt>
                <c:pt idx="15">
                  <c:v>-0.55998473684303463</c:v>
                </c:pt>
                <c:pt idx="16">
                  <c:v>0.55998473684303463</c:v>
                </c:pt>
                <c:pt idx="17">
                  <c:v>0.70798813621513546</c:v>
                </c:pt>
                <c:pt idx="18">
                  <c:v>45.995762221247418</c:v>
                </c:pt>
                <c:pt idx="19">
                  <c:v>24.432840553438282</c:v>
                </c:pt>
                <c:pt idx="20">
                  <c:v>-20.666419983026557</c:v>
                </c:pt>
                <c:pt idx="21">
                  <c:v>-8.3231908562360246</c:v>
                </c:pt>
                <c:pt idx="22">
                  <c:v>-4.9731743811280467</c:v>
                </c:pt>
                <c:pt idx="23">
                  <c:v>-3.7244939824333301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72-449D-953A-A2800C0CBECF}"/>
            </c:ext>
          </c:extLst>
        </c:ser>
        <c:ser>
          <c:idx val="3"/>
          <c:order val="3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Results!$M$6:$M$30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-0.90939396174514853</c:v>
                </c:pt>
                <c:pt idx="2">
                  <c:v>-0.87791747053706337</c:v>
                </c:pt>
                <c:pt idx="3">
                  <c:v>-0.82103196215282226</c:v>
                </c:pt>
                <c:pt idx="4">
                  <c:v>-0.64073654715392658</c:v>
                </c:pt>
                <c:pt idx="5">
                  <c:v>-0.51777153429855027</c:v>
                </c:pt>
                <c:pt idx="6">
                  <c:v>-0.10632356617872646</c:v>
                </c:pt>
                <c:pt idx="7">
                  <c:v>-0.62190694830501869</c:v>
                </c:pt>
                <c:pt idx="8">
                  <c:v>-0.26032454699755625</c:v>
                </c:pt>
                <c:pt idx="9">
                  <c:v>-0.16184177779423292</c:v>
                </c:pt>
                <c:pt idx="10">
                  <c:v>-4.8555683920331105E-2</c:v>
                </c:pt>
                <c:pt idx="11">
                  <c:v>-0.45173027931176213</c:v>
                </c:pt>
                <c:pt idx="12">
                  <c:v>-2.8234990117265157E-2</c:v>
                </c:pt>
                <c:pt idx="13">
                  <c:v>-0.63660980106404752</c:v>
                </c:pt>
                <c:pt idx="14">
                  <c:v>-0.85624529529836169</c:v>
                </c:pt>
                <c:pt idx="15">
                  <c:v>-1.3904053608803761</c:v>
                </c:pt>
                <c:pt idx="16">
                  <c:v>-0.80448957477688932</c:v>
                </c:pt>
                <c:pt idx="17">
                  <c:v>0.31547989890917993</c:v>
                </c:pt>
                <c:pt idx="18">
                  <c:v>0.25704022633282531</c:v>
                </c:pt>
                <c:pt idx="19">
                  <c:v>45.486571436789646</c:v>
                </c:pt>
                <c:pt idx="20">
                  <c:v>23.936519098140089</c:v>
                </c:pt>
                <c:pt idx="21">
                  <c:v>-21.149916158818797</c:v>
                </c:pt>
                <c:pt idx="22">
                  <c:v>-8.7909088049800257</c:v>
                </c:pt>
                <c:pt idx="23">
                  <c:v>-5.4311598164869981</c:v>
                </c:pt>
                <c:pt idx="24">
                  <c:v>-4.154304049560082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72-449D-953A-A2800C0CBECF}"/>
            </c:ext>
          </c:extLst>
        </c:ser>
        <c:ser>
          <c:idx val="4"/>
          <c:order val="4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Results!$Q$6:$Q$30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-9.6555080596534726E-2</c:v>
                </c:pt>
                <c:pt idx="2">
                  <c:v>-0.12526807083195757</c:v>
                </c:pt>
                <c:pt idx="3">
                  <c:v>-0.13671191050273335</c:v>
                </c:pt>
                <c:pt idx="4">
                  <c:v>-2.2197272994526285E-2</c:v>
                </c:pt>
                <c:pt idx="5">
                  <c:v>3.3337907728739957E-2</c:v>
                </c:pt>
                <c:pt idx="6">
                  <c:v>0.36450277734121145</c:v>
                </c:pt>
                <c:pt idx="7">
                  <c:v>-0.19234300355305475</c:v>
                </c:pt>
                <c:pt idx="8">
                  <c:v>0.19243376891839581</c:v>
                </c:pt>
                <c:pt idx="9">
                  <c:v>0.35670906604563468</c:v>
                </c:pt>
                <c:pt idx="10">
                  <c:v>0.56796089497458691</c:v>
                </c:pt>
                <c:pt idx="11">
                  <c:v>0.2640319057174465</c:v>
                </c:pt>
                <c:pt idx="12">
                  <c:v>0.79041780858686228</c:v>
                </c:pt>
                <c:pt idx="13">
                  <c:v>0.27260815935050475</c:v>
                </c:pt>
                <c:pt idx="14">
                  <c:v>9.7161298003126506E-2</c:v>
                </c:pt>
                <c:pt idx="15">
                  <c:v>-0.49466074820040584</c:v>
                </c:pt>
                <c:pt idx="16">
                  <c:v>-0.31547989890917993</c:v>
                </c:pt>
                <c:pt idx="17">
                  <c:v>0.80448957477688932</c:v>
                </c:pt>
                <c:pt idx="18">
                  <c:v>1.1589360460974456</c:v>
                </c:pt>
                <c:pt idx="19">
                  <c:v>46.50495300570519</c:v>
                </c:pt>
                <c:pt idx="20">
                  <c:v>24.929162008736476</c:v>
                </c:pt>
                <c:pt idx="21">
                  <c:v>-20.182923807234317</c:v>
                </c:pt>
                <c:pt idx="22">
                  <c:v>-7.8554729074920235</c:v>
                </c:pt>
                <c:pt idx="23">
                  <c:v>-4.5151889457690952</c:v>
                </c:pt>
                <c:pt idx="24">
                  <c:v>-3.2946839153065786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72-449D-953A-A2800C0CB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642976"/>
        <c:axId val="451636744"/>
      </c:scatterChart>
      <c:valAx>
        <c:axId val="451642976"/>
        <c:scaling>
          <c:orientation val="minMax"/>
          <c:max val="2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Hour Ending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36744"/>
        <c:crosses val="autoZero"/>
        <c:crossBetween val="midCat"/>
        <c:majorUnit val="3"/>
      </c:valAx>
      <c:valAx>
        <c:axId val="451636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42976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571061972147756"/>
          <c:y val="0.58621515733785845"/>
          <c:w val="0.32811392148822532"/>
          <c:h val="0.243189895380724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378442</xdr:colOff>
      <xdr:row>1</xdr:row>
      <xdr:rowOff>38373</xdr:rowOff>
    </xdr:from>
    <xdr:to>
      <xdr:col>19</xdr:col>
      <xdr:colOff>583655</xdr:colOff>
      <xdr:row>2</xdr:row>
      <xdr:rowOff>258990</xdr:rowOff>
    </xdr:to>
    <xdr:pic>
      <xdr:nvPicPr>
        <xdr:cNvPr id="8" name="Picture 7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923" b="19627"/>
        <a:stretch/>
      </xdr:blipFill>
      <xdr:spPr>
        <a:xfrm>
          <a:off x="14110317" y="231141"/>
          <a:ext cx="2416374" cy="504099"/>
        </a:xfrm>
        <a:prstGeom prst="rect">
          <a:avLst/>
        </a:prstGeom>
      </xdr:spPr>
    </xdr:pic>
    <xdr:clientData/>
  </xdr:twoCellAnchor>
  <xdr:twoCellAnchor editAs="oneCell">
    <xdr:from>
      <xdr:col>12</xdr:col>
      <xdr:colOff>468085</xdr:colOff>
      <xdr:row>1</xdr:row>
      <xdr:rowOff>37890</xdr:rowOff>
    </xdr:from>
    <xdr:to>
      <xdr:col>15</xdr:col>
      <xdr:colOff>349421</xdr:colOff>
      <xdr:row>2</xdr:row>
      <xdr:rowOff>260031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01121" y="230658"/>
          <a:ext cx="1480175" cy="505623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108857</xdr:colOff>
      <xdr:row>19</xdr:row>
      <xdr:rowOff>117704</xdr:rowOff>
    </xdr:from>
    <xdr:to>
      <xdr:col>4</xdr:col>
      <xdr:colOff>0</xdr:colOff>
      <xdr:row>34</xdr:row>
      <xdr:rowOff>27214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DSA">
  <a:themeElements>
    <a:clrScheme name="DSA">
      <a:dk1>
        <a:srgbClr val="595959"/>
      </a:dk1>
      <a:lt1>
        <a:sysClr val="window" lastClr="FFFFFF"/>
      </a:lt1>
      <a:dk2>
        <a:srgbClr val="005F8C"/>
      </a:dk2>
      <a:lt2>
        <a:srgbClr val="D8D8D8"/>
      </a:lt2>
      <a:accent1>
        <a:srgbClr val="0098D7"/>
      </a:accent1>
      <a:accent2>
        <a:srgbClr val="999999"/>
      </a:accent2>
      <a:accent3>
        <a:srgbClr val="E66827"/>
      </a:accent3>
      <a:accent4>
        <a:srgbClr val="8D82A3"/>
      </a:accent4>
      <a:accent5>
        <a:srgbClr val="80BE25"/>
      </a:accent5>
      <a:accent6>
        <a:srgbClr val="00709F"/>
      </a:accent6>
      <a:hlink>
        <a:srgbClr val="737373"/>
      </a:hlink>
      <a:folHlink>
        <a:srgbClr val="B54E15"/>
      </a:folHlink>
    </a:clrScheme>
    <a:fontScheme name="DSA Theme">
      <a:majorFont>
        <a:latin typeface="Corbel"/>
        <a:ea typeface=""/>
        <a:cs typeface=""/>
      </a:majorFont>
      <a:minorFont>
        <a:latin typeface="Corbel"/>
        <a:ea typeface=""/>
        <a:cs typeface=""/>
      </a:minorFont>
    </a:fontScheme>
    <a:fmtScheme name="Dividend">
      <a:fillStyleLst>
        <a:solidFill>
          <a:schemeClr val="phClr"/>
        </a:solidFill>
        <a:gradFill rotWithShape="1">
          <a:gsLst>
            <a:gs pos="0">
              <a:schemeClr val="phClr">
                <a:tint val="68000"/>
                <a:alpha val="90000"/>
                <a:lumMod val="100000"/>
              </a:schemeClr>
            </a:gs>
            <a:gs pos="100000">
              <a:schemeClr val="phClr">
                <a:tint val="90000"/>
                <a:lumMod val="9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lumMod val="110000"/>
              </a:schemeClr>
            </a:gs>
            <a:gs pos="84000">
              <a:schemeClr val="phClr">
                <a:shade val="90000"/>
                <a:lumMod val="88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>
              <a:lumMod val="90000"/>
            </a:schemeClr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55000"/>
              </a:srgbClr>
            </a:outerShdw>
          </a:effectLst>
        </a:effectStyle>
        <a:effectStyle>
          <a:effectLst>
            <a:outerShdw blurRad="88900" dist="38100" dir="504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200000"/>
            </a:lightRig>
          </a:scene3d>
          <a:sp3d>
            <a:bevelT w="381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88000">
              <a:schemeClr val="phClr">
                <a:shade val="94000"/>
                <a:satMod val="110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8000"/>
                <a:satMod val="110000"/>
                <a:lumMod val="8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SA" id="{26DE1EC5-3BC3-4186-8BF2-25537294699C}" vid="{4CD8A7F0-FA4B-4F51-95D2-BE8BAF5DAF16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showGridLines="0" workbookViewId="0">
      <selection activeCell="L16" sqref="L16"/>
    </sheetView>
  </sheetViews>
  <sheetFormatPr defaultColWidth="8.875" defaultRowHeight="15" x14ac:dyDescent="0.25"/>
  <cols>
    <col min="1" max="1" width="8.875" style="7"/>
    <col min="2" max="2" width="18.875" style="7" customWidth="1"/>
    <col min="3" max="16384" width="8.875" style="7"/>
  </cols>
  <sheetData>
    <row r="1" spans="1:9" ht="15" customHeight="1" x14ac:dyDescent="0.25">
      <c r="A1" s="35"/>
      <c r="B1" s="35"/>
      <c r="C1" s="35"/>
      <c r="D1" s="35"/>
      <c r="E1" s="35"/>
      <c r="F1" s="35"/>
      <c r="G1" s="35"/>
      <c r="H1" s="35"/>
      <c r="I1" s="35"/>
    </row>
    <row r="2" spans="1:9" ht="15" customHeight="1" x14ac:dyDescent="0.25">
      <c r="A2" s="35"/>
      <c r="B2" s="66" t="s">
        <v>93</v>
      </c>
      <c r="C2" s="66"/>
      <c r="D2" s="66"/>
      <c r="E2" s="66"/>
      <c r="F2" s="35"/>
      <c r="G2" s="35"/>
      <c r="H2" s="35"/>
      <c r="I2" s="35"/>
    </row>
    <row r="3" spans="1:9" x14ac:dyDescent="0.25">
      <c r="A3" s="35"/>
      <c r="B3" s="66"/>
      <c r="C3" s="66"/>
      <c r="D3" s="66"/>
      <c r="E3" s="66"/>
      <c r="F3" s="35"/>
      <c r="G3" s="35"/>
      <c r="H3" s="35"/>
      <c r="I3" s="35"/>
    </row>
    <row r="4" spans="1:9" x14ac:dyDescent="0.25">
      <c r="A4" s="35"/>
      <c r="B4" s="66"/>
      <c r="C4" s="66"/>
      <c r="D4" s="66"/>
      <c r="E4" s="66"/>
      <c r="F4" s="35"/>
      <c r="G4" s="35"/>
      <c r="H4" s="35"/>
      <c r="I4" s="35"/>
    </row>
    <row r="5" spans="1:9" x14ac:dyDescent="0.25">
      <c r="A5" s="35"/>
      <c r="B5" s="66"/>
      <c r="C5" s="66"/>
      <c r="D5" s="66"/>
      <c r="E5" s="66"/>
      <c r="F5" s="35"/>
      <c r="G5" s="35"/>
      <c r="H5" s="35"/>
      <c r="I5" s="35"/>
    </row>
    <row r="6" spans="1:9" x14ac:dyDescent="0.25">
      <c r="A6" s="35"/>
      <c r="B6" s="66"/>
      <c r="C6" s="66"/>
      <c r="D6" s="66"/>
      <c r="E6" s="66"/>
      <c r="F6" s="35"/>
      <c r="G6" s="35"/>
      <c r="H6" s="35"/>
      <c r="I6" s="35"/>
    </row>
    <row r="7" spans="1:9" x14ac:dyDescent="0.25">
      <c r="A7" s="35"/>
      <c r="B7" s="66"/>
      <c r="C7" s="66"/>
      <c r="D7" s="66"/>
      <c r="E7" s="66"/>
      <c r="F7" s="35"/>
      <c r="G7" s="35"/>
      <c r="H7" s="35"/>
      <c r="I7" s="35"/>
    </row>
    <row r="8" spans="1:9" x14ac:dyDescent="0.25">
      <c r="A8" s="35"/>
      <c r="B8" s="66"/>
      <c r="C8" s="66"/>
      <c r="D8" s="66"/>
      <c r="E8" s="66"/>
      <c r="F8" s="35"/>
      <c r="G8" s="35"/>
      <c r="H8" s="35"/>
      <c r="I8" s="35"/>
    </row>
    <row r="9" spans="1:9" x14ac:dyDescent="0.25">
      <c r="B9" s="66"/>
      <c r="C9" s="66"/>
      <c r="D9" s="66"/>
      <c r="E9" s="66"/>
    </row>
    <row r="10" spans="1:9" x14ac:dyDescent="0.25">
      <c r="B10" s="66"/>
      <c r="C10" s="66"/>
      <c r="D10" s="66"/>
      <c r="E10" s="66"/>
    </row>
  </sheetData>
  <mergeCells count="1">
    <mergeCell ref="B2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36"/>
  <sheetViews>
    <sheetView showGridLines="0" showZeros="0" tabSelected="1" zoomScale="85" zoomScaleNormal="85" workbookViewId="0">
      <selection activeCell="D4" sqref="D4"/>
    </sheetView>
  </sheetViews>
  <sheetFormatPr defaultRowHeight="15" x14ac:dyDescent="0.25"/>
  <cols>
    <col min="1" max="1" width="1.625" customWidth="1"/>
    <col min="2" max="2" width="2" customWidth="1"/>
    <col min="3" max="3" width="37.375" customWidth="1"/>
    <col min="4" max="4" width="36.625" customWidth="1"/>
    <col min="5" max="5" width="2.875" customWidth="1"/>
    <col min="6" max="6" width="7.625" customWidth="1"/>
    <col min="7" max="8" width="11.625" customWidth="1"/>
    <col min="9" max="9" width="12.875" customWidth="1"/>
    <col min="10" max="10" width="9.625" customWidth="1"/>
    <col min="11" max="11" width="13.5" customWidth="1"/>
    <col min="12" max="18" width="7" customWidth="1"/>
    <col min="19" max="20" width="8" customWidth="1"/>
    <col min="21" max="21" width="6.875" style="55" customWidth="1"/>
    <col min="22" max="23" width="8.875" style="36" hidden="1" customWidth="1"/>
    <col min="24" max="24" width="9" hidden="1" customWidth="1"/>
  </cols>
  <sheetData>
    <row r="2" spans="2:24" s="9" customFormat="1" ht="22.5" customHeight="1" x14ac:dyDescent="0.25">
      <c r="B2" s="45" t="s">
        <v>22</v>
      </c>
      <c r="C2" s="46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2:24" s="9" customFormat="1" ht="22.5" customHeight="1" x14ac:dyDescent="0.25">
      <c r="B3" s="47" t="s">
        <v>88</v>
      </c>
      <c r="C3" s="46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2:24" s="9" customFormat="1" ht="18.75" x14ac:dyDescent="0.3">
      <c r="B4" s="43"/>
      <c r="C4" s="20"/>
      <c r="D4" s="20"/>
      <c r="E4" s="20"/>
      <c r="F4" s="65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2:24" ht="15" customHeight="1" x14ac:dyDescent="0.25">
      <c r="C5" s="10" t="s">
        <v>23</v>
      </c>
      <c r="F5" s="82" t="s">
        <v>0</v>
      </c>
      <c r="G5" s="77" t="str">
        <f>"Reference Load ("&amp;units&amp;")"</f>
        <v>Reference Load (MW)</v>
      </c>
      <c r="H5" s="77" t="str">
        <f>"Load with DR ("&amp;units&amp;")"</f>
        <v>Load with DR (MW)</v>
      </c>
      <c r="I5" s="77" t="str">
        <f>"Load Reduction ("&amp;units&amp;")"</f>
        <v>Load Reduction (MW)</v>
      </c>
      <c r="J5" s="77" t="s">
        <v>31</v>
      </c>
      <c r="K5" s="77" t="s">
        <v>53</v>
      </c>
      <c r="L5" s="80" t="s">
        <v>30</v>
      </c>
      <c r="M5" s="80"/>
      <c r="N5" s="80"/>
      <c r="O5" s="80"/>
      <c r="P5" s="80"/>
      <c r="Q5" s="80"/>
      <c r="R5" s="81"/>
      <c r="S5" s="69" t="s">
        <v>55</v>
      </c>
      <c r="T5" s="71" t="s">
        <v>56</v>
      </c>
      <c r="V5" s="68" t="s">
        <v>60</v>
      </c>
      <c r="W5" s="68" t="s">
        <v>62</v>
      </c>
      <c r="X5" s="68" t="s">
        <v>61</v>
      </c>
    </row>
    <row r="6" spans="2:24" ht="15" customHeight="1" x14ac:dyDescent="0.25">
      <c r="C6" s="18" t="s">
        <v>25</v>
      </c>
      <c r="D6" s="12" t="s">
        <v>9</v>
      </c>
      <c r="F6" s="83"/>
      <c r="G6" s="78"/>
      <c r="H6" s="78"/>
      <c r="I6" s="78"/>
      <c r="J6" s="78"/>
      <c r="K6" s="78"/>
      <c r="L6" s="26" t="s">
        <v>27</v>
      </c>
      <c r="M6" s="26" t="s">
        <v>1</v>
      </c>
      <c r="N6" s="26" t="s">
        <v>2</v>
      </c>
      <c r="O6" s="26" t="s">
        <v>3</v>
      </c>
      <c r="P6" s="26" t="s">
        <v>4</v>
      </c>
      <c r="Q6" s="26" t="s">
        <v>5</v>
      </c>
      <c r="R6" s="26" t="s">
        <v>28</v>
      </c>
      <c r="S6" s="70"/>
      <c r="T6" s="72"/>
      <c r="U6" s="56"/>
      <c r="V6" s="68"/>
      <c r="W6" s="68"/>
      <c r="X6" s="68"/>
    </row>
    <row r="7" spans="2:24" s="1" customFormat="1" x14ac:dyDescent="0.25">
      <c r="C7" s="19" t="s">
        <v>26</v>
      </c>
      <c r="D7" s="15" t="s">
        <v>89</v>
      </c>
      <c r="F7" s="23">
        <v>1</v>
      </c>
      <c r="G7" s="30">
        <f t="shared" ref="G7:H30" si="0">IFERROR(INDEX(intervals, MATCH(intervallookup&amp;$F7, intervals_y, 0), MATCH(G$31, intervals_x, 0))*multiplier, "")</f>
        <v>60.721661073679563</v>
      </c>
      <c r="H7" s="30">
        <f t="shared" si="0"/>
        <v>61.224635594850405</v>
      </c>
      <c r="I7" s="30">
        <f>IFERROR(G7-H7,"")</f>
        <v>-0.50297452117084163</v>
      </c>
      <c r="J7" s="29">
        <f>IFERROR(IF(G7=0,"",I7/G7), "")</f>
        <v>-8.2832800071218939E-3</v>
      </c>
      <c r="K7" s="30">
        <f t="shared" ref="K7:K30" si="1">IFERROR(INDEX(intervals, MATCH(intervallookup&amp;$F7, intervals_y, 0), MATCH(K$31, intervals_x, 0)), "")</f>
        <v>73.571049050243829</v>
      </c>
      <c r="L7" s="30">
        <f>IFERROR($I7+$S7*_xlfn.NORM.INV(L$31,0,1), "")</f>
        <v>-1.024608225865475</v>
      </c>
      <c r="M7" s="30">
        <f t="shared" ref="M7:R22" si="2">IFERROR($I7+$S7*_xlfn.NORM.INV(M$31,0,1), "")</f>
        <v>-0.90939396174514853</v>
      </c>
      <c r="N7" s="30">
        <f t="shared" si="2"/>
        <v>-0.669278061927013</v>
      </c>
      <c r="O7" s="30">
        <f t="shared" si="2"/>
        <v>-0.50297452117084163</v>
      </c>
      <c r="P7" s="30">
        <f t="shared" si="2"/>
        <v>-0.33667098041467031</v>
      </c>
      <c r="Q7" s="30">
        <f t="shared" si="2"/>
        <v>-9.6555080596534726E-2</v>
      </c>
      <c r="R7" s="30">
        <f t="shared" si="2"/>
        <v>1.8659183523791367E-2</v>
      </c>
      <c r="S7" s="30">
        <f t="shared" ref="S7:S30" si="3">IFERROR(INDEX(intervals, MATCH(intervallookup&amp;$F7, intervals_y, 0), MATCH(S$31, intervals_x, 0))*multiplier, "")</f>
        <v>0.31713077452454852</v>
      </c>
      <c r="T7" s="31">
        <f>IFERROR(I7/S7,"")</f>
        <v>-1.5860161219765421</v>
      </c>
      <c r="U7" s="56"/>
      <c r="V7" s="54">
        <f t="shared" ref="V7:V30" si="4">INDEX(events, MATCH(eventlookup, events_y, 0), MATCH(CONCATENATE("HE",F7), events_x, 0))</f>
        <v>0</v>
      </c>
      <c r="W7" s="57">
        <f>IF(V7&lt;&gt;0, 1, 0)</f>
        <v>0</v>
      </c>
      <c r="X7" s="1">
        <f>IF(V7=1, 1, 0)</f>
        <v>0</v>
      </c>
    </row>
    <row r="8" spans="2:24" s="1" customFormat="1" x14ac:dyDescent="0.25">
      <c r="C8" s="19" t="s">
        <v>11</v>
      </c>
      <c r="D8" s="15" t="s">
        <v>90</v>
      </c>
      <c r="F8" s="23">
        <v>2</v>
      </c>
      <c r="G8" s="30">
        <f t="shared" si="0"/>
        <v>51.898392169049472</v>
      </c>
      <c r="H8" s="30">
        <f t="shared" si="0"/>
        <v>52.399984939733983</v>
      </c>
      <c r="I8" s="30">
        <f t="shared" ref="I8:I30" si="5">IFERROR(G8-H8,"")</f>
        <v>-0.50159277068451047</v>
      </c>
      <c r="J8" s="29">
        <f t="shared" ref="J8:J30" si="6">IFERROR(IF(G8=0,"",I8/G8), "")</f>
        <v>-9.664900004043752E-3</v>
      </c>
      <c r="K8" s="30">
        <f t="shared" si="1"/>
        <v>72.419507609175611</v>
      </c>
      <c r="L8" s="30">
        <f t="shared" ref="L8:R30" si="7">IFERROR($I8+$S8*_xlfn.NORM.INV(L$31,0,1), "")</f>
        <v>-0.98460029383544179</v>
      </c>
      <c r="M8" s="30">
        <f t="shared" si="2"/>
        <v>-0.87791747053706337</v>
      </c>
      <c r="N8" s="30">
        <f t="shared" si="2"/>
        <v>-0.65558178747722595</v>
      </c>
      <c r="O8" s="30">
        <f t="shared" si="2"/>
        <v>-0.50159277068451047</v>
      </c>
      <c r="P8" s="30">
        <f t="shared" si="2"/>
        <v>-0.34760375389179499</v>
      </c>
      <c r="Q8" s="30">
        <f t="shared" si="2"/>
        <v>-0.12526807083195757</v>
      </c>
      <c r="R8" s="30">
        <f t="shared" si="2"/>
        <v>-1.8585247533579485E-2</v>
      </c>
      <c r="S8" s="30">
        <f t="shared" si="3"/>
        <v>0.29364772356439062</v>
      </c>
      <c r="T8" s="31">
        <f t="shared" ref="T8:T30" si="8">IFERROR(I8/S8,"")</f>
        <v>-1.7081445910631143</v>
      </c>
      <c r="U8" s="58"/>
      <c r="V8" s="54">
        <f t="shared" si="4"/>
        <v>0</v>
      </c>
      <c r="W8" s="57">
        <f t="shared" ref="W8:W30" si="9">IF(V8&lt;&gt;0, 1, 0)</f>
        <v>0</v>
      </c>
      <c r="X8" s="1">
        <f t="shared" ref="X8:X30" si="10">IF(V8=1, 1, 0)</f>
        <v>0</v>
      </c>
    </row>
    <row r="9" spans="2:24" x14ac:dyDescent="0.25">
      <c r="C9" s="19" t="s">
        <v>8</v>
      </c>
      <c r="D9" s="15" t="s">
        <v>91</v>
      </c>
      <c r="F9" s="23">
        <v>3</v>
      </c>
      <c r="G9" s="30">
        <f t="shared" si="0"/>
        <v>45.567850283504228</v>
      </c>
      <c r="H9" s="30">
        <f t="shared" si="0"/>
        <v>46.046722219832006</v>
      </c>
      <c r="I9" s="30">
        <f t="shared" si="5"/>
        <v>-0.4788719363277778</v>
      </c>
      <c r="J9" s="29">
        <f t="shared" si="6"/>
        <v>-1.0508986782313311E-2</v>
      </c>
      <c r="K9" s="30">
        <f t="shared" si="1"/>
        <v>71.395693193250537</v>
      </c>
      <c r="L9" s="30">
        <f t="shared" si="7"/>
        <v>-0.91802957508963945</v>
      </c>
      <c r="M9" s="30">
        <f t="shared" si="2"/>
        <v>-0.82103196215282226</v>
      </c>
      <c r="N9" s="30">
        <f t="shared" si="2"/>
        <v>-0.61888104543810907</v>
      </c>
      <c r="O9" s="30">
        <f t="shared" si="2"/>
        <v>-0.4788719363277778</v>
      </c>
      <c r="P9" s="30">
        <f t="shared" si="2"/>
        <v>-0.33886282721744659</v>
      </c>
      <c r="Q9" s="30">
        <f t="shared" si="2"/>
        <v>-0.13671191050273335</v>
      </c>
      <c r="R9" s="30">
        <f t="shared" si="2"/>
        <v>-3.971429756591649E-2</v>
      </c>
      <c r="S9" s="30">
        <f t="shared" si="3"/>
        <v>0.26698888677151444</v>
      </c>
      <c r="T9" s="31">
        <f t="shared" si="8"/>
        <v>-1.7936025057761675</v>
      </c>
      <c r="U9" s="58"/>
      <c r="V9" s="54">
        <f t="shared" si="4"/>
        <v>0</v>
      </c>
      <c r="W9" s="57">
        <f t="shared" si="9"/>
        <v>0</v>
      </c>
      <c r="X9" s="1">
        <f t="shared" si="10"/>
        <v>0</v>
      </c>
    </row>
    <row r="10" spans="2:24" ht="18.75" x14ac:dyDescent="0.25">
      <c r="C10" s="67" t="str">
        <f>IFERROR(IF(INDEX(events, MATCH(eventlookup, events_y, 0), MATCH("Confidential", events_x, 0))=1,"Redacted to Protect Confidential Information", IF(INDEX(events, MATCH(eventlookup, events_y, 0), MATCH("Confidential", events_x, 0))=2, "Redacted to Protect Confidential Information", "")), "Event Not Called for this Category")</f>
        <v/>
      </c>
      <c r="D10" s="67"/>
      <c r="F10" s="23">
        <v>4</v>
      </c>
      <c r="G10" s="30">
        <f t="shared" si="0"/>
        <v>41.182480653194943</v>
      </c>
      <c r="H10" s="30">
        <f t="shared" si="0"/>
        <v>41.51394756326917</v>
      </c>
      <c r="I10" s="30">
        <f t="shared" si="5"/>
        <v>-0.33146691007422646</v>
      </c>
      <c r="J10" s="29">
        <f t="shared" si="6"/>
        <v>-8.0487358900394757E-3</v>
      </c>
      <c r="K10" s="30">
        <f t="shared" si="1"/>
        <v>70.730234814117551</v>
      </c>
      <c r="L10" s="30">
        <f t="shared" si="7"/>
        <v>-0.7284101919002175</v>
      </c>
      <c r="M10" s="30">
        <f t="shared" si="2"/>
        <v>-0.64073654715392658</v>
      </c>
      <c r="N10" s="30">
        <f t="shared" si="2"/>
        <v>-0.45801753871062079</v>
      </c>
      <c r="O10" s="30">
        <f t="shared" si="2"/>
        <v>-0.33146691007422646</v>
      </c>
      <c r="P10" s="30">
        <f t="shared" si="2"/>
        <v>-0.20491628143783217</v>
      </c>
      <c r="Q10" s="30">
        <f t="shared" si="2"/>
        <v>-2.2197272994526285E-2</v>
      </c>
      <c r="R10" s="30">
        <f t="shared" si="2"/>
        <v>6.5476371751764406E-2</v>
      </c>
      <c r="S10" s="30">
        <f t="shared" si="3"/>
        <v>0.24132438006759002</v>
      </c>
      <c r="T10" s="31">
        <f t="shared" si="8"/>
        <v>-1.3735326284952616</v>
      </c>
      <c r="U10" s="58"/>
      <c r="V10" s="54">
        <f t="shared" si="4"/>
        <v>0</v>
      </c>
      <c r="W10" s="57">
        <f t="shared" si="9"/>
        <v>0</v>
      </c>
      <c r="X10" s="1">
        <f t="shared" si="10"/>
        <v>0</v>
      </c>
    </row>
    <row r="11" spans="2:24" x14ac:dyDescent="0.25">
      <c r="C11" s="10" t="s">
        <v>24</v>
      </c>
      <c r="D11" s="10"/>
      <c r="F11" s="23">
        <v>5</v>
      </c>
      <c r="G11" s="30">
        <f t="shared" si="0"/>
        <v>38.102720697893524</v>
      </c>
      <c r="H11" s="30">
        <f t="shared" si="0"/>
        <v>38.344937511178429</v>
      </c>
      <c r="I11" s="30">
        <f t="shared" si="5"/>
        <v>-0.24221681328490519</v>
      </c>
      <c r="J11" s="29">
        <f t="shared" si="6"/>
        <v>-6.3569427287195248E-3</v>
      </c>
      <c r="K11" s="30">
        <f t="shared" si="1"/>
        <v>70.19944214290399</v>
      </c>
      <c r="L11" s="30">
        <f t="shared" si="7"/>
        <v>-0.59588746881587173</v>
      </c>
      <c r="M11" s="30">
        <f t="shared" si="2"/>
        <v>-0.51777153429855027</v>
      </c>
      <c r="N11" s="30">
        <f t="shared" si="2"/>
        <v>-0.35497157155112474</v>
      </c>
      <c r="O11" s="30">
        <f t="shared" si="2"/>
        <v>-0.24221681328490519</v>
      </c>
      <c r="P11" s="30">
        <f t="shared" si="2"/>
        <v>-0.12946205501868563</v>
      </c>
      <c r="Q11" s="30">
        <f t="shared" si="2"/>
        <v>3.3337907728739957E-2</v>
      </c>
      <c r="R11" s="30">
        <f t="shared" si="2"/>
        <v>0.1114538422460612</v>
      </c>
      <c r="S11" s="30">
        <f t="shared" si="3"/>
        <v>0.215016491276765</v>
      </c>
      <c r="T11" s="31">
        <f t="shared" si="8"/>
        <v>-1.1265034223497232</v>
      </c>
      <c r="U11" s="58"/>
      <c r="V11" s="54">
        <f t="shared" si="4"/>
        <v>0</v>
      </c>
      <c r="W11" s="57">
        <f t="shared" si="9"/>
        <v>0</v>
      </c>
      <c r="X11" s="1">
        <f t="shared" si="10"/>
        <v>0</v>
      </c>
    </row>
    <row r="12" spans="2:24" x14ac:dyDescent="0.25">
      <c r="C12" s="44" t="s">
        <v>52</v>
      </c>
      <c r="D12" s="14">
        <f>INDEX(events, MATCH(eventlookup, events_y, 0), MATCH("Sites", events_x, 0))</f>
        <v>48497.75390625</v>
      </c>
      <c r="F12" s="23">
        <v>6</v>
      </c>
      <c r="G12" s="30">
        <f t="shared" si="0"/>
        <v>36.890416759700742</v>
      </c>
      <c r="H12" s="30">
        <f t="shared" si="0"/>
        <v>36.761327154119499</v>
      </c>
      <c r="I12" s="30">
        <f t="shared" si="5"/>
        <v>0.12908960558124249</v>
      </c>
      <c r="J12" s="29">
        <f t="shared" si="6"/>
        <v>3.4992720852712231E-3</v>
      </c>
      <c r="K12" s="30">
        <f t="shared" si="1"/>
        <v>69.797225933565997</v>
      </c>
      <c r="L12" s="30">
        <f t="shared" si="7"/>
        <v>-0.17305992925779001</v>
      </c>
      <c r="M12" s="30">
        <f t="shared" si="2"/>
        <v>-0.10632356617872646</v>
      </c>
      <c r="N12" s="30">
        <f t="shared" si="2"/>
        <v>3.2760443893009611E-2</v>
      </c>
      <c r="O12" s="30">
        <f t="shared" si="2"/>
        <v>0.12908960558124249</v>
      </c>
      <c r="P12" s="30">
        <f t="shared" si="2"/>
        <v>0.22541876726947535</v>
      </c>
      <c r="Q12" s="30">
        <f t="shared" si="2"/>
        <v>0.36450277734121145</v>
      </c>
      <c r="R12" s="30">
        <f t="shared" si="2"/>
        <v>0.43123914042027478</v>
      </c>
      <c r="S12" s="30">
        <f t="shared" si="3"/>
        <v>0.18369387396435286</v>
      </c>
      <c r="T12" s="31">
        <f t="shared" si="8"/>
        <v>0.7027431170965085</v>
      </c>
      <c r="U12" s="58"/>
      <c r="V12" s="54">
        <f t="shared" si="4"/>
        <v>0</v>
      </c>
      <c r="W12" s="57">
        <f t="shared" si="9"/>
        <v>0</v>
      </c>
      <c r="X12" s="1">
        <f t="shared" si="10"/>
        <v>0</v>
      </c>
    </row>
    <row r="13" spans="2:24" x14ac:dyDescent="0.25">
      <c r="C13" s="16" t="s">
        <v>18</v>
      </c>
      <c r="D13" s="13">
        <f>IFERROR(MAX(K7:K30),"")</f>
        <v>93.691527846002316</v>
      </c>
      <c r="F13" s="23">
        <v>7</v>
      </c>
      <c r="G13" s="30">
        <f t="shared" si="0"/>
        <v>37.17619340160163</v>
      </c>
      <c r="H13" s="30">
        <f t="shared" si="0"/>
        <v>37.583318377530667</v>
      </c>
      <c r="I13" s="30">
        <f t="shared" si="5"/>
        <v>-0.40712497592903674</v>
      </c>
      <c r="J13" s="29">
        <f t="shared" si="6"/>
        <v>-1.095122815644425E-2</v>
      </c>
      <c r="K13" s="30">
        <f t="shared" si="1"/>
        <v>69.387410297074283</v>
      </c>
      <c r="L13" s="30">
        <f t="shared" si="7"/>
        <v>-0.68279465303351994</v>
      </c>
      <c r="M13" s="30">
        <f t="shared" si="2"/>
        <v>-0.62190694830501869</v>
      </c>
      <c r="N13" s="30">
        <f t="shared" si="2"/>
        <v>-0.49501201806030354</v>
      </c>
      <c r="O13" s="30">
        <f t="shared" si="2"/>
        <v>-0.40712497592903674</v>
      </c>
      <c r="P13" s="30">
        <f t="shared" si="2"/>
        <v>-0.31923793379776999</v>
      </c>
      <c r="Q13" s="30">
        <f t="shared" si="2"/>
        <v>-0.19234300355305475</v>
      </c>
      <c r="R13" s="30">
        <f t="shared" si="2"/>
        <v>-0.13145529882455376</v>
      </c>
      <c r="S13" s="30">
        <f t="shared" si="3"/>
        <v>0.16759526354658191</v>
      </c>
      <c r="T13" s="31">
        <f t="shared" si="8"/>
        <v>-2.4292152851675266</v>
      </c>
      <c r="U13" s="58"/>
      <c r="V13" s="54">
        <f t="shared" si="4"/>
        <v>0</v>
      </c>
      <c r="W13" s="57">
        <f t="shared" si="9"/>
        <v>0</v>
      </c>
      <c r="X13" s="1">
        <f t="shared" si="10"/>
        <v>0</v>
      </c>
    </row>
    <row r="14" spans="2:24" x14ac:dyDescent="0.25">
      <c r="C14" s="16" t="str">
        <f>IF(level = "Per Customer", "Average Impact - kW", "Average Impact - MW")</f>
        <v>Average Impact - MW</v>
      </c>
      <c r="D14" s="34">
        <f>IFERROR(SUMPRODUCT($I$7:$I$30,$W$7:$W$30)/SUM($W$7:$W$30),"")</f>
        <v>35.21430138734285</v>
      </c>
      <c r="F14" s="23">
        <v>8</v>
      </c>
      <c r="G14" s="30">
        <f t="shared" si="0"/>
        <v>35.718576719640986</v>
      </c>
      <c r="H14" s="30">
        <f t="shared" si="0"/>
        <v>35.752522108680566</v>
      </c>
      <c r="I14" s="30">
        <f t="shared" si="5"/>
        <v>-3.394538903958022E-2</v>
      </c>
      <c r="J14" s="29">
        <f t="shared" si="6"/>
        <v>-9.5035670950780848E-4</v>
      </c>
      <c r="K14" s="30">
        <f t="shared" si="1"/>
        <v>69.114447096652597</v>
      </c>
      <c r="L14" s="30">
        <f t="shared" si="7"/>
        <v>-0.3244998926932518</v>
      </c>
      <c r="M14" s="30">
        <f t="shared" si="2"/>
        <v>-0.26032454699755625</v>
      </c>
      <c r="N14" s="30">
        <f t="shared" si="2"/>
        <v>-0.12657790550732725</v>
      </c>
      <c r="O14" s="30">
        <f t="shared" si="2"/>
        <v>-3.394538903958022E-2</v>
      </c>
      <c r="P14" s="30">
        <f t="shared" si="2"/>
        <v>5.8687127428166785E-2</v>
      </c>
      <c r="Q14" s="30">
        <f t="shared" si="2"/>
        <v>0.19243376891839581</v>
      </c>
      <c r="R14" s="30">
        <f t="shared" si="2"/>
        <v>0.25660911461409119</v>
      </c>
      <c r="S14" s="30">
        <f t="shared" si="3"/>
        <v>0.17664459553898268</v>
      </c>
      <c r="T14" s="31">
        <f t="shared" si="8"/>
        <v>-0.19216771923310277</v>
      </c>
      <c r="U14" s="58"/>
      <c r="V14" s="54">
        <f t="shared" si="4"/>
        <v>0</v>
      </c>
      <c r="W14" s="57">
        <f t="shared" si="9"/>
        <v>0</v>
      </c>
      <c r="X14" s="1">
        <f t="shared" si="10"/>
        <v>0</v>
      </c>
    </row>
    <row r="15" spans="2:24" x14ac:dyDescent="0.25">
      <c r="C15" s="32" t="s">
        <v>21</v>
      </c>
      <c r="D15" s="11">
        <f>IFERROR(IF(D14,D14/(SUMPRODUCT($G$7:$G$30,$W$7:$W$30)/SUM($W$7:$W$30)),""),"")</f>
        <v>0.29104345710353058</v>
      </c>
      <c r="F15" s="23">
        <v>9</v>
      </c>
      <c r="G15" s="30">
        <f t="shared" si="0"/>
        <v>30.775774832989551</v>
      </c>
      <c r="H15" s="30">
        <f t="shared" si="0"/>
        <v>30.67834118886385</v>
      </c>
      <c r="I15" s="30">
        <f t="shared" si="5"/>
        <v>9.743364412570088E-2</v>
      </c>
      <c r="J15" s="29">
        <f t="shared" si="6"/>
        <v>3.1659200996381931E-3</v>
      </c>
      <c r="K15" s="30">
        <f t="shared" si="1"/>
        <v>71.04266395250751</v>
      </c>
      <c r="L15" s="30">
        <f t="shared" si="7"/>
        <v>-0.23534275722272735</v>
      </c>
      <c r="M15" s="30">
        <f t="shared" si="2"/>
        <v>-0.16184177779423292</v>
      </c>
      <c r="N15" s="30">
        <f t="shared" si="2"/>
        <v>-8.6597569069984115E-3</v>
      </c>
      <c r="O15" s="30">
        <f t="shared" si="2"/>
        <v>9.743364412570088E-2</v>
      </c>
      <c r="P15" s="30">
        <f t="shared" si="2"/>
        <v>0.20352704515840014</v>
      </c>
      <c r="Q15" s="30">
        <f t="shared" si="2"/>
        <v>0.35670906604563468</v>
      </c>
      <c r="R15" s="30">
        <f t="shared" si="2"/>
        <v>0.43021004547412889</v>
      </c>
      <c r="S15" s="30">
        <f t="shared" si="3"/>
        <v>0.20231368669878974</v>
      </c>
      <c r="T15" s="31">
        <f t="shared" si="8"/>
        <v>0.481596898932314</v>
      </c>
      <c r="U15" s="58"/>
      <c r="V15" s="54">
        <f t="shared" si="4"/>
        <v>0</v>
      </c>
      <c r="W15" s="57">
        <f t="shared" si="9"/>
        <v>0</v>
      </c>
      <c r="X15" s="1">
        <f t="shared" si="10"/>
        <v>0</v>
      </c>
    </row>
    <row r="16" spans="2:24" x14ac:dyDescent="0.25">
      <c r="C16" s="16" t="str">
        <f>IF(level = "Per Customer", "Full Hours Only - Average Impact - kW", "Full Hours Only - Average Impact - MW")</f>
        <v>Full Hours Only - Average Impact - MW</v>
      </c>
      <c r="D16" s="34">
        <f>IFERROR(SUMPRODUCT($I$7:$I$30,$X$7:$X$30)/SUM($X$7:$X$30),"")</f>
        <v>35.21430138734285</v>
      </c>
      <c r="F16" s="23">
        <v>10</v>
      </c>
      <c r="G16" s="30">
        <f t="shared" si="0"/>
        <v>27.596340947732095</v>
      </c>
      <c r="H16" s="30">
        <f t="shared" si="0"/>
        <v>27.336638342204967</v>
      </c>
      <c r="I16" s="30">
        <f t="shared" si="5"/>
        <v>0.25970260552712787</v>
      </c>
      <c r="J16" s="29">
        <f t="shared" si="6"/>
        <v>9.4107623187801859E-3</v>
      </c>
      <c r="K16" s="30">
        <f t="shared" si="1"/>
        <v>75.481141701893307</v>
      </c>
      <c r="L16" s="30">
        <f t="shared" si="7"/>
        <v>-0.13594262566576693</v>
      </c>
      <c r="M16" s="30">
        <f t="shared" si="2"/>
        <v>-4.8555683920331105E-2</v>
      </c>
      <c r="N16" s="30">
        <f t="shared" si="2"/>
        <v>0.13356581214413435</v>
      </c>
      <c r="O16" s="30">
        <f t="shared" si="2"/>
        <v>0.25970260552712787</v>
      </c>
      <c r="P16" s="30">
        <f t="shared" si="2"/>
        <v>0.38583939891012137</v>
      </c>
      <c r="Q16" s="30">
        <f t="shared" si="2"/>
        <v>0.56796089497458691</v>
      </c>
      <c r="R16" s="30">
        <f t="shared" si="2"/>
        <v>0.65534783672002239</v>
      </c>
      <c r="S16" s="30">
        <f t="shared" si="3"/>
        <v>0.24053522131703173</v>
      </c>
      <c r="T16" s="31">
        <f t="shared" si="8"/>
        <v>1.079686393140874</v>
      </c>
      <c r="U16" s="58"/>
      <c r="V16" s="54">
        <f t="shared" si="4"/>
        <v>0</v>
      </c>
      <c r="W16" s="57">
        <f t="shared" si="9"/>
        <v>0</v>
      </c>
      <c r="X16" s="1">
        <f t="shared" si="10"/>
        <v>0</v>
      </c>
    </row>
    <row r="17" spans="3:24" x14ac:dyDescent="0.25">
      <c r="C17" s="32" t="s">
        <v>34</v>
      </c>
      <c r="D17" s="11">
        <f>IFERROR(IF(D16,D16/(SUMPRODUCT($G$7:$G$30,$X$7:$X$30)/SUM($X$7:$X$30)),""),"")</f>
        <v>0.29104345710353058</v>
      </c>
      <c r="F17" s="23">
        <v>11</v>
      </c>
      <c r="G17" s="30">
        <f t="shared" si="0"/>
        <v>27.968696687574266</v>
      </c>
      <c r="H17" s="30">
        <f t="shared" si="0"/>
        <v>28.062545874371423</v>
      </c>
      <c r="I17" s="30">
        <f t="shared" si="5"/>
        <v>-9.3849186797157813E-2</v>
      </c>
      <c r="J17" s="29">
        <f t="shared" si="6"/>
        <v>-3.3555080469249202E-3</v>
      </c>
      <c r="K17" s="30">
        <f t="shared" si="1"/>
        <v>80.365764274097955</v>
      </c>
      <c r="L17" s="30">
        <f t="shared" si="7"/>
        <v>-0.55318459620758453</v>
      </c>
      <c r="M17" s="30">
        <f t="shared" si="2"/>
        <v>-0.45173027931176213</v>
      </c>
      <c r="N17" s="30">
        <f t="shared" si="2"/>
        <v>-0.24029122896611252</v>
      </c>
      <c r="O17" s="30">
        <f t="shared" si="2"/>
        <v>-9.3849186797157813E-2</v>
      </c>
      <c r="P17" s="30">
        <f t="shared" si="2"/>
        <v>5.2592855371796865E-2</v>
      </c>
      <c r="Q17" s="30">
        <f t="shared" si="2"/>
        <v>0.2640319057174465</v>
      </c>
      <c r="R17" s="30">
        <f t="shared" si="2"/>
        <v>0.36548622261326857</v>
      </c>
      <c r="S17" s="30">
        <f t="shared" si="3"/>
        <v>0.27925610029005837</v>
      </c>
      <c r="T17" s="31">
        <f t="shared" si="8"/>
        <v>-0.33606852885103788</v>
      </c>
      <c r="U17" s="58"/>
      <c r="V17" s="54">
        <f t="shared" si="4"/>
        <v>0</v>
      </c>
      <c r="W17" s="57">
        <f t="shared" si="9"/>
        <v>0</v>
      </c>
      <c r="X17" s="1">
        <f t="shared" si="10"/>
        <v>0</v>
      </c>
    </row>
    <row r="18" spans="3:24" x14ac:dyDescent="0.25">
      <c r="F18" s="23">
        <v>12</v>
      </c>
      <c r="G18" s="30">
        <f t="shared" si="0"/>
        <v>34.733674801338928</v>
      </c>
      <c r="H18" s="30">
        <f t="shared" si="0"/>
        <v>34.35258339210413</v>
      </c>
      <c r="I18" s="30">
        <f t="shared" si="5"/>
        <v>0.38109140923479856</v>
      </c>
      <c r="J18" s="29">
        <f t="shared" si="6"/>
        <v>1.097181370570407E-2</v>
      </c>
      <c r="K18" s="30">
        <f t="shared" si="1"/>
        <v>84.630313046952082</v>
      </c>
      <c r="L18" s="30">
        <f t="shared" si="7"/>
        <v>-0.14427333665829001</v>
      </c>
      <c r="M18" s="30">
        <f t="shared" si="2"/>
        <v>-2.8234990117265157E-2</v>
      </c>
      <c r="N18" s="30">
        <f t="shared" si="2"/>
        <v>0.21359836450979625</v>
      </c>
      <c r="O18" s="30">
        <f t="shared" si="2"/>
        <v>0.38109140923479856</v>
      </c>
      <c r="P18" s="30">
        <f t="shared" si="2"/>
        <v>0.54858445395980082</v>
      </c>
      <c r="Q18" s="30">
        <f t="shared" si="2"/>
        <v>0.79041780858686228</v>
      </c>
      <c r="R18" s="30">
        <f t="shared" si="2"/>
        <v>0.9064561551278868</v>
      </c>
      <c r="S18" s="30">
        <f t="shared" si="3"/>
        <v>0.31939908651129367</v>
      </c>
      <c r="T18" s="31">
        <f t="shared" si="8"/>
        <v>1.1931512184250517</v>
      </c>
      <c r="U18" s="58"/>
      <c r="V18" s="54">
        <f t="shared" si="4"/>
        <v>0</v>
      </c>
      <c r="W18" s="57">
        <f t="shared" si="9"/>
        <v>0</v>
      </c>
      <c r="X18" s="1">
        <f t="shared" si="10"/>
        <v>0</v>
      </c>
    </row>
    <row r="19" spans="3:24" x14ac:dyDescent="0.25">
      <c r="F19" s="23">
        <v>13</v>
      </c>
      <c r="G19" s="30">
        <f t="shared" si="0"/>
        <v>47.505220562667816</v>
      </c>
      <c r="H19" s="30">
        <f t="shared" si="0"/>
        <v>47.687221383524587</v>
      </c>
      <c r="I19" s="30">
        <f t="shared" si="5"/>
        <v>-0.18200082085677138</v>
      </c>
      <c r="J19" s="29">
        <f t="shared" si="6"/>
        <v>-3.831175157195197E-3</v>
      </c>
      <c r="K19" s="30">
        <f t="shared" si="1"/>
        <v>87.738222064845388</v>
      </c>
      <c r="L19" s="30">
        <f t="shared" si="7"/>
        <v>-0.76548513006666452</v>
      </c>
      <c r="M19" s="30">
        <f t="shared" si="2"/>
        <v>-0.63660980106404752</v>
      </c>
      <c r="N19" s="30">
        <f t="shared" si="2"/>
        <v>-0.36802313061928754</v>
      </c>
      <c r="O19" s="30">
        <f t="shared" si="2"/>
        <v>-0.18200082085677138</v>
      </c>
      <c r="P19" s="30">
        <f t="shared" si="2"/>
        <v>4.021488905744719E-3</v>
      </c>
      <c r="Q19" s="30">
        <f t="shared" si="2"/>
        <v>0.27260815935050475</v>
      </c>
      <c r="R19" s="30">
        <f t="shared" si="2"/>
        <v>0.40148348835312131</v>
      </c>
      <c r="S19" s="30">
        <f t="shared" si="3"/>
        <v>0.35473327209747363</v>
      </c>
      <c r="T19" s="31">
        <f t="shared" si="8"/>
        <v>-0.51306385719228842</v>
      </c>
      <c r="U19" s="58"/>
      <c r="V19" s="54">
        <f t="shared" si="4"/>
        <v>0</v>
      </c>
      <c r="W19" s="57">
        <f t="shared" si="9"/>
        <v>0</v>
      </c>
      <c r="X19" s="1">
        <f t="shared" si="10"/>
        <v>0</v>
      </c>
    </row>
    <row r="20" spans="3:24" x14ac:dyDescent="0.25">
      <c r="F20" s="23">
        <v>14</v>
      </c>
      <c r="G20" s="30">
        <f t="shared" si="0"/>
        <v>63.899253588519052</v>
      </c>
      <c r="H20" s="30">
        <f t="shared" si="0"/>
        <v>64.27879558716667</v>
      </c>
      <c r="I20" s="30">
        <f t="shared" si="5"/>
        <v>-0.37954199864761762</v>
      </c>
      <c r="J20" s="29">
        <f t="shared" si="6"/>
        <v>-5.9396937731336962E-3</v>
      </c>
      <c r="K20" s="30">
        <f t="shared" si="1"/>
        <v>90.217061136665279</v>
      </c>
      <c r="L20" s="30">
        <f t="shared" si="7"/>
        <v>-0.99138405600758872</v>
      </c>
      <c r="M20" s="30">
        <f t="shared" si="2"/>
        <v>-0.85624529529836169</v>
      </c>
      <c r="N20" s="30">
        <f t="shared" si="2"/>
        <v>-0.57460512360820559</v>
      </c>
      <c r="O20" s="30">
        <f t="shared" si="2"/>
        <v>-0.37954199864761762</v>
      </c>
      <c r="P20" s="30">
        <f t="shared" si="2"/>
        <v>-0.18447887368702973</v>
      </c>
      <c r="Q20" s="30">
        <f t="shared" si="2"/>
        <v>9.7161298003126506E-2</v>
      </c>
      <c r="R20" s="30">
        <f t="shared" si="2"/>
        <v>0.23230005871235304</v>
      </c>
      <c r="S20" s="30">
        <f t="shared" si="3"/>
        <v>0.37197355882294686</v>
      </c>
      <c r="T20" s="31">
        <f t="shared" si="8"/>
        <v>-1.0203467145584755</v>
      </c>
      <c r="U20" s="58"/>
      <c r="V20" s="54">
        <f t="shared" si="4"/>
        <v>0</v>
      </c>
      <c r="W20" s="57">
        <f t="shared" si="9"/>
        <v>0</v>
      </c>
      <c r="X20" s="1">
        <f t="shared" si="10"/>
        <v>0</v>
      </c>
    </row>
    <row r="21" spans="3:24" x14ac:dyDescent="0.25">
      <c r="F21" s="23">
        <v>15</v>
      </c>
      <c r="G21" s="30">
        <f t="shared" si="0"/>
        <v>80.820395517989525</v>
      </c>
      <c r="H21" s="30">
        <f t="shared" si="0"/>
        <v>81.762928572529916</v>
      </c>
      <c r="I21" s="30">
        <f t="shared" si="5"/>
        <v>-0.94253305454039094</v>
      </c>
      <c r="J21" s="29">
        <f t="shared" si="6"/>
        <v>-1.1662069314305643E-2</v>
      </c>
      <c r="K21" s="30">
        <f t="shared" si="1"/>
        <v>91.945852649624769</v>
      </c>
      <c r="L21" s="30">
        <f t="shared" si="7"/>
        <v>-1.5173709364490979</v>
      </c>
      <c r="M21" s="30">
        <f t="shared" si="2"/>
        <v>-1.3904053608803761</v>
      </c>
      <c r="N21" s="30">
        <f t="shared" si="2"/>
        <v>-1.1257987719620808</v>
      </c>
      <c r="O21" s="30">
        <f t="shared" si="2"/>
        <v>-0.94253305454039094</v>
      </c>
      <c r="P21" s="30">
        <f t="shared" si="2"/>
        <v>-0.7592673371187012</v>
      </c>
      <c r="Q21" s="30">
        <f t="shared" si="2"/>
        <v>-0.49466074820040584</v>
      </c>
      <c r="R21" s="30">
        <f t="shared" si="2"/>
        <v>-0.3676951726316845</v>
      </c>
      <c r="S21" s="30">
        <f t="shared" si="3"/>
        <v>0.34947661754808901</v>
      </c>
      <c r="T21" s="31">
        <f t="shared" si="8"/>
        <v>-2.6969845970043922</v>
      </c>
      <c r="U21" s="58"/>
      <c r="V21" s="54">
        <f t="shared" si="4"/>
        <v>0</v>
      </c>
      <c r="W21" s="57">
        <f t="shared" si="9"/>
        <v>0</v>
      </c>
      <c r="X21" s="1">
        <f t="shared" si="10"/>
        <v>0</v>
      </c>
    </row>
    <row r="22" spans="3:24" x14ac:dyDescent="0.25">
      <c r="F22" s="23">
        <v>16</v>
      </c>
      <c r="G22" s="30">
        <f t="shared" si="0"/>
        <v>100.78890431500039</v>
      </c>
      <c r="H22" s="30">
        <f t="shared" si="0"/>
        <v>101.34888905184343</v>
      </c>
      <c r="I22" s="30">
        <f t="shared" si="5"/>
        <v>-0.55998473684303463</v>
      </c>
      <c r="J22" s="29">
        <f t="shared" si="6"/>
        <v>-5.556015720667897E-3</v>
      </c>
      <c r="K22" s="30">
        <f t="shared" si="1"/>
        <v>93.691527846002316</v>
      </c>
      <c r="L22" s="30">
        <f t="shared" si="7"/>
        <v>-0.87380329888566077</v>
      </c>
      <c r="M22" s="30">
        <f t="shared" si="2"/>
        <v>-0.80448957477688932</v>
      </c>
      <c r="N22" s="30">
        <f t="shared" si="2"/>
        <v>-0.66003413463501726</v>
      </c>
      <c r="O22" s="30">
        <f t="shared" si="2"/>
        <v>-0.55998473684303463</v>
      </c>
      <c r="P22" s="30">
        <f t="shared" si="2"/>
        <v>-0.45993533905105199</v>
      </c>
      <c r="Q22" s="30">
        <f t="shared" si="2"/>
        <v>-0.31547989890917993</v>
      </c>
      <c r="R22" s="30">
        <f t="shared" si="2"/>
        <v>-0.24616617480040864</v>
      </c>
      <c r="S22" s="30">
        <f t="shared" si="3"/>
        <v>0.19078813877454193</v>
      </c>
      <c r="T22" s="31">
        <f t="shared" si="8"/>
        <v>-2.9351129501021003</v>
      </c>
      <c r="U22" s="58"/>
      <c r="V22" s="54">
        <f t="shared" si="4"/>
        <v>0</v>
      </c>
      <c r="W22" s="57">
        <f t="shared" si="9"/>
        <v>0</v>
      </c>
      <c r="X22" s="1">
        <f t="shared" si="10"/>
        <v>0</v>
      </c>
    </row>
    <row r="23" spans="3:24" x14ac:dyDescent="0.25">
      <c r="F23" s="23">
        <v>17</v>
      </c>
      <c r="G23" s="30">
        <f t="shared" si="0"/>
        <v>115.17378252230118</v>
      </c>
      <c r="H23" s="30">
        <f t="shared" si="0"/>
        <v>114.61379778545815</v>
      </c>
      <c r="I23" s="30">
        <f t="shared" si="5"/>
        <v>0.55998473684303463</v>
      </c>
      <c r="J23" s="29">
        <f t="shared" si="6"/>
        <v>4.8620851428110767E-3</v>
      </c>
      <c r="K23" s="30">
        <f t="shared" si="1"/>
        <v>93.461214314192134</v>
      </c>
      <c r="L23" s="30">
        <f t="shared" si="7"/>
        <v>0.24616617480040842</v>
      </c>
      <c r="M23" s="30">
        <f t="shared" si="7"/>
        <v>0.31547989890917993</v>
      </c>
      <c r="N23" s="30">
        <f t="shared" si="7"/>
        <v>0.45993533905105199</v>
      </c>
      <c r="O23" s="30">
        <f t="shared" si="7"/>
        <v>0.55998473684303463</v>
      </c>
      <c r="P23" s="30">
        <f t="shared" si="7"/>
        <v>0.66003413463501726</v>
      </c>
      <c r="Q23" s="30">
        <f t="shared" si="7"/>
        <v>0.80448957477688932</v>
      </c>
      <c r="R23" s="30">
        <f t="shared" si="7"/>
        <v>0.87380329888566055</v>
      </c>
      <c r="S23" s="30">
        <f t="shared" si="3"/>
        <v>0.19078813877454193</v>
      </c>
      <c r="T23" s="31">
        <f t="shared" si="8"/>
        <v>2.9351129501021003</v>
      </c>
      <c r="U23" s="58"/>
      <c r="V23" s="54">
        <f t="shared" si="4"/>
        <v>0</v>
      </c>
      <c r="W23" s="57">
        <f t="shared" si="9"/>
        <v>0</v>
      </c>
      <c r="X23" s="1">
        <f t="shared" si="10"/>
        <v>0</v>
      </c>
    </row>
    <row r="24" spans="3:24" x14ac:dyDescent="0.25">
      <c r="F24" s="23">
        <v>18</v>
      </c>
      <c r="G24" s="30">
        <f t="shared" si="0"/>
        <v>124.44564048021566</v>
      </c>
      <c r="H24" s="30">
        <f t="shared" si="0"/>
        <v>123.73765234400052</v>
      </c>
      <c r="I24" s="30">
        <f t="shared" si="5"/>
        <v>0.70798813621513546</v>
      </c>
      <c r="J24" s="29">
        <f t="shared" si="6"/>
        <v>5.6891357020071049E-3</v>
      </c>
      <c r="K24" s="30">
        <f t="shared" si="1"/>
        <v>91.792372230246599</v>
      </c>
      <c r="L24" s="30">
        <f t="shared" si="7"/>
        <v>0.12920275989600405</v>
      </c>
      <c r="M24" s="30">
        <f t="shared" si="7"/>
        <v>0.25704022633282531</v>
      </c>
      <c r="N24" s="30">
        <f t="shared" si="7"/>
        <v>0.52346390675394261</v>
      </c>
      <c r="O24" s="30">
        <f t="shared" si="7"/>
        <v>0.70798813621513546</v>
      </c>
      <c r="P24" s="30">
        <f t="shared" si="7"/>
        <v>0.8925123656763283</v>
      </c>
      <c r="Q24" s="30">
        <f t="shared" si="7"/>
        <v>1.1589360460974456</v>
      </c>
      <c r="R24" s="30">
        <f t="shared" si="7"/>
        <v>1.2867735125342665</v>
      </c>
      <c r="S24" s="30">
        <f t="shared" si="3"/>
        <v>0.35187652374384015</v>
      </c>
      <c r="T24" s="31">
        <f t="shared" si="8"/>
        <v>2.0120357240159001</v>
      </c>
      <c r="U24" s="58"/>
      <c r="V24" s="54">
        <f t="shared" si="4"/>
        <v>0</v>
      </c>
      <c r="W24" s="57">
        <f t="shared" si="9"/>
        <v>0</v>
      </c>
      <c r="X24" s="1">
        <f t="shared" si="10"/>
        <v>0</v>
      </c>
    </row>
    <row r="25" spans="3:24" x14ac:dyDescent="0.25">
      <c r="F25" s="23">
        <v>19</v>
      </c>
      <c r="G25" s="30">
        <f t="shared" si="0"/>
        <v>125.00841184356248</v>
      </c>
      <c r="H25" s="30">
        <f t="shared" si="0"/>
        <v>79.012649622315067</v>
      </c>
      <c r="I25" s="30">
        <f t="shared" si="5"/>
        <v>45.995762221247418</v>
      </c>
      <c r="J25" s="29">
        <f t="shared" si="6"/>
        <v>0.36794133725022637</v>
      </c>
      <c r="K25" s="30">
        <f t="shared" si="1"/>
        <v>89.646603940718862</v>
      </c>
      <c r="L25" s="30">
        <f t="shared" si="7"/>
        <v>45.342222924707507</v>
      </c>
      <c r="M25" s="30">
        <f t="shared" si="7"/>
        <v>45.486571436789646</v>
      </c>
      <c r="N25" s="30">
        <f t="shared" si="7"/>
        <v>45.787405479611046</v>
      </c>
      <c r="O25" s="30">
        <f t="shared" si="7"/>
        <v>45.995762221247418</v>
      </c>
      <c r="P25" s="30">
        <f t="shared" si="7"/>
        <v>46.20411896288379</v>
      </c>
      <c r="Q25" s="30">
        <f t="shared" si="7"/>
        <v>46.50495300570519</v>
      </c>
      <c r="R25" s="30">
        <f t="shared" si="7"/>
        <v>46.649301517787329</v>
      </c>
      <c r="S25" s="30">
        <f t="shared" si="3"/>
        <v>0.39732368025424875</v>
      </c>
      <c r="T25" s="31">
        <f t="shared" si="8"/>
        <v>115.76395897625477</v>
      </c>
      <c r="U25" s="58"/>
      <c r="V25" s="54">
        <f t="shared" si="4"/>
        <v>1</v>
      </c>
      <c r="W25" s="57">
        <f t="shared" si="9"/>
        <v>1</v>
      </c>
      <c r="X25" s="1">
        <f t="shared" si="10"/>
        <v>1</v>
      </c>
    </row>
    <row r="26" spans="3:24" x14ac:dyDescent="0.25">
      <c r="F26" s="23">
        <v>20</v>
      </c>
      <c r="G26" s="30">
        <f t="shared" si="0"/>
        <v>116.97814052766188</v>
      </c>
      <c r="H26" s="30">
        <f t="shared" si="0"/>
        <v>92.545299974223596</v>
      </c>
      <c r="I26" s="30">
        <f t="shared" si="5"/>
        <v>24.432840553438282</v>
      </c>
      <c r="J26" s="29">
        <f t="shared" si="6"/>
        <v>0.20886672025411993</v>
      </c>
      <c r="K26" s="30">
        <f t="shared" si="1"/>
        <v>86.419048111483292</v>
      </c>
      <c r="L26" s="30">
        <f t="shared" si="7"/>
        <v>23.795818862052695</v>
      </c>
      <c r="M26" s="30">
        <f t="shared" si="7"/>
        <v>23.936519098140089</v>
      </c>
      <c r="N26" s="30">
        <f t="shared" si="7"/>
        <v>24.229749836978684</v>
      </c>
      <c r="O26" s="30">
        <f t="shared" si="7"/>
        <v>24.432840553438282</v>
      </c>
      <c r="P26" s="30">
        <f t="shared" si="7"/>
        <v>24.635931269897881</v>
      </c>
      <c r="Q26" s="30">
        <f t="shared" si="7"/>
        <v>24.929162008736476</v>
      </c>
      <c r="R26" s="30">
        <f t="shared" si="7"/>
        <v>25.06986224482387</v>
      </c>
      <c r="S26" s="30">
        <f t="shared" si="3"/>
        <v>0.38728168935385837</v>
      </c>
      <c r="T26" s="31">
        <f t="shared" si="8"/>
        <v>63.088034433546518</v>
      </c>
      <c r="U26" s="58"/>
      <c r="V26" s="54">
        <f t="shared" si="4"/>
        <v>1</v>
      </c>
      <c r="W26" s="57">
        <f t="shared" si="9"/>
        <v>1</v>
      </c>
      <c r="X26" s="1">
        <f t="shared" si="10"/>
        <v>1</v>
      </c>
    </row>
    <row r="27" spans="3:24" ht="21" x14ac:dyDescent="0.25">
      <c r="D27" s="17"/>
      <c r="F27" s="23">
        <v>21</v>
      </c>
      <c r="G27" s="30">
        <f t="shared" si="0"/>
        <v>110.1477027072804</v>
      </c>
      <c r="H27" s="30">
        <f t="shared" si="0"/>
        <v>130.81412269030696</v>
      </c>
      <c r="I27" s="30">
        <f t="shared" si="5"/>
        <v>-20.666419983026557</v>
      </c>
      <c r="J27" s="29">
        <f t="shared" si="6"/>
        <v>-0.18762461199892619</v>
      </c>
      <c r="K27" s="30">
        <f t="shared" si="1"/>
        <v>82.31016628800343</v>
      </c>
      <c r="L27" s="30">
        <f t="shared" si="7"/>
        <v>-21.286980606376172</v>
      </c>
      <c r="M27" s="30">
        <f t="shared" si="7"/>
        <v>-21.149916158818797</v>
      </c>
      <c r="N27" s="30">
        <f t="shared" si="7"/>
        <v>-20.86426269907059</v>
      </c>
      <c r="O27" s="30">
        <f t="shared" si="7"/>
        <v>-20.666419983026557</v>
      </c>
      <c r="P27" s="30">
        <f t="shared" si="7"/>
        <v>-20.468577266982525</v>
      </c>
      <c r="Q27" s="30">
        <f t="shared" si="7"/>
        <v>-20.182923807234317</v>
      </c>
      <c r="R27" s="30">
        <f t="shared" si="7"/>
        <v>-20.045859359676943</v>
      </c>
      <c r="S27" s="30">
        <f t="shared" si="3"/>
        <v>0.37727407058082463</v>
      </c>
      <c r="T27" s="31">
        <f t="shared" si="8"/>
        <v>-54.778267563445297</v>
      </c>
      <c r="U27" s="58"/>
      <c r="V27" s="54">
        <f t="shared" si="4"/>
        <v>0</v>
      </c>
      <c r="W27" s="57">
        <f t="shared" si="9"/>
        <v>0</v>
      </c>
      <c r="X27" s="1">
        <f t="shared" si="10"/>
        <v>0</v>
      </c>
    </row>
    <row r="28" spans="3:24" ht="21" x14ac:dyDescent="0.25">
      <c r="C28" s="17"/>
      <c r="D28" s="17"/>
      <c r="F28" s="23">
        <v>22</v>
      </c>
      <c r="G28" s="30">
        <f t="shared" si="0"/>
        <v>101.53558146483265</v>
      </c>
      <c r="H28" s="30">
        <f t="shared" si="0"/>
        <v>109.85877232106867</v>
      </c>
      <c r="I28" s="30">
        <f t="shared" si="5"/>
        <v>-8.3231908562360246</v>
      </c>
      <c r="J28" s="29">
        <f t="shared" si="6"/>
        <v>-8.1973144154581942E-2</v>
      </c>
      <c r="K28" s="30">
        <f t="shared" si="1"/>
        <v>79.174425077534011</v>
      </c>
      <c r="L28" s="30">
        <f t="shared" si="7"/>
        <v>-8.9235003444109644</v>
      </c>
      <c r="M28" s="30">
        <f t="shared" si="7"/>
        <v>-8.7909088049800257</v>
      </c>
      <c r="N28" s="30">
        <f t="shared" si="7"/>
        <v>-8.5145772496659902</v>
      </c>
      <c r="O28" s="30">
        <f t="shared" si="7"/>
        <v>-8.3231908562360246</v>
      </c>
      <c r="P28" s="30">
        <f t="shared" si="7"/>
        <v>-8.1318044628060591</v>
      </c>
      <c r="Q28" s="30">
        <f t="shared" si="7"/>
        <v>-7.8554729074920235</v>
      </c>
      <c r="R28" s="30">
        <f t="shared" si="7"/>
        <v>-7.7228813680610839</v>
      </c>
      <c r="S28" s="30">
        <f t="shared" si="3"/>
        <v>0.36496225459741249</v>
      </c>
      <c r="T28" s="31">
        <f t="shared" si="8"/>
        <v>-22.80562099611447</v>
      </c>
      <c r="U28" s="58"/>
      <c r="V28" s="54">
        <f t="shared" si="4"/>
        <v>0</v>
      </c>
      <c r="W28" s="57">
        <f t="shared" si="9"/>
        <v>0</v>
      </c>
      <c r="X28" s="1">
        <f t="shared" si="10"/>
        <v>0</v>
      </c>
    </row>
    <row r="29" spans="3:24" ht="21" x14ac:dyDescent="0.25">
      <c r="C29" s="17"/>
      <c r="D29" s="17"/>
      <c r="F29" s="23">
        <v>23</v>
      </c>
      <c r="G29" s="30">
        <f t="shared" si="0"/>
        <v>89.476911998866115</v>
      </c>
      <c r="H29" s="30">
        <f t="shared" si="0"/>
        <v>94.450086379994161</v>
      </c>
      <c r="I29" s="30">
        <f t="shared" si="5"/>
        <v>-4.9731743811280467</v>
      </c>
      <c r="J29" s="29">
        <f t="shared" si="6"/>
        <v>-5.5580532117503884E-2</v>
      </c>
      <c r="K29" s="30">
        <f t="shared" si="1"/>
        <v>76.973551407801494</v>
      </c>
      <c r="L29" s="30">
        <f t="shared" si="7"/>
        <v>-5.5609923236085699</v>
      </c>
      <c r="M29" s="30">
        <f t="shared" si="7"/>
        <v>-5.4311598164869981</v>
      </c>
      <c r="N29" s="30">
        <f t="shared" si="7"/>
        <v>-5.1605783089699901</v>
      </c>
      <c r="O29" s="30">
        <f t="shared" si="7"/>
        <v>-4.9731743811280467</v>
      </c>
      <c r="P29" s="30">
        <f t="shared" si="7"/>
        <v>-4.7857704532861032</v>
      </c>
      <c r="Q29" s="30">
        <f t="shared" si="7"/>
        <v>-4.5151889457690952</v>
      </c>
      <c r="R29" s="30">
        <f t="shared" si="7"/>
        <v>-4.3853564386475234</v>
      </c>
      <c r="S29" s="30">
        <f t="shared" si="3"/>
        <v>0.35736793405135359</v>
      </c>
      <c r="T29" s="31">
        <f t="shared" si="8"/>
        <v>-13.916118115995836</v>
      </c>
      <c r="U29" s="58"/>
      <c r="V29" s="54">
        <f t="shared" si="4"/>
        <v>0</v>
      </c>
      <c r="W29" s="57">
        <f t="shared" si="9"/>
        <v>0</v>
      </c>
      <c r="X29" s="1">
        <f t="shared" si="10"/>
        <v>0</v>
      </c>
    </row>
    <row r="30" spans="3:24" x14ac:dyDescent="0.25">
      <c r="F30" s="23">
        <v>24</v>
      </c>
      <c r="G30" s="30">
        <f t="shared" si="0"/>
        <v>75.532436406821944</v>
      </c>
      <c r="H30" s="30">
        <f t="shared" si="0"/>
        <v>79.256930389255274</v>
      </c>
      <c r="I30" s="30">
        <f t="shared" si="5"/>
        <v>-3.7244939824333301</v>
      </c>
      <c r="J30" s="29">
        <f t="shared" si="6"/>
        <v>-4.9309861558986347E-2</v>
      </c>
      <c r="K30" s="30">
        <f t="shared" si="1"/>
        <v>75.308837143390178</v>
      </c>
      <c r="L30" s="30">
        <f t="shared" si="7"/>
        <v>-4.2761492312904146</v>
      </c>
      <c r="M30" s="30">
        <f t="shared" si="7"/>
        <v>-4.154304049560082</v>
      </c>
      <c r="N30" s="30">
        <f t="shared" si="7"/>
        <v>-3.9003687779766247</v>
      </c>
      <c r="O30" s="30">
        <f t="shared" si="7"/>
        <v>-3.7244939824333301</v>
      </c>
      <c r="P30" s="30">
        <f t="shared" si="7"/>
        <v>-3.5486191868900354</v>
      </c>
      <c r="Q30" s="30">
        <f t="shared" si="7"/>
        <v>-3.2946839153065786</v>
      </c>
      <c r="R30" s="30">
        <f t="shared" si="7"/>
        <v>-3.1728387335762456</v>
      </c>
      <c r="S30" s="30">
        <f t="shared" si="3"/>
        <v>0.33538257740265176</v>
      </c>
      <c r="T30" s="31">
        <f t="shared" si="8"/>
        <v>-11.105210089556316</v>
      </c>
      <c r="U30" s="58"/>
      <c r="V30" s="54">
        <f t="shared" si="4"/>
        <v>0</v>
      </c>
      <c r="W30" s="57">
        <f t="shared" si="9"/>
        <v>0</v>
      </c>
      <c r="X30" s="1">
        <f t="shared" si="10"/>
        <v>0</v>
      </c>
    </row>
    <row r="31" spans="3:24" hidden="1" x14ac:dyDescent="0.25">
      <c r="F31" s="23"/>
      <c r="G31" s="30" t="s">
        <v>14</v>
      </c>
      <c r="H31" s="30" t="s">
        <v>15</v>
      </c>
      <c r="I31" s="30"/>
      <c r="J31" s="29"/>
      <c r="K31" s="22" t="s">
        <v>7</v>
      </c>
      <c r="L31" s="50">
        <v>0.05</v>
      </c>
      <c r="M31" s="51">
        <v>0.1</v>
      </c>
      <c r="N31" s="51">
        <v>0.3</v>
      </c>
      <c r="O31" s="51">
        <v>0.5</v>
      </c>
      <c r="P31" s="51">
        <v>0.7</v>
      </c>
      <c r="Q31" s="51">
        <v>0.9</v>
      </c>
      <c r="R31" s="51">
        <v>0.95</v>
      </c>
      <c r="S31" s="27" t="s">
        <v>16</v>
      </c>
      <c r="T31" s="49"/>
      <c r="U31" s="58"/>
      <c r="V31" s="54"/>
    </row>
    <row r="32" spans="3:24" x14ac:dyDescent="0.25">
      <c r="F32" s="85" t="s">
        <v>6</v>
      </c>
      <c r="G32" s="79" t="str">
        <f>"Reference Load ("&amp;units&amp;"h)"</f>
        <v>Reference Load (MWh)</v>
      </c>
      <c r="H32" s="79" t="str">
        <f>"Load with DR ("&amp;units&amp;"h)"</f>
        <v>Load with DR (MWh)</v>
      </c>
      <c r="I32" s="79" t="str">
        <f>"Energy Savings ("&amp;units&amp;"h)"</f>
        <v>Energy Savings (MWh)</v>
      </c>
      <c r="J32" s="79" t="s">
        <v>32</v>
      </c>
      <c r="K32" s="79" t="s">
        <v>54</v>
      </c>
      <c r="L32" s="84" t="s">
        <v>30</v>
      </c>
      <c r="M32" s="84"/>
      <c r="N32" s="84"/>
      <c r="O32" s="84"/>
      <c r="P32" s="84"/>
      <c r="Q32" s="84"/>
      <c r="R32" s="84"/>
      <c r="S32" s="75" t="s">
        <v>55</v>
      </c>
      <c r="T32" s="73" t="s">
        <v>29</v>
      </c>
      <c r="U32" s="58"/>
    </row>
    <row r="33" spans="6:21" x14ac:dyDescent="0.25">
      <c r="F33" s="85"/>
      <c r="G33" s="79"/>
      <c r="H33" s="79"/>
      <c r="I33" s="79"/>
      <c r="J33" s="79"/>
      <c r="K33" s="79"/>
      <c r="L33" s="24" t="str">
        <f t="shared" ref="L33:Q33" si="11">L6</f>
        <v>5th</v>
      </c>
      <c r="M33" s="24" t="str">
        <f t="shared" si="11"/>
        <v>10th</v>
      </c>
      <c r="N33" s="24" t="str">
        <f t="shared" si="11"/>
        <v>30th</v>
      </c>
      <c r="O33" s="24" t="str">
        <f t="shared" si="11"/>
        <v>50th</v>
      </c>
      <c r="P33" s="24" t="str">
        <f t="shared" si="11"/>
        <v>70th</v>
      </c>
      <c r="Q33" s="24" t="str">
        <f t="shared" si="11"/>
        <v>90th</v>
      </c>
      <c r="R33" s="24" t="str">
        <f>R6</f>
        <v>95th</v>
      </c>
      <c r="S33" s="76"/>
      <c r="T33" s="74"/>
    </row>
    <row r="34" spans="6:21" x14ac:dyDescent="0.25">
      <c r="F34" s="61"/>
      <c r="G34" s="62">
        <f>SUM(G7:G30)</f>
        <v>1619.6451609636188</v>
      </c>
      <c r="H34" s="62">
        <f t="shared" ref="H34" si="12">SUM(H7:H30)</f>
        <v>1589.4246503684262</v>
      </c>
      <c r="I34" s="62">
        <f>SUM(I7:I30)</f>
        <v>30.220510595192934</v>
      </c>
      <c r="J34" s="63">
        <f>IFERROR(I34/G34,"")</f>
        <v>1.8658723110198432E-2</v>
      </c>
      <c r="K34" s="64">
        <f>IFERROR(AVERAGE(K7:K30),"")</f>
        <v>79.867240638455982</v>
      </c>
      <c r="L34" s="33">
        <f>IFERROR($I34+$S34*_xlfn.NORM.S.INV(0.05),"")</f>
        <v>27.813787229508254</v>
      </c>
      <c r="M34" s="33">
        <f>IFERROR($I34+$S34*_xlfn.NORM.S.INV(0.1),"")</f>
        <v>28.345364961205789</v>
      </c>
      <c r="N34" s="33">
        <f>IFERROR($I34+$S34*_xlfn.NORM.S.INV(0.3),"")</f>
        <v>29.453216201192305</v>
      </c>
      <c r="O34" s="33">
        <f>IFERROR($I34+$S34*_xlfn.NORM.S.INV(0.5),"")</f>
        <v>30.220510595192934</v>
      </c>
      <c r="P34" s="33">
        <f>IFERROR($I34+$S34*_xlfn.NORM.S.INV(0.7),"")</f>
        <v>30.987804989193563</v>
      </c>
      <c r="Q34" s="33">
        <f>IFERROR($I34+$S34*_xlfn.NORM.S.INV(0.9),"")</f>
        <v>32.095656229180079</v>
      </c>
      <c r="R34" s="33">
        <f>IFERROR($I34+$S34*_xlfn.NORM.S.INV(0.95),"")</f>
        <v>32.627233960877611</v>
      </c>
      <c r="S34" s="28">
        <f t="array" ref="S34">SUM(S7:S30^2)^0.5</f>
        <v>1.4631839126896888</v>
      </c>
      <c r="T34" s="31">
        <f>IFERROR(I34/S34,"")</f>
        <v>20.653938533017538</v>
      </c>
      <c r="U34" s="59"/>
    </row>
    <row r="35" spans="6:21" x14ac:dyDescent="0.25">
      <c r="T35" s="27"/>
      <c r="U35" s="21"/>
    </row>
    <row r="36" spans="6:21" x14ac:dyDescent="0.25">
      <c r="I36" s="6"/>
      <c r="J36" s="6"/>
      <c r="L36" s="25"/>
      <c r="M36" s="25"/>
      <c r="N36" s="25"/>
      <c r="P36" s="25"/>
      <c r="Q36" s="25"/>
      <c r="R36" s="25"/>
      <c r="U36" s="60"/>
    </row>
  </sheetData>
  <mergeCells count="22">
    <mergeCell ref="H32:H33"/>
    <mergeCell ref="I32:I33"/>
    <mergeCell ref="K32:K33"/>
    <mergeCell ref="F5:F6"/>
    <mergeCell ref="L32:R32"/>
    <mergeCell ref="F32:F33"/>
    <mergeCell ref="G5:G6"/>
    <mergeCell ref="H5:H6"/>
    <mergeCell ref="I5:I6"/>
    <mergeCell ref="G32:G33"/>
    <mergeCell ref="T32:T33"/>
    <mergeCell ref="S32:S33"/>
    <mergeCell ref="J5:J6"/>
    <mergeCell ref="J32:J33"/>
    <mergeCell ref="L5:R5"/>
    <mergeCell ref="K5:K6"/>
    <mergeCell ref="C10:D10"/>
    <mergeCell ref="V5:V6"/>
    <mergeCell ref="W5:W6"/>
    <mergeCell ref="X5:X6"/>
    <mergeCell ref="S5:S6"/>
    <mergeCell ref="T5:T6"/>
  </mergeCells>
  <conditionalFormatting sqref="F31:K31 S31:T31 F7:T30">
    <cfRule type="expression" dxfId="3" priority="2">
      <formula>$V7=2</formula>
    </cfRule>
  </conditionalFormatting>
  <conditionalFormatting sqref="F31:K31 S7:T31 F7:T30">
    <cfRule type="expression" dxfId="2" priority="15">
      <formula>$V7=1</formula>
    </cfRule>
  </conditionalFormatting>
  <dataValidations count="4">
    <dataValidation type="list" allowBlank="1" showInputMessage="1" showErrorMessage="1" sqref="D6">
      <formula1>level_list</formula1>
    </dataValidation>
    <dataValidation type="list" allowBlank="1" showInputMessage="1" showErrorMessage="1" sqref="D8">
      <formula1>segment_list</formula1>
    </dataValidation>
    <dataValidation type="list" allowBlank="1" showInputMessage="1" showErrorMessage="1" sqref="D7">
      <formula1>category_list</formula1>
    </dataValidation>
    <dataValidation type="list" allowBlank="1" showInputMessage="1" showErrorMessage="1" sqref="D9">
      <formula1>eventday_list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17"/>
  <sheetViews>
    <sheetView zoomScale="70" zoomScaleNormal="70" workbookViewId="0">
      <pane ySplit="1" topLeftCell="A2" activePane="bottomLeft" state="frozen"/>
      <selection pane="bottomLeft" activeCell="A30" sqref="A30"/>
    </sheetView>
  </sheetViews>
  <sheetFormatPr defaultRowHeight="15" x14ac:dyDescent="0.25"/>
  <cols>
    <col min="1" max="1" width="36.75" style="4" customWidth="1"/>
    <col min="2" max="2" width="10.375" bestFit="1" customWidth="1"/>
    <col min="3" max="3" width="19.875" bestFit="1" customWidth="1"/>
    <col min="4" max="4" width="30.125" bestFit="1" customWidth="1"/>
    <col min="5" max="5" width="11.875" bestFit="1" customWidth="1"/>
    <col min="6" max="7" width="11.875" customWidth="1"/>
    <col min="8" max="31" width="7.75" customWidth="1"/>
    <col min="32" max="32" width="10.5" bestFit="1" customWidth="1"/>
    <col min="33" max="33" width="9.75" bestFit="1" customWidth="1"/>
    <col min="34" max="34" width="10.125" bestFit="1" customWidth="1"/>
  </cols>
  <sheetData>
    <row r="1" spans="1:34" x14ac:dyDescent="0.25">
      <c r="A1" s="4" t="s">
        <v>17</v>
      </c>
      <c r="B1" t="s">
        <v>26</v>
      </c>
      <c r="C1" t="s">
        <v>11</v>
      </c>
      <c r="D1" t="s">
        <v>8</v>
      </c>
      <c r="E1" t="s">
        <v>57</v>
      </c>
      <c r="F1" t="s">
        <v>58</v>
      </c>
      <c r="G1" t="s">
        <v>59</v>
      </c>
      <c r="H1" t="s">
        <v>64</v>
      </c>
      <c r="I1" t="s">
        <v>65</v>
      </c>
      <c r="J1" t="s">
        <v>66</v>
      </c>
      <c r="K1" t="s">
        <v>67</v>
      </c>
      <c r="L1" t="s">
        <v>68</v>
      </c>
      <c r="M1" t="s">
        <v>69</v>
      </c>
      <c r="N1" t="s">
        <v>70</v>
      </c>
      <c r="O1" t="s">
        <v>71</v>
      </c>
      <c r="P1" t="s">
        <v>72</v>
      </c>
      <c r="Q1" t="s">
        <v>73</v>
      </c>
      <c r="R1" t="s">
        <v>74</v>
      </c>
      <c r="S1" t="s">
        <v>75</v>
      </c>
      <c r="T1" t="s">
        <v>76</v>
      </c>
      <c r="U1" t="s">
        <v>77</v>
      </c>
      <c r="V1" t="s">
        <v>78</v>
      </c>
      <c r="W1" t="s">
        <v>79</v>
      </c>
      <c r="X1" t="s">
        <v>80</v>
      </c>
      <c r="Y1" t="s">
        <v>81</v>
      </c>
      <c r="Z1" t="s">
        <v>82</v>
      </c>
      <c r="AA1" t="s">
        <v>83</v>
      </c>
      <c r="AB1" t="s">
        <v>84</v>
      </c>
      <c r="AC1" t="s">
        <v>85</v>
      </c>
      <c r="AD1" t="s">
        <v>86</v>
      </c>
      <c r="AE1" t="s">
        <v>87</v>
      </c>
      <c r="AF1" t="s">
        <v>19</v>
      </c>
      <c r="AG1" t="s">
        <v>20</v>
      </c>
      <c r="AH1" t="s">
        <v>13</v>
      </c>
    </row>
    <row r="2" spans="1:34" x14ac:dyDescent="0.25">
      <c r="A2" s="4" t="str">
        <f t="shared" ref="A2:A65" si="0">B2&amp;C2&amp;D2</f>
        <v>AllAll CustomersAverage Event Day (6pm-8pm)</v>
      </c>
      <c r="B2" s="5" t="s">
        <v>419</v>
      </c>
      <c r="C2" s="5" t="s">
        <v>509</v>
      </c>
      <c r="D2" t="s">
        <v>743</v>
      </c>
      <c r="E2">
        <v>48497.75390625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1</v>
      </c>
      <c r="AA2">
        <v>1</v>
      </c>
      <c r="AB2">
        <v>0</v>
      </c>
      <c r="AC2">
        <v>0</v>
      </c>
      <c r="AD2">
        <v>0</v>
      </c>
      <c r="AE2">
        <v>0</v>
      </c>
      <c r="AF2" s="48">
        <v>19</v>
      </c>
      <c r="AG2" s="48">
        <v>20</v>
      </c>
      <c r="AH2">
        <v>0</v>
      </c>
    </row>
    <row r="3" spans="1:34" x14ac:dyDescent="0.25">
      <c r="A3" s="4" t="str">
        <f t="shared" si="0"/>
        <v>LCABig Creek/VenturaAverage Event Day (6pm-8pm)</v>
      </c>
      <c r="B3" s="5" t="s">
        <v>420</v>
      </c>
      <c r="C3" s="5" t="s">
        <v>510</v>
      </c>
      <c r="D3" t="s">
        <v>743</v>
      </c>
      <c r="E3">
        <v>5637.34716796875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1</v>
      </c>
      <c r="AA3">
        <v>1</v>
      </c>
      <c r="AB3">
        <v>0</v>
      </c>
      <c r="AC3">
        <v>0</v>
      </c>
      <c r="AD3">
        <v>0</v>
      </c>
      <c r="AE3">
        <v>0</v>
      </c>
      <c r="AF3" s="48">
        <v>19</v>
      </c>
      <c r="AG3" s="48">
        <v>20</v>
      </c>
      <c r="AH3">
        <v>0</v>
      </c>
    </row>
    <row r="4" spans="1:34" x14ac:dyDescent="0.25">
      <c r="A4" s="4" t="str">
        <f t="shared" si="0"/>
        <v>LCALA BasinAverage Event Day (6pm-8pm)</v>
      </c>
      <c r="B4" s="5" t="s">
        <v>420</v>
      </c>
      <c r="C4" s="5" t="s">
        <v>511</v>
      </c>
      <c r="D4" t="s">
        <v>743</v>
      </c>
      <c r="E4">
        <v>41514.36328125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1</v>
      </c>
      <c r="AA4">
        <v>1</v>
      </c>
      <c r="AB4">
        <v>0</v>
      </c>
      <c r="AC4">
        <v>0</v>
      </c>
      <c r="AD4">
        <v>0</v>
      </c>
      <c r="AE4">
        <v>0</v>
      </c>
      <c r="AF4" s="48">
        <v>19</v>
      </c>
      <c r="AG4" s="48">
        <v>20</v>
      </c>
      <c r="AH4">
        <v>0</v>
      </c>
    </row>
    <row r="5" spans="1:34" x14ac:dyDescent="0.25">
      <c r="A5" s="4" t="str">
        <f t="shared" si="0"/>
        <v>LCAOutside LA BasinAverage Event Day (6pm-8pm)</v>
      </c>
      <c r="B5" s="5" t="s">
        <v>420</v>
      </c>
      <c r="C5" s="5" t="s">
        <v>512</v>
      </c>
      <c r="D5" t="s">
        <v>743</v>
      </c>
      <c r="E5">
        <v>1346.2850341796875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1</v>
      </c>
      <c r="AA5">
        <v>1</v>
      </c>
      <c r="AB5">
        <v>0</v>
      </c>
      <c r="AC5">
        <v>0</v>
      </c>
      <c r="AD5">
        <v>0</v>
      </c>
      <c r="AE5">
        <v>0</v>
      </c>
      <c r="AF5" s="48">
        <v>19</v>
      </c>
      <c r="AG5" s="48">
        <v>20</v>
      </c>
      <c r="AH5">
        <v>0</v>
      </c>
    </row>
    <row r="6" spans="1:34" x14ac:dyDescent="0.25">
      <c r="A6" s="4" t="str">
        <f t="shared" si="0"/>
        <v>Low IncomeCAREAverage Event Day (6pm-8pm)</v>
      </c>
      <c r="B6" s="5" t="s">
        <v>421</v>
      </c>
      <c r="C6" s="5" t="s">
        <v>513</v>
      </c>
      <c r="D6" t="s">
        <v>743</v>
      </c>
      <c r="E6">
        <v>10036.51953125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1</v>
      </c>
      <c r="AA6">
        <v>1</v>
      </c>
      <c r="AB6">
        <v>0</v>
      </c>
      <c r="AC6">
        <v>0</v>
      </c>
      <c r="AD6">
        <v>0</v>
      </c>
      <c r="AE6">
        <v>0</v>
      </c>
      <c r="AF6" s="48">
        <v>19</v>
      </c>
      <c r="AG6" s="48">
        <v>20</v>
      </c>
      <c r="AH6">
        <v>0</v>
      </c>
    </row>
    <row r="7" spans="1:34" x14ac:dyDescent="0.25">
      <c r="A7" s="4" t="str">
        <f t="shared" si="0"/>
        <v>Low IncomeNon-CAREAverage Event Day (6pm-8pm)</v>
      </c>
      <c r="B7" s="5" t="s">
        <v>421</v>
      </c>
      <c r="C7" s="5" t="s">
        <v>514</v>
      </c>
      <c r="D7" t="s">
        <v>743</v>
      </c>
      <c r="E7">
        <v>38464.9609375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1</v>
      </c>
      <c r="AA7">
        <v>1</v>
      </c>
      <c r="AB7">
        <v>0</v>
      </c>
      <c r="AC7">
        <v>0</v>
      </c>
      <c r="AD7">
        <v>0</v>
      </c>
      <c r="AE7">
        <v>0</v>
      </c>
      <c r="AF7" s="48">
        <v>19</v>
      </c>
      <c r="AG7" s="48">
        <v>20</v>
      </c>
      <c r="AH7">
        <v>0</v>
      </c>
    </row>
    <row r="8" spans="1:34" x14ac:dyDescent="0.25">
      <c r="A8" s="4" t="str">
        <f t="shared" si="0"/>
        <v>NEMNEM CustomerAverage Event Day (6pm-8pm)</v>
      </c>
      <c r="B8" s="5" t="s">
        <v>422</v>
      </c>
      <c r="C8" s="5" t="s">
        <v>515</v>
      </c>
      <c r="D8" t="s">
        <v>743</v>
      </c>
      <c r="E8">
        <v>10963.1904296875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1</v>
      </c>
      <c r="AA8">
        <v>1</v>
      </c>
      <c r="AB8">
        <v>0</v>
      </c>
      <c r="AC8">
        <v>0</v>
      </c>
      <c r="AD8">
        <v>0</v>
      </c>
      <c r="AE8">
        <v>0</v>
      </c>
      <c r="AF8" s="48">
        <v>19</v>
      </c>
      <c r="AG8" s="48">
        <v>20</v>
      </c>
      <c r="AH8">
        <v>0</v>
      </c>
    </row>
    <row r="9" spans="1:34" x14ac:dyDescent="0.25">
      <c r="A9" s="4" t="str">
        <f t="shared" si="0"/>
        <v>NEMNon-NEM CustomerAverage Event Day (6pm-8pm)</v>
      </c>
      <c r="B9" s="5" t="s">
        <v>422</v>
      </c>
      <c r="C9" s="5" t="s">
        <v>516</v>
      </c>
      <c r="D9" t="s">
        <v>743</v>
      </c>
      <c r="E9">
        <v>37535.796875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1</v>
      </c>
      <c r="AA9">
        <v>1</v>
      </c>
      <c r="AB9">
        <v>0</v>
      </c>
      <c r="AC9">
        <v>0</v>
      </c>
      <c r="AD9">
        <v>0</v>
      </c>
      <c r="AE9">
        <v>0</v>
      </c>
      <c r="AF9" s="48">
        <v>19</v>
      </c>
      <c r="AG9" s="48">
        <v>20</v>
      </c>
      <c r="AH9">
        <v>0</v>
      </c>
    </row>
    <row r="10" spans="1:34" x14ac:dyDescent="0.25">
      <c r="A10" s="4" t="str">
        <f t="shared" si="0"/>
        <v>SizeAbove Median (1.88 kW)Average Event Day (6pm-8pm)</v>
      </c>
      <c r="B10" s="5" t="s">
        <v>423</v>
      </c>
      <c r="C10" s="5" t="s">
        <v>517</v>
      </c>
      <c r="D10" t="s">
        <v>743</v>
      </c>
      <c r="E10">
        <v>24229.07421875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1</v>
      </c>
      <c r="AA10">
        <v>1</v>
      </c>
      <c r="AB10">
        <v>0</v>
      </c>
      <c r="AC10">
        <v>0</v>
      </c>
      <c r="AD10">
        <v>0</v>
      </c>
      <c r="AE10">
        <v>0</v>
      </c>
      <c r="AF10" s="48">
        <v>19</v>
      </c>
      <c r="AG10" s="48">
        <v>20</v>
      </c>
      <c r="AH10">
        <v>0</v>
      </c>
    </row>
    <row r="11" spans="1:34" x14ac:dyDescent="0.25">
      <c r="A11" s="4" t="str">
        <f t="shared" si="0"/>
        <v>SizeBelow Median (1.88 kW)Average Event Day (6pm-8pm)</v>
      </c>
      <c r="B11" s="5" t="s">
        <v>423</v>
      </c>
      <c r="C11" s="5" t="s">
        <v>518</v>
      </c>
      <c r="D11" t="s">
        <v>743</v>
      </c>
      <c r="E11">
        <v>24268.681640625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1</v>
      </c>
      <c r="AA11">
        <v>1</v>
      </c>
      <c r="AB11">
        <v>0</v>
      </c>
      <c r="AC11">
        <v>0</v>
      </c>
      <c r="AD11">
        <v>0</v>
      </c>
      <c r="AE11">
        <v>0</v>
      </c>
      <c r="AF11" s="48">
        <v>19</v>
      </c>
      <c r="AG11" s="48">
        <v>20</v>
      </c>
      <c r="AH11">
        <v>0</v>
      </c>
    </row>
    <row r="12" spans="1:34" x14ac:dyDescent="0.25">
      <c r="A12" s="4" t="str">
        <f t="shared" si="0"/>
        <v>SublapSCECAverage Event Day (6pm-8pm)</v>
      </c>
      <c r="B12" s="5" t="s">
        <v>424</v>
      </c>
      <c r="C12" s="5" t="s">
        <v>519</v>
      </c>
      <c r="D12" t="s">
        <v>743</v>
      </c>
      <c r="E12">
        <v>19631.49609375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1</v>
      </c>
      <c r="AA12">
        <v>1</v>
      </c>
      <c r="AB12">
        <v>0</v>
      </c>
      <c r="AC12">
        <v>0</v>
      </c>
      <c r="AD12">
        <v>0</v>
      </c>
      <c r="AE12">
        <v>0</v>
      </c>
      <c r="AF12" s="48">
        <v>19</v>
      </c>
      <c r="AG12" s="48">
        <v>20</v>
      </c>
      <c r="AH12">
        <v>0</v>
      </c>
    </row>
    <row r="13" spans="1:34" x14ac:dyDescent="0.25">
      <c r="A13" s="4" t="str">
        <f t="shared" si="0"/>
        <v>SublapSCENAverage Event Day (6pm-8pm)</v>
      </c>
      <c r="B13" s="5" t="s">
        <v>424</v>
      </c>
      <c r="C13" s="5" t="s">
        <v>520</v>
      </c>
      <c r="D13" t="s">
        <v>743</v>
      </c>
      <c r="E13">
        <v>4887.865234375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1</v>
      </c>
      <c r="AA13">
        <v>1</v>
      </c>
      <c r="AB13">
        <v>0</v>
      </c>
      <c r="AC13">
        <v>0</v>
      </c>
      <c r="AD13">
        <v>0</v>
      </c>
      <c r="AE13">
        <v>0</v>
      </c>
      <c r="AF13" s="48">
        <v>19</v>
      </c>
      <c r="AG13" s="48">
        <v>20</v>
      </c>
      <c r="AH13">
        <v>0</v>
      </c>
    </row>
    <row r="14" spans="1:34" x14ac:dyDescent="0.25">
      <c r="A14" s="4" t="str">
        <f t="shared" si="0"/>
        <v>SublapSCEWAverage Event Day (6pm-8pm)</v>
      </c>
      <c r="B14" s="5" t="s">
        <v>424</v>
      </c>
      <c r="C14" s="5" t="s">
        <v>521</v>
      </c>
      <c r="D14" t="s">
        <v>743</v>
      </c>
      <c r="E14">
        <v>21884.814453125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1</v>
      </c>
      <c r="AA14">
        <v>1</v>
      </c>
      <c r="AB14">
        <v>0</v>
      </c>
      <c r="AC14">
        <v>0</v>
      </c>
      <c r="AD14">
        <v>0</v>
      </c>
      <c r="AE14">
        <v>0</v>
      </c>
      <c r="AF14" s="48">
        <v>19</v>
      </c>
      <c r="AG14" s="48">
        <v>20</v>
      </c>
      <c r="AH14">
        <v>0</v>
      </c>
    </row>
    <row r="15" spans="1:34" x14ac:dyDescent="0.25">
      <c r="A15" s="4" t="str">
        <f t="shared" si="0"/>
        <v>SublapSCHDAverage Event Day (6pm-8pm)</v>
      </c>
      <c r="B15" s="5" t="s">
        <v>424</v>
      </c>
      <c r="C15" s="5" t="s">
        <v>522</v>
      </c>
      <c r="D15" t="s">
        <v>743</v>
      </c>
      <c r="E15">
        <v>1299.73974609375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1</v>
      </c>
      <c r="AA15">
        <v>1</v>
      </c>
      <c r="AB15">
        <v>0</v>
      </c>
      <c r="AC15">
        <v>0</v>
      </c>
      <c r="AD15">
        <v>0</v>
      </c>
      <c r="AE15">
        <v>0</v>
      </c>
      <c r="AF15" s="48">
        <v>19</v>
      </c>
      <c r="AG15" s="48">
        <v>20</v>
      </c>
      <c r="AH15">
        <v>0</v>
      </c>
    </row>
    <row r="16" spans="1:34" x14ac:dyDescent="0.25">
      <c r="A16" s="4" t="str">
        <f t="shared" si="0"/>
        <v>SublapSCLDAverage Event Day (6pm-8pm)</v>
      </c>
      <c r="B16" s="52" t="s">
        <v>424</v>
      </c>
      <c r="C16" s="52" t="s">
        <v>523</v>
      </c>
      <c r="D16" t="s">
        <v>743</v>
      </c>
      <c r="E16">
        <v>46.548385620117188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1</v>
      </c>
      <c r="AA16">
        <v>1</v>
      </c>
      <c r="AB16">
        <v>0</v>
      </c>
      <c r="AC16">
        <v>0</v>
      </c>
      <c r="AD16">
        <v>0</v>
      </c>
      <c r="AE16">
        <v>0</v>
      </c>
      <c r="AF16" s="48">
        <v>19</v>
      </c>
      <c r="AG16" s="48">
        <v>20</v>
      </c>
      <c r="AH16">
        <v>0</v>
      </c>
    </row>
    <row r="17" spans="1:34" x14ac:dyDescent="0.25">
      <c r="A17" s="4" t="str">
        <f t="shared" si="0"/>
        <v>SublapSCNWAverage Event Day (6pm-8pm)</v>
      </c>
      <c r="B17" s="52" t="s">
        <v>424</v>
      </c>
      <c r="C17" s="52" t="s">
        <v>524</v>
      </c>
      <c r="D17" t="s">
        <v>743</v>
      </c>
      <c r="E17">
        <v>748.57513427734375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1</v>
      </c>
      <c r="AA17">
        <v>1</v>
      </c>
      <c r="AB17">
        <v>0</v>
      </c>
      <c r="AC17">
        <v>0</v>
      </c>
      <c r="AD17">
        <v>0</v>
      </c>
      <c r="AE17">
        <v>0</v>
      </c>
      <c r="AF17" s="48">
        <v>19</v>
      </c>
      <c r="AG17" s="48">
        <v>20</v>
      </c>
      <c r="AH17">
        <v>0</v>
      </c>
    </row>
    <row r="18" spans="1:34" x14ac:dyDescent="0.25">
      <c r="A18" s="4" t="str">
        <f t="shared" si="0"/>
        <v>TariffDynamicAverage Event Day (6pm-8pm)</v>
      </c>
      <c r="B18" s="52" t="s">
        <v>425</v>
      </c>
      <c r="C18" s="52" t="s">
        <v>525</v>
      </c>
      <c r="D18" t="s">
        <v>743</v>
      </c>
      <c r="E18">
        <v>15587.134765625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1</v>
      </c>
      <c r="AA18">
        <v>1</v>
      </c>
      <c r="AB18">
        <v>0</v>
      </c>
      <c r="AC18">
        <v>0</v>
      </c>
      <c r="AD18">
        <v>0</v>
      </c>
      <c r="AE18">
        <v>0</v>
      </c>
      <c r="AF18" s="48">
        <v>19</v>
      </c>
      <c r="AG18" s="48">
        <v>20</v>
      </c>
      <c r="AH18">
        <v>0</v>
      </c>
    </row>
    <row r="19" spans="1:34" x14ac:dyDescent="0.25">
      <c r="A19" s="4" t="str">
        <f t="shared" si="0"/>
        <v>TariffFlatAverage Event Day (6pm-8pm)</v>
      </c>
      <c r="B19" s="52" t="s">
        <v>425</v>
      </c>
      <c r="C19" s="52" t="s">
        <v>526</v>
      </c>
      <c r="D19" t="s">
        <v>743</v>
      </c>
      <c r="E19">
        <v>32910.90625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1</v>
      </c>
      <c r="AA19">
        <v>1</v>
      </c>
      <c r="AB19">
        <v>0</v>
      </c>
      <c r="AC19">
        <v>0</v>
      </c>
      <c r="AD19">
        <v>0</v>
      </c>
      <c r="AE19">
        <v>0</v>
      </c>
      <c r="AF19" s="48">
        <v>19</v>
      </c>
      <c r="AG19" s="48">
        <v>20</v>
      </c>
      <c r="AH19">
        <v>0</v>
      </c>
    </row>
    <row r="20" spans="1:34" x14ac:dyDescent="0.25">
      <c r="A20" s="4" t="str">
        <f t="shared" si="0"/>
        <v>Thermostats1 ThermostatAverage Event Day (6pm-8pm)</v>
      </c>
      <c r="B20" s="52" t="s">
        <v>426</v>
      </c>
      <c r="C20" s="52" t="s">
        <v>527</v>
      </c>
      <c r="D20" t="s">
        <v>743</v>
      </c>
      <c r="E20">
        <v>42256.4765625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1</v>
      </c>
      <c r="AA20">
        <v>1</v>
      </c>
      <c r="AB20">
        <v>0</v>
      </c>
      <c r="AC20">
        <v>0</v>
      </c>
      <c r="AD20">
        <v>0</v>
      </c>
      <c r="AE20">
        <v>0</v>
      </c>
      <c r="AF20" s="48">
        <v>19</v>
      </c>
      <c r="AG20" s="48">
        <v>20</v>
      </c>
      <c r="AH20">
        <v>0</v>
      </c>
    </row>
    <row r="21" spans="1:34" x14ac:dyDescent="0.25">
      <c r="A21" s="4" t="str">
        <f t="shared" si="0"/>
        <v>Thermostats2 ThermostatsAverage Event Day (6pm-8pm)</v>
      </c>
      <c r="B21" s="52" t="s">
        <v>426</v>
      </c>
      <c r="C21" s="52" t="s">
        <v>528</v>
      </c>
      <c r="D21" t="s">
        <v>743</v>
      </c>
      <c r="E21">
        <v>5751.70458984375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1</v>
      </c>
      <c r="AA21">
        <v>1</v>
      </c>
      <c r="AB21">
        <v>0</v>
      </c>
      <c r="AC21">
        <v>0</v>
      </c>
      <c r="AD21">
        <v>0</v>
      </c>
      <c r="AE21">
        <v>0</v>
      </c>
      <c r="AF21" s="48">
        <v>19</v>
      </c>
      <c r="AG21" s="48">
        <v>20</v>
      </c>
      <c r="AH21">
        <v>0</v>
      </c>
    </row>
    <row r="22" spans="1:34" x14ac:dyDescent="0.25">
      <c r="A22" s="4" t="str">
        <f t="shared" si="0"/>
        <v>Thermostats3+ ThermostatsAverage Event Day (6pm-8pm)</v>
      </c>
      <c r="B22" s="52" t="s">
        <v>426</v>
      </c>
      <c r="C22" s="52" t="s">
        <v>529</v>
      </c>
      <c r="D22" t="s">
        <v>743</v>
      </c>
      <c r="E22">
        <v>490.16531372070313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1</v>
      </c>
      <c r="AA22">
        <v>1</v>
      </c>
      <c r="AB22">
        <v>0</v>
      </c>
      <c r="AC22">
        <v>0</v>
      </c>
      <c r="AD22">
        <v>0</v>
      </c>
      <c r="AE22">
        <v>0</v>
      </c>
      <c r="AF22" s="48">
        <v>19</v>
      </c>
      <c r="AG22" s="48">
        <v>20</v>
      </c>
      <c r="AH22">
        <v>0</v>
      </c>
    </row>
    <row r="23" spans="1:34" x14ac:dyDescent="0.25">
      <c r="A23" s="4" t="str">
        <f t="shared" si="0"/>
        <v>Vendor1Average Event Day (6pm-8pm)</v>
      </c>
      <c r="B23" s="52" t="s">
        <v>427</v>
      </c>
      <c r="C23" s="52" t="s">
        <v>530</v>
      </c>
      <c r="D23" t="s">
        <v>743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1</v>
      </c>
      <c r="AA23">
        <v>1</v>
      </c>
      <c r="AB23">
        <v>0</v>
      </c>
      <c r="AC23">
        <v>0</v>
      </c>
      <c r="AD23">
        <v>0</v>
      </c>
      <c r="AE23">
        <v>0</v>
      </c>
      <c r="AF23" s="48">
        <v>19</v>
      </c>
      <c r="AG23" s="48">
        <v>20</v>
      </c>
      <c r="AH23">
        <v>1</v>
      </c>
    </row>
    <row r="24" spans="1:34" x14ac:dyDescent="0.25">
      <c r="A24" s="4" t="str">
        <f t="shared" si="0"/>
        <v>Vendor2Average Event Day (6pm-8pm)</v>
      </c>
      <c r="B24" s="52" t="s">
        <v>427</v>
      </c>
      <c r="C24" s="52" t="s">
        <v>531</v>
      </c>
      <c r="D24" t="s">
        <v>743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1</v>
      </c>
      <c r="AA24">
        <v>1</v>
      </c>
      <c r="AB24">
        <v>0</v>
      </c>
      <c r="AC24">
        <v>0</v>
      </c>
      <c r="AD24">
        <v>0</v>
      </c>
      <c r="AE24">
        <v>0</v>
      </c>
      <c r="AF24" s="48">
        <v>19</v>
      </c>
      <c r="AG24" s="48">
        <v>20</v>
      </c>
      <c r="AH24">
        <v>1</v>
      </c>
    </row>
    <row r="25" spans="1:34" x14ac:dyDescent="0.25">
      <c r="A25" s="4" t="str">
        <f t="shared" si="0"/>
        <v>ZoneRemainder of SystemAverage Event Day (6pm-8pm)</v>
      </c>
      <c r="B25" s="52" t="s">
        <v>428</v>
      </c>
      <c r="C25" s="52" t="s">
        <v>532</v>
      </c>
      <c r="D25" t="s">
        <v>743</v>
      </c>
      <c r="E25">
        <v>20258.271484375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1</v>
      </c>
      <c r="AA25">
        <v>1</v>
      </c>
      <c r="AB25">
        <v>0</v>
      </c>
      <c r="AC25">
        <v>0</v>
      </c>
      <c r="AD25">
        <v>0</v>
      </c>
      <c r="AE25">
        <v>0</v>
      </c>
      <c r="AF25" s="48">
        <v>19</v>
      </c>
      <c r="AG25" s="48">
        <v>20</v>
      </c>
      <c r="AH25">
        <v>0</v>
      </c>
    </row>
    <row r="26" spans="1:34" x14ac:dyDescent="0.25">
      <c r="A26" s="4" t="str">
        <f t="shared" si="0"/>
        <v>ZoneSouth Orange CountyAverage Event Day (6pm-8pm)</v>
      </c>
      <c r="B26" s="52" t="s">
        <v>428</v>
      </c>
      <c r="C26" s="52" t="s">
        <v>533</v>
      </c>
      <c r="D26" t="s">
        <v>743</v>
      </c>
      <c r="E26">
        <v>10390.796875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A26">
        <v>1</v>
      </c>
      <c r="AB26">
        <v>0</v>
      </c>
      <c r="AC26">
        <v>0</v>
      </c>
      <c r="AD26">
        <v>0</v>
      </c>
      <c r="AE26">
        <v>0</v>
      </c>
      <c r="AF26" s="48">
        <v>19</v>
      </c>
      <c r="AG26" s="48">
        <v>20</v>
      </c>
      <c r="AH26">
        <v>0</v>
      </c>
    </row>
    <row r="27" spans="1:34" x14ac:dyDescent="0.25">
      <c r="A27" s="4" t="str">
        <f t="shared" si="0"/>
        <v>ZoneSouth of LugoAverage Event Day (6pm-8pm)</v>
      </c>
      <c r="B27" s="52" t="s">
        <v>428</v>
      </c>
      <c r="C27" s="52" t="s">
        <v>534</v>
      </c>
      <c r="D27" t="s">
        <v>743</v>
      </c>
      <c r="E27">
        <v>17848.23046875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1</v>
      </c>
      <c r="AA27">
        <v>1</v>
      </c>
      <c r="AB27">
        <v>0</v>
      </c>
      <c r="AC27">
        <v>0</v>
      </c>
      <c r="AD27">
        <v>0</v>
      </c>
      <c r="AE27">
        <v>0</v>
      </c>
      <c r="AF27" s="48">
        <v>19</v>
      </c>
      <c r="AG27" s="48">
        <v>20</v>
      </c>
      <c r="AH27">
        <v>0</v>
      </c>
    </row>
    <row r="28" spans="1:34" x14ac:dyDescent="0.25">
      <c r="A28" s="4" t="str">
        <f t="shared" si="0"/>
        <v>AllAll Customers6/17/2021 (8pm-9pm)</v>
      </c>
      <c r="B28" s="5" t="s">
        <v>429</v>
      </c>
      <c r="C28" s="5" t="s">
        <v>535</v>
      </c>
      <c r="D28" t="s">
        <v>744</v>
      </c>
      <c r="E28">
        <v>43847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1</v>
      </c>
      <c r="AC28">
        <v>0</v>
      </c>
      <c r="AD28">
        <v>0</v>
      </c>
      <c r="AE28">
        <v>0</v>
      </c>
      <c r="AF28" s="48">
        <v>21</v>
      </c>
      <c r="AG28" s="48">
        <v>21</v>
      </c>
      <c r="AH28">
        <v>0</v>
      </c>
    </row>
    <row r="29" spans="1:34" x14ac:dyDescent="0.25">
      <c r="A29" s="4" t="str">
        <f t="shared" si="0"/>
        <v>LCABig Creek/Ventura6/17/2021 (8pm-9pm)</v>
      </c>
      <c r="B29" s="5" t="s">
        <v>430</v>
      </c>
      <c r="C29" s="5" t="s">
        <v>536</v>
      </c>
      <c r="D29" t="s">
        <v>744</v>
      </c>
      <c r="E29">
        <v>4966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1</v>
      </c>
      <c r="AC29">
        <v>0</v>
      </c>
      <c r="AD29">
        <v>0</v>
      </c>
      <c r="AE29">
        <v>0</v>
      </c>
      <c r="AF29" s="48">
        <v>21</v>
      </c>
      <c r="AG29" s="48">
        <v>21</v>
      </c>
      <c r="AH29">
        <v>0</v>
      </c>
    </row>
    <row r="30" spans="1:34" x14ac:dyDescent="0.25">
      <c r="A30" s="4" t="str">
        <f t="shared" si="0"/>
        <v>LCALA Basin6/17/2021 (8pm-9pm)</v>
      </c>
      <c r="B30" s="5" t="s">
        <v>430</v>
      </c>
      <c r="C30" s="5" t="s">
        <v>537</v>
      </c>
      <c r="D30" t="s">
        <v>744</v>
      </c>
      <c r="E30">
        <v>37679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1</v>
      </c>
      <c r="AC30">
        <v>0</v>
      </c>
      <c r="AD30">
        <v>0</v>
      </c>
      <c r="AE30">
        <v>0</v>
      </c>
      <c r="AF30" s="48">
        <v>21</v>
      </c>
      <c r="AG30" s="48">
        <v>21</v>
      </c>
      <c r="AH30">
        <v>0</v>
      </c>
    </row>
    <row r="31" spans="1:34" x14ac:dyDescent="0.25">
      <c r="A31" s="4" t="str">
        <f t="shared" si="0"/>
        <v>LCAOutside LA Basin6/17/2021 (8pm-9pm)</v>
      </c>
      <c r="B31" s="5" t="s">
        <v>430</v>
      </c>
      <c r="C31" s="5" t="s">
        <v>538</v>
      </c>
      <c r="D31" t="s">
        <v>744</v>
      </c>
      <c r="E31">
        <v>1202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1</v>
      </c>
      <c r="AC31">
        <v>0</v>
      </c>
      <c r="AD31">
        <v>0</v>
      </c>
      <c r="AE31">
        <v>0</v>
      </c>
      <c r="AF31" s="48">
        <v>21</v>
      </c>
      <c r="AG31" s="48">
        <v>21</v>
      </c>
      <c r="AH31">
        <v>0</v>
      </c>
    </row>
    <row r="32" spans="1:34" x14ac:dyDescent="0.25">
      <c r="A32" s="4" t="str">
        <f t="shared" si="0"/>
        <v>Low IncomeCARE6/17/2021 (8pm-9pm)</v>
      </c>
      <c r="B32" s="5" t="s">
        <v>431</v>
      </c>
      <c r="C32" s="5" t="s">
        <v>539</v>
      </c>
      <c r="D32" t="s">
        <v>744</v>
      </c>
      <c r="E32">
        <v>8226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1</v>
      </c>
      <c r="AC32">
        <v>0</v>
      </c>
      <c r="AD32">
        <v>0</v>
      </c>
      <c r="AE32">
        <v>0</v>
      </c>
      <c r="AF32" s="48">
        <v>21</v>
      </c>
      <c r="AG32" s="48">
        <v>21</v>
      </c>
      <c r="AH32">
        <v>0</v>
      </c>
    </row>
    <row r="33" spans="1:34" x14ac:dyDescent="0.25">
      <c r="A33" s="4" t="str">
        <f t="shared" si="0"/>
        <v>Low IncomeNon-CARE6/17/2021 (8pm-9pm)</v>
      </c>
      <c r="B33" s="5" t="s">
        <v>431</v>
      </c>
      <c r="C33" s="5" t="s">
        <v>540</v>
      </c>
      <c r="D33" t="s">
        <v>744</v>
      </c>
      <c r="E33">
        <v>35621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1</v>
      </c>
      <c r="AC33">
        <v>0</v>
      </c>
      <c r="AD33">
        <v>0</v>
      </c>
      <c r="AE33">
        <v>0</v>
      </c>
      <c r="AF33" s="48">
        <v>21</v>
      </c>
      <c r="AG33" s="48">
        <v>21</v>
      </c>
      <c r="AH33">
        <v>0</v>
      </c>
    </row>
    <row r="34" spans="1:34" x14ac:dyDescent="0.25">
      <c r="A34" s="4" t="str">
        <f t="shared" si="0"/>
        <v>NEMNEM Customer6/17/2021 (8pm-9pm)</v>
      </c>
      <c r="B34" s="5" t="s">
        <v>432</v>
      </c>
      <c r="C34" s="5" t="s">
        <v>541</v>
      </c>
      <c r="D34" t="s">
        <v>744</v>
      </c>
      <c r="E34">
        <v>10364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1</v>
      </c>
      <c r="AC34">
        <v>0</v>
      </c>
      <c r="AD34">
        <v>0</v>
      </c>
      <c r="AE34">
        <v>0</v>
      </c>
      <c r="AF34" s="48">
        <v>21</v>
      </c>
      <c r="AG34" s="48">
        <v>21</v>
      </c>
      <c r="AH34">
        <v>0</v>
      </c>
    </row>
    <row r="35" spans="1:34" x14ac:dyDescent="0.25">
      <c r="A35" s="4" t="str">
        <f t="shared" si="0"/>
        <v>NEMNon-NEM Customer6/17/2021 (8pm-9pm)</v>
      </c>
      <c r="B35" s="5" t="s">
        <v>432</v>
      </c>
      <c r="C35" s="5" t="s">
        <v>542</v>
      </c>
      <c r="D35" t="s">
        <v>744</v>
      </c>
      <c r="E35">
        <v>33483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1</v>
      </c>
      <c r="AC35">
        <v>0</v>
      </c>
      <c r="AD35">
        <v>0</v>
      </c>
      <c r="AE35">
        <v>0</v>
      </c>
      <c r="AF35" s="48">
        <v>21</v>
      </c>
      <c r="AG35" s="48">
        <v>21</v>
      </c>
      <c r="AH35">
        <v>0</v>
      </c>
    </row>
    <row r="36" spans="1:34" x14ac:dyDescent="0.25">
      <c r="A36" s="4" t="str">
        <f t="shared" si="0"/>
        <v>SizeAbove Median (1.88 kW)6/17/2021 (8pm-9pm)</v>
      </c>
      <c r="B36" s="5" t="s">
        <v>433</v>
      </c>
      <c r="C36" s="5" t="s">
        <v>543</v>
      </c>
      <c r="D36" t="s">
        <v>744</v>
      </c>
      <c r="E36">
        <v>21765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1</v>
      </c>
      <c r="AC36">
        <v>0</v>
      </c>
      <c r="AD36">
        <v>0</v>
      </c>
      <c r="AE36">
        <v>0</v>
      </c>
      <c r="AF36" s="48">
        <v>21</v>
      </c>
      <c r="AG36" s="48">
        <v>21</v>
      </c>
      <c r="AH36">
        <v>0</v>
      </c>
    </row>
    <row r="37" spans="1:34" x14ac:dyDescent="0.25">
      <c r="A37" s="4" t="str">
        <f t="shared" si="0"/>
        <v>SizeBelow Median (1.88 kW)6/17/2021 (8pm-9pm)</v>
      </c>
      <c r="B37" s="5" t="s">
        <v>433</v>
      </c>
      <c r="C37" s="5" t="s">
        <v>544</v>
      </c>
      <c r="D37" t="s">
        <v>744</v>
      </c>
      <c r="E37">
        <v>22082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1</v>
      </c>
      <c r="AC37">
        <v>0</v>
      </c>
      <c r="AD37">
        <v>0</v>
      </c>
      <c r="AE37">
        <v>0</v>
      </c>
      <c r="AF37" s="48">
        <v>21</v>
      </c>
      <c r="AG37" s="48">
        <v>21</v>
      </c>
      <c r="AH37">
        <v>0</v>
      </c>
    </row>
    <row r="38" spans="1:34" x14ac:dyDescent="0.25">
      <c r="A38" s="4" t="str">
        <f t="shared" si="0"/>
        <v>SublapSCEC6/17/2021 (8pm-9pm)</v>
      </c>
      <c r="B38" s="5" t="s">
        <v>434</v>
      </c>
      <c r="C38" s="5" t="s">
        <v>545</v>
      </c>
      <c r="D38" t="s">
        <v>744</v>
      </c>
      <c r="E38">
        <v>17281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1</v>
      </c>
      <c r="AC38">
        <v>0</v>
      </c>
      <c r="AD38">
        <v>0</v>
      </c>
      <c r="AE38">
        <v>0</v>
      </c>
      <c r="AF38" s="48">
        <v>21</v>
      </c>
      <c r="AG38" s="48">
        <v>21</v>
      </c>
      <c r="AH38">
        <v>0</v>
      </c>
    </row>
    <row r="39" spans="1:34" x14ac:dyDescent="0.25">
      <c r="A39" s="4" t="str">
        <f t="shared" si="0"/>
        <v>SublapSCEN6/17/2021 (8pm-9pm)</v>
      </c>
      <c r="B39" s="5" t="s">
        <v>434</v>
      </c>
      <c r="C39" s="5" t="s">
        <v>546</v>
      </c>
      <c r="D39" t="s">
        <v>744</v>
      </c>
      <c r="E39">
        <v>4237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1</v>
      </c>
      <c r="AC39">
        <v>0</v>
      </c>
      <c r="AD39">
        <v>0</v>
      </c>
      <c r="AE39">
        <v>0</v>
      </c>
      <c r="AF39" s="48">
        <v>21</v>
      </c>
      <c r="AG39" s="48">
        <v>21</v>
      </c>
      <c r="AH39">
        <v>0</v>
      </c>
    </row>
    <row r="40" spans="1:34" x14ac:dyDescent="0.25">
      <c r="A40" s="4" t="str">
        <f t="shared" si="0"/>
        <v>SublapSCEW6/17/2021 (8pm-9pm)</v>
      </c>
      <c r="B40" s="5" t="s">
        <v>434</v>
      </c>
      <c r="C40" s="5" t="s">
        <v>547</v>
      </c>
      <c r="D40" t="s">
        <v>744</v>
      </c>
      <c r="E40">
        <v>20398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1</v>
      </c>
      <c r="AC40">
        <v>0</v>
      </c>
      <c r="AD40">
        <v>0</v>
      </c>
      <c r="AE40">
        <v>0</v>
      </c>
      <c r="AF40" s="48">
        <v>21</v>
      </c>
      <c r="AG40" s="48">
        <v>21</v>
      </c>
      <c r="AH40">
        <v>0</v>
      </c>
    </row>
    <row r="41" spans="1:34" x14ac:dyDescent="0.25">
      <c r="A41" s="4" t="str">
        <f t="shared" si="0"/>
        <v>SublapSCHD6/17/2021 (8pm-9pm)</v>
      </c>
      <c r="B41" s="5" t="s">
        <v>434</v>
      </c>
      <c r="C41" s="5" t="s">
        <v>548</v>
      </c>
      <c r="D41" t="s">
        <v>744</v>
      </c>
      <c r="E41">
        <v>1157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1</v>
      </c>
      <c r="AC41">
        <v>0</v>
      </c>
      <c r="AD41">
        <v>0</v>
      </c>
      <c r="AE41">
        <v>0</v>
      </c>
      <c r="AF41" s="48">
        <v>21</v>
      </c>
      <c r="AG41" s="48">
        <v>21</v>
      </c>
      <c r="AH41">
        <v>0</v>
      </c>
    </row>
    <row r="42" spans="1:34" x14ac:dyDescent="0.25">
      <c r="A42" s="4" t="str">
        <f t="shared" si="0"/>
        <v>SublapSCLD6/17/2021 (8pm-9pm)</v>
      </c>
      <c r="B42" s="52" t="s">
        <v>434</v>
      </c>
      <c r="C42" s="52" t="s">
        <v>549</v>
      </c>
      <c r="D42" t="s">
        <v>744</v>
      </c>
      <c r="E42">
        <v>45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1</v>
      </c>
      <c r="AC42">
        <v>0</v>
      </c>
      <c r="AD42">
        <v>0</v>
      </c>
      <c r="AE42">
        <v>0</v>
      </c>
      <c r="AF42" s="48">
        <v>21</v>
      </c>
      <c r="AG42" s="48">
        <v>21</v>
      </c>
      <c r="AH42">
        <v>0</v>
      </c>
    </row>
    <row r="43" spans="1:34" x14ac:dyDescent="0.25">
      <c r="A43" s="4" t="str">
        <f t="shared" si="0"/>
        <v>SublapSCNW6/17/2021 (8pm-9pm)</v>
      </c>
      <c r="B43" s="52" t="s">
        <v>434</v>
      </c>
      <c r="C43" s="52" t="s">
        <v>550</v>
      </c>
      <c r="D43" t="s">
        <v>744</v>
      </c>
      <c r="E43">
        <v>728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1</v>
      </c>
      <c r="AC43">
        <v>0</v>
      </c>
      <c r="AD43">
        <v>0</v>
      </c>
      <c r="AE43">
        <v>0</v>
      </c>
      <c r="AF43" s="48">
        <v>21</v>
      </c>
      <c r="AG43" s="48">
        <v>21</v>
      </c>
      <c r="AH43">
        <v>0</v>
      </c>
    </row>
    <row r="44" spans="1:34" x14ac:dyDescent="0.25">
      <c r="A44" s="4" t="str">
        <f t="shared" si="0"/>
        <v>TariffDynamic6/17/2021 (8pm-9pm)</v>
      </c>
      <c r="B44" s="52" t="s">
        <v>435</v>
      </c>
      <c r="C44" s="52" t="s">
        <v>551</v>
      </c>
      <c r="D44" t="s">
        <v>744</v>
      </c>
      <c r="E44">
        <v>14207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1</v>
      </c>
      <c r="AC44">
        <v>0</v>
      </c>
      <c r="AD44">
        <v>0</v>
      </c>
      <c r="AE44">
        <v>0</v>
      </c>
      <c r="AF44" s="48">
        <v>21</v>
      </c>
      <c r="AG44" s="48">
        <v>21</v>
      </c>
      <c r="AH44">
        <v>0</v>
      </c>
    </row>
    <row r="45" spans="1:34" x14ac:dyDescent="0.25">
      <c r="A45" s="4" t="str">
        <f t="shared" si="0"/>
        <v>TariffFlat6/17/2021 (8pm-9pm)</v>
      </c>
      <c r="B45" s="52" t="s">
        <v>435</v>
      </c>
      <c r="C45" s="52" t="s">
        <v>552</v>
      </c>
      <c r="D45" t="s">
        <v>744</v>
      </c>
      <c r="E45">
        <v>29640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1</v>
      </c>
      <c r="AC45">
        <v>0</v>
      </c>
      <c r="AD45">
        <v>0</v>
      </c>
      <c r="AE45">
        <v>0</v>
      </c>
      <c r="AF45" s="48">
        <v>21</v>
      </c>
      <c r="AG45" s="48">
        <v>21</v>
      </c>
      <c r="AH45">
        <v>0</v>
      </c>
    </row>
    <row r="46" spans="1:34" x14ac:dyDescent="0.25">
      <c r="A46" s="4" t="str">
        <f t="shared" si="0"/>
        <v>Thermostats1 Thermostat6/17/2021 (8pm-9pm)</v>
      </c>
      <c r="B46" s="52" t="s">
        <v>436</v>
      </c>
      <c r="C46" s="52" t="s">
        <v>553</v>
      </c>
      <c r="D46" t="s">
        <v>744</v>
      </c>
      <c r="E46">
        <v>37994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1</v>
      </c>
      <c r="AC46">
        <v>0</v>
      </c>
      <c r="AD46">
        <v>0</v>
      </c>
      <c r="AE46">
        <v>0</v>
      </c>
      <c r="AF46" s="48">
        <v>21</v>
      </c>
      <c r="AG46" s="48">
        <v>21</v>
      </c>
      <c r="AH46">
        <v>0</v>
      </c>
    </row>
    <row r="47" spans="1:34" x14ac:dyDescent="0.25">
      <c r="A47" s="4" t="str">
        <f t="shared" si="0"/>
        <v>Thermostats2 Thermostats6/17/2021 (8pm-9pm)</v>
      </c>
      <c r="B47" s="52" t="s">
        <v>436</v>
      </c>
      <c r="C47" s="52" t="s">
        <v>554</v>
      </c>
      <c r="D47" t="s">
        <v>744</v>
      </c>
      <c r="E47">
        <v>5378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1</v>
      </c>
      <c r="AC47">
        <v>0</v>
      </c>
      <c r="AD47">
        <v>0</v>
      </c>
      <c r="AE47">
        <v>0</v>
      </c>
      <c r="AF47" s="48">
        <v>21</v>
      </c>
      <c r="AG47" s="48">
        <v>21</v>
      </c>
      <c r="AH47">
        <v>0</v>
      </c>
    </row>
    <row r="48" spans="1:34" x14ac:dyDescent="0.25">
      <c r="A48" s="4" t="str">
        <f t="shared" si="0"/>
        <v>Thermostats3+ Thermostats6/17/2021 (8pm-9pm)</v>
      </c>
      <c r="B48" s="52" t="s">
        <v>436</v>
      </c>
      <c r="C48" s="52" t="s">
        <v>555</v>
      </c>
      <c r="D48" t="s">
        <v>744</v>
      </c>
      <c r="E48">
        <v>475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1</v>
      </c>
      <c r="AC48">
        <v>0</v>
      </c>
      <c r="AD48">
        <v>0</v>
      </c>
      <c r="AE48">
        <v>0</v>
      </c>
      <c r="AF48" s="48">
        <v>21</v>
      </c>
      <c r="AG48" s="48">
        <v>21</v>
      </c>
      <c r="AH48">
        <v>0</v>
      </c>
    </row>
    <row r="49" spans="1:34" x14ac:dyDescent="0.25">
      <c r="A49" s="4" t="str">
        <f t="shared" si="0"/>
        <v>Vendor16/17/2021 (8pm-9pm)</v>
      </c>
      <c r="B49" s="52" t="s">
        <v>437</v>
      </c>
      <c r="C49" s="52" t="s">
        <v>556</v>
      </c>
      <c r="D49" t="s">
        <v>744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1</v>
      </c>
      <c r="AC49">
        <v>0</v>
      </c>
      <c r="AD49">
        <v>0</v>
      </c>
      <c r="AE49">
        <v>0</v>
      </c>
      <c r="AF49" s="48">
        <v>21</v>
      </c>
      <c r="AG49" s="48">
        <v>21</v>
      </c>
      <c r="AH49">
        <v>1</v>
      </c>
    </row>
    <row r="50" spans="1:34" x14ac:dyDescent="0.25">
      <c r="A50" s="4" t="str">
        <f t="shared" si="0"/>
        <v>Vendor26/17/2021 (8pm-9pm)</v>
      </c>
      <c r="B50" s="52" t="s">
        <v>437</v>
      </c>
      <c r="C50" s="52" t="s">
        <v>557</v>
      </c>
      <c r="D50" t="s">
        <v>744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1</v>
      </c>
      <c r="AC50">
        <v>0</v>
      </c>
      <c r="AD50">
        <v>0</v>
      </c>
      <c r="AE50">
        <v>0</v>
      </c>
      <c r="AF50" s="48">
        <v>21</v>
      </c>
      <c r="AG50" s="48">
        <v>21</v>
      </c>
      <c r="AH50">
        <v>1</v>
      </c>
    </row>
    <row r="51" spans="1:34" x14ac:dyDescent="0.25">
      <c r="A51" s="4" t="str">
        <f t="shared" si="0"/>
        <v>ZoneRemainder of System6/17/2021 (8pm-9pm)</v>
      </c>
      <c r="B51" s="52" t="s">
        <v>438</v>
      </c>
      <c r="C51" s="52" t="s">
        <v>558</v>
      </c>
      <c r="D51" t="s">
        <v>744</v>
      </c>
      <c r="E51">
        <v>18058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1</v>
      </c>
      <c r="AC51">
        <v>0</v>
      </c>
      <c r="AD51">
        <v>0</v>
      </c>
      <c r="AE51">
        <v>0</v>
      </c>
      <c r="AF51" s="48">
        <v>21</v>
      </c>
      <c r="AG51" s="48">
        <v>21</v>
      </c>
      <c r="AH51">
        <v>0</v>
      </c>
    </row>
    <row r="52" spans="1:34" x14ac:dyDescent="0.25">
      <c r="A52" s="4" t="str">
        <f t="shared" si="0"/>
        <v>ZoneSouth Orange County6/17/2021 (8pm-9pm)</v>
      </c>
      <c r="B52" s="52" t="s">
        <v>438</v>
      </c>
      <c r="C52" s="52" t="s">
        <v>559</v>
      </c>
      <c r="D52" t="s">
        <v>744</v>
      </c>
      <c r="E52">
        <v>9510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1</v>
      </c>
      <c r="AC52">
        <v>0</v>
      </c>
      <c r="AD52">
        <v>0</v>
      </c>
      <c r="AE52">
        <v>0</v>
      </c>
      <c r="AF52" s="48">
        <v>21</v>
      </c>
      <c r="AG52" s="48">
        <v>21</v>
      </c>
      <c r="AH52">
        <v>0</v>
      </c>
    </row>
    <row r="53" spans="1:34" x14ac:dyDescent="0.25">
      <c r="A53" s="4" t="str">
        <f t="shared" si="0"/>
        <v>ZoneSouth of Lugo6/17/2021 (8pm-9pm)</v>
      </c>
      <c r="B53" s="52" t="s">
        <v>438</v>
      </c>
      <c r="C53" s="52" t="s">
        <v>560</v>
      </c>
      <c r="D53" t="s">
        <v>744</v>
      </c>
      <c r="E53">
        <v>16279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1</v>
      </c>
      <c r="AC53">
        <v>0</v>
      </c>
      <c r="AD53">
        <v>0</v>
      </c>
      <c r="AE53">
        <v>0</v>
      </c>
      <c r="AF53" s="48">
        <v>21</v>
      </c>
      <c r="AG53" s="48">
        <v>21</v>
      </c>
      <c r="AH53">
        <v>0</v>
      </c>
    </row>
    <row r="54" spans="1:34" x14ac:dyDescent="0.25">
      <c r="A54" s="4" t="str">
        <f t="shared" si="0"/>
        <v>AllAll Customers7/9/2021 (5pm-6pm &amp; 6:30pm-8:58pm)</v>
      </c>
      <c r="B54" s="5" t="s">
        <v>439</v>
      </c>
      <c r="C54" s="5" t="s">
        <v>561</v>
      </c>
      <c r="D54" t="s">
        <v>745</v>
      </c>
      <c r="E54">
        <v>45957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1</v>
      </c>
      <c r="Z54">
        <v>2</v>
      </c>
      <c r="AA54">
        <v>1</v>
      </c>
      <c r="AB54">
        <v>2</v>
      </c>
      <c r="AC54">
        <v>0</v>
      </c>
      <c r="AD54">
        <v>0</v>
      </c>
      <c r="AE54">
        <v>0</v>
      </c>
      <c r="AF54" s="48">
        <v>18</v>
      </c>
      <c r="AG54" s="48">
        <v>21</v>
      </c>
      <c r="AH54">
        <v>0</v>
      </c>
    </row>
    <row r="55" spans="1:34" x14ac:dyDescent="0.25">
      <c r="A55" s="4" t="str">
        <f t="shared" si="0"/>
        <v>LCABig Creek/Ventura7/9/2021 (5pm-6pm &amp; 6:30pm-8:58pm)</v>
      </c>
      <c r="B55" s="5" t="s">
        <v>440</v>
      </c>
      <c r="C55" s="5" t="s">
        <v>562</v>
      </c>
      <c r="D55" t="s">
        <v>745</v>
      </c>
      <c r="E55">
        <v>5294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1</v>
      </c>
      <c r="Z55">
        <v>2</v>
      </c>
      <c r="AA55">
        <v>1</v>
      </c>
      <c r="AB55">
        <v>2</v>
      </c>
      <c r="AC55">
        <v>0</v>
      </c>
      <c r="AD55">
        <v>0</v>
      </c>
      <c r="AE55">
        <v>0</v>
      </c>
      <c r="AF55" s="48">
        <v>18</v>
      </c>
      <c r="AG55" s="48">
        <v>21</v>
      </c>
      <c r="AH55">
        <v>0</v>
      </c>
    </row>
    <row r="56" spans="1:34" x14ac:dyDescent="0.25">
      <c r="A56" s="4" t="str">
        <f t="shared" si="0"/>
        <v>LCALA Basin7/9/2021 (5pm-6pm &amp; 6:30pm-8:58pm)</v>
      </c>
      <c r="B56" s="5" t="s">
        <v>440</v>
      </c>
      <c r="C56" s="5" t="s">
        <v>563</v>
      </c>
      <c r="D56" t="s">
        <v>745</v>
      </c>
      <c r="E56">
        <v>39383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1</v>
      </c>
      <c r="Z56">
        <v>2</v>
      </c>
      <c r="AA56">
        <v>1</v>
      </c>
      <c r="AB56">
        <v>2</v>
      </c>
      <c r="AC56">
        <v>0</v>
      </c>
      <c r="AD56">
        <v>0</v>
      </c>
      <c r="AE56">
        <v>0</v>
      </c>
      <c r="AF56" s="48">
        <v>18</v>
      </c>
      <c r="AG56" s="48">
        <v>21</v>
      </c>
      <c r="AH56">
        <v>0</v>
      </c>
    </row>
    <row r="57" spans="1:34" x14ac:dyDescent="0.25">
      <c r="A57" s="4" t="str">
        <f t="shared" si="0"/>
        <v>LCAOutside LA Basin7/9/2021 (5pm-6pm &amp; 6:30pm-8:58pm)</v>
      </c>
      <c r="B57" s="5" t="s">
        <v>440</v>
      </c>
      <c r="C57" s="5" t="s">
        <v>564</v>
      </c>
      <c r="D57" t="s">
        <v>745</v>
      </c>
      <c r="E57">
        <v>1279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1</v>
      </c>
      <c r="Z57">
        <v>2</v>
      </c>
      <c r="AA57">
        <v>1</v>
      </c>
      <c r="AB57">
        <v>2</v>
      </c>
      <c r="AC57">
        <v>0</v>
      </c>
      <c r="AD57">
        <v>0</v>
      </c>
      <c r="AE57">
        <v>0</v>
      </c>
      <c r="AF57" s="48">
        <v>18</v>
      </c>
      <c r="AG57" s="48">
        <v>21</v>
      </c>
      <c r="AH57">
        <v>0</v>
      </c>
    </row>
    <row r="58" spans="1:34" x14ac:dyDescent="0.25">
      <c r="A58" s="4" t="str">
        <f t="shared" si="0"/>
        <v>Low IncomeCARE7/9/2021 (5pm-6pm &amp; 6:30pm-8:58pm)</v>
      </c>
      <c r="B58" s="5" t="s">
        <v>441</v>
      </c>
      <c r="C58" s="5" t="s">
        <v>565</v>
      </c>
      <c r="D58" t="s">
        <v>745</v>
      </c>
      <c r="E58">
        <v>9004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1</v>
      </c>
      <c r="Z58">
        <v>2</v>
      </c>
      <c r="AA58">
        <v>1</v>
      </c>
      <c r="AB58">
        <v>2</v>
      </c>
      <c r="AC58">
        <v>0</v>
      </c>
      <c r="AD58">
        <v>0</v>
      </c>
      <c r="AE58">
        <v>0</v>
      </c>
      <c r="AF58" s="48">
        <v>18</v>
      </c>
      <c r="AG58" s="48">
        <v>21</v>
      </c>
      <c r="AH58">
        <v>0</v>
      </c>
    </row>
    <row r="59" spans="1:34" x14ac:dyDescent="0.25">
      <c r="A59" s="4" t="str">
        <f t="shared" si="0"/>
        <v>Low IncomeNon-CARE7/9/2021 (5pm-6pm &amp; 6:30pm-8:58pm)</v>
      </c>
      <c r="B59" s="5" t="s">
        <v>441</v>
      </c>
      <c r="C59" s="5" t="s">
        <v>566</v>
      </c>
      <c r="D59" t="s">
        <v>745</v>
      </c>
      <c r="E59">
        <v>36953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1</v>
      </c>
      <c r="Z59">
        <v>2</v>
      </c>
      <c r="AA59">
        <v>1</v>
      </c>
      <c r="AB59">
        <v>2</v>
      </c>
      <c r="AC59">
        <v>0</v>
      </c>
      <c r="AD59">
        <v>0</v>
      </c>
      <c r="AE59">
        <v>0</v>
      </c>
      <c r="AF59" s="48">
        <v>18</v>
      </c>
      <c r="AG59" s="48">
        <v>21</v>
      </c>
      <c r="AH59">
        <v>0</v>
      </c>
    </row>
    <row r="60" spans="1:34" x14ac:dyDescent="0.25">
      <c r="A60" s="4" t="str">
        <f t="shared" si="0"/>
        <v>NEMNEM Customer7/9/2021 (5pm-6pm &amp; 6:30pm-8:58pm)</v>
      </c>
      <c r="B60" s="5" t="s">
        <v>442</v>
      </c>
      <c r="C60" s="5" t="s">
        <v>567</v>
      </c>
      <c r="D60" t="s">
        <v>745</v>
      </c>
      <c r="E60">
        <v>10711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1</v>
      </c>
      <c r="Z60">
        <v>2</v>
      </c>
      <c r="AA60">
        <v>1</v>
      </c>
      <c r="AB60">
        <v>2</v>
      </c>
      <c r="AC60">
        <v>0</v>
      </c>
      <c r="AD60">
        <v>0</v>
      </c>
      <c r="AE60">
        <v>0</v>
      </c>
      <c r="AF60" s="48">
        <v>18</v>
      </c>
      <c r="AG60" s="48">
        <v>21</v>
      </c>
      <c r="AH60">
        <v>0</v>
      </c>
    </row>
    <row r="61" spans="1:34" x14ac:dyDescent="0.25">
      <c r="A61" s="4" t="str">
        <f t="shared" si="0"/>
        <v>NEMNon-NEM Customer7/9/2021 (5pm-6pm &amp; 6:30pm-8:58pm)</v>
      </c>
      <c r="B61" s="5" t="s">
        <v>442</v>
      </c>
      <c r="C61" s="5" t="s">
        <v>568</v>
      </c>
      <c r="D61" t="s">
        <v>745</v>
      </c>
      <c r="E61">
        <v>35246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1</v>
      </c>
      <c r="Z61">
        <v>2</v>
      </c>
      <c r="AA61">
        <v>1</v>
      </c>
      <c r="AB61">
        <v>2</v>
      </c>
      <c r="AC61">
        <v>0</v>
      </c>
      <c r="AD61">
        <v>0</v>
      </c>
      <c r="AE61">
        <v>0</v>
      </c>
      <c r="AF61" s="48">
        <v>18</v>
      </c>
      <c r="AG61" s="48">
        <v>21</v>
      </c>
      <c r="AH61">
        <v>0</v>
      </c>
    </row>
    <row r="62" spans="1:34" x14ac:dyDescent="0.25">
      <c r="A62" s="4" t="str">
        <f t="shared" si="0"/>
        <v>SizeAbove Median (1.88 kW)7/9/2021 (5pm-6pm &amp; 6:30pm-8:58pm)</v>
      </c>
      <c r="B62" s="5" t="s">
        <v>443</v>
      </c>
      <c r="C62" s="5" t="s">
        <v>569</v>
      </c>
      <c r="D62" t="s">
        <v>745</v>
      </c>
      <c r="E62">
        <v>22881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1</v>
      </c>
      <c r="Z62">
        <v>2</v>
      </c>
      <c r="AA62">
        <v>1</v>
      </c>
      <c r="AB62">
        <v>2</v>
      </c>
      <c r="AC62">
        <v>0</v>
      </c>
      <c r="AD62">
        <v>0</v>
      </c>
      <c r="AE62">
        <v>0</v>
      </c>
      <c r="AF62" s="48">
        <v>18</v>
      </c>
      <c r="AG62" s="48">
        <v>21</v>
      </c>
      <c r="AH62">
        <v>0</v>
      </c>
    </row>
    <row r="63" spans="1:34" x14ac:dyDescent="0.25">
      <c r="A63" s="4" t="str">
        <f t="shared" si="0"/>
        <v>SizeBelow Median (1.88 kW)7/9/2021 (5pm-6pm &amp; 6:30pm-8:58pm)</v>
      </c>
      <c r="B63" s="5" t="s">
        <v>443</v>
      </c>
      <c r="C63" s="5" t="s">
        <v>570</v>
      </c>
      <c r="D63" t="s">
        <v>745</v>
      </c>
      <c r="E63">
        <v>23076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1</v>
      </c>
      <c r="Z63">
        <v>2</v>
      </c>
      <c r="AA63">
        <v>1</v>
      </c>
      <c r="AB63">
        <v>2</v>
      </c>
      <c r="AC63">
        <v>0</v>
      </c>
      <c r="AD63">
        <v>0</v>
      </c>
      <c r="AE63">
        <v>0</v>
      </c>
      <c r="AF63" s="48">
        <v>18</v>
      </c>
      <c r="AG63" s="48">
        <v>21</v>
      </c>
      <c r="AH63">
        <v>0</v>
      </c>
    </row>
    <row r="64" spans="1:34" x14ac:dyDescent="0.25">
      <c r="A64" s="4" t="str">
        <f t="shared" si="0"/>
        <v>SublapSCEC7/9/2021 (5pm-6pm &amp; 6:30pm-8:58pm)</v>
      </c>
      <c r="B64" s="5" t="s">
        <v>444</v>
      </c>
      <c r="C64" s="5" t="s">
        <v>571</v>
      </c>
      <c r="D64" t="s">
        <v>745</v>
      </c>
      <c r="E64">
        <v>18279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1</v>
      </c>
      <c r="Z64">
        <v>2</v>
      </c>
      <c r="AA64">
        <v>1</v>
      </c>
      <c r="AB64">
        <v>2</v>
      </c>
      <c r="AC64">
        <v>0</v>
      </c>
      <c r="AD64">
        <v>0</v>
      </c>
      <c r="AE64">
        <v>0</v>
      </c>
      <c r="AF64" s="48">
        <v>18</v>
      </c>
      <c r="AG64" s="48">
        <v>21</v>
      </c>
      <c r="AH64">
        <v>0</v>
      </c>
    </row>
    <row r="65" spans="1:34" x14ac:dyDescent="0.25">
      <c r="A65" s="4" t="str">
        <f t="shared" si="0"/>
        <v>SublapSCEN7/9/2021 (5pm-6pm &amp; 6:30pm-8:58pm)</v>
      </c>
      <c r="B65" s="5" t="s">
        <v>444</v>
      </c>
      <c r="C65" s="5" t="s">
        <v>572</v>
      </c>
      <c r="D65" t="s">
        <v>745</v>
      </c>
      <c r="E65">
        <v>4547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1</v>
      </c>
      <c r="Z65">
        <v>2</v>
      </c>
      <c r="AA65">
        <v>1</v>
      </c>
      <c r="AB65">
        <v>2</v>
      </c>
      <c r="AC65">
        <v>0</v>
      </c>
      <c r="AD65">
        <v>0</v>
      </c>
      <c r="AE65">
        <v>0</v>
      </c>
      <c r="AF65" s="48">
        <v>18</v>
      </c>
      <c r="AG65" s="48">
        <v>21</v>
      </c>
      <c r="AH65">
        <v>0</v>
      </c>
    </row>
    <row r="66" spans="1:34" x14ac:dyDescent="0.25">
      <c r="A66" s="4" t="str">
        <f t="shared" ref="A66:A129" si="1">B66&amp;C66&amp;D66</f>
        <v>SublapSCEW7/9/2021 (5pm-6pm &amp; 6:30pm-8:58pm)</v>
      </c>
      <c r="B66" s="5" t="s">
        <v>444</v>
      </c>
      <c r="C66" s="5" t="s">
        <v>573</v>
      </c>
      <c r="D66" t="s">
        <v>745</v>
      </c>
      <c r="E66">
        <v>21105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</v>
      </c>
      <c r="Z66">
        <v>2</v>
      </c>
      <c r="AA66">
        <v>1</v>
      </c>
      <c r="AB66">
        <v>2</v>
      </c>
      <c r="AC66">
        <v>0</v>
      </c>
      <c r="AD66">
        <v>0</v>
      </c>
      <c r="AE66">
        <v>0</v>
      </c>
      <c r="AF66" s="48">
        <v>18</v>
      </c>
      <c r="AG66" s="48">
        <v>21</v>
      </c>
      <c r="AH66">
        <v>0</v>
      </c>
    </row>
    <row r="67" spans="1:34" x14ac:dyDescent="0.25">
      <c r="A67" s="4" t="str">
        <f t="shared" si="1"/>
        <v>SublapSCHD7/9/2021 (5pm-6pm &amp; 6:30pm-8:58pm)</v>
      </c>
      <c r="B67" s="5" t="s">
        <v>444</v>
      </c>
      <c r="C67" s="5" t="s">
        <v>574</v>
      </c>
      <c r="D67" t="s">
        <v>745</v>
      </c>
      <c r="E67">
        <v>1233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1</v>
      </c>
      <c r="Z67">
        <v>2</v>
      </c>
      <c r="AA67">
        <v>1</v>
      </c>
      <c r="AB67">
        <v>2</v>
      </c>
      <c r="AC67">
        <v>0</v>
      </c>
      <c r="AD67">
        <v>0</v>
      </c>
      <c r="AE67">
        <v>0</v>
      </c>
      <c r="AF67" s="48">
        <v>18</v>
      </c>
      <c r="AG67" s="48">
        <v>21</v>
      </c>
      <c r="AH67">
        <v>0</v>
      </c>
    </row>
    <row r="68" spans="1:34" x14ac:dyDescent="0.25">
      <c r="A68" s="4" t="str">
        <f t="shared" si="1"/>
        <v>SublapSCLD7/9/2021 (5pm-6pm &amp; 6:30pm-8:58pm)</v>
      </c>
      <c r="B68" s="52" t="s">
        <v>444</v>
      </c>
      <c r="C68" s="52" t="s">
        <v>575</v>
      </c>
      <c r="D68" t="s">
        <v>745</v>
      </c>
      <c r="E68">
        <v>46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1</v>
      </c>
      <c r="Z68">
        <v>2</v>
      </c>
      <c r="AA68">
        <v>1</v>
      </c>
      <c r="AB68">
        <v>2</v>
      </c>
      <c r="AC68">
        <v>0</v>
      </c>
      <c r="AD68">
        <v>0</v>
      </c>
      <c r="AE68">
        <v>0</v>
      </c>
      <c r="AF68" s="48">
        <v>18</v>
      </c>
      <c r="AG68" s="48">
        <v>21</v>
      </c>
      <c r="AH68">
        <v>0</v>
      </c>
    </row>
    <row r="69" spans="1:34" x14ac:dyDescent="0.25">
      <c r="A69" s="4" t="str">
        <f t="shared" si="1"/>
        <v>SublapSCNW7/9/2021 (5pm-6pm &amp; 6:30pm-8:58pm)</v>
      </c>
      <c r="B69" s="52" t="s">
        <v>444</v>
      </c>
      <c r="C69" s="52" t="s">
        <v>576</v>
      </c>
      <c r="D69" t="s">
        <v>745</v>
      </c>
      <c r="E69">
        <v>746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1</v>
      </c>
      <c r="Z69">
        <v>2</v>
      </c>
      <c r="AA69">
        <v>1</v>
      </c>
      <c r="AB69">
        <v>2</v>
      </c>
      <c r="AC69">
        <v>0</v>
      </c>
      <c r="AD69">
        <v>0</v>
      </c>
      <c r="AE69">
        <v>0</v>
      </c>
      <c r="AF69" s="48">
        <v>18</v>
      </c>
      <c r="AG69" s="48">
        <v>21</v>
      </c>
      <c r="AH69">
        <v>0</v>
      </c>
    </row>
    <row r="70" spans="1:34" x14ac:dyDescent="0.25">
      <c r="A70" s="4" t="str">
        <f t="shared" si="1"/>
        <v>TariffDynamic7/9/2021 (5pm-6pm &amp; 6:30pm-8:58pm)</v>
      </c>
      <c r="B70" s="52" t="s">
        <v>445</v>
      </c>
      <c r="C70" s="52" t="s">
        <v>577</v>
      </c>
      <c r="D70" t="s">
        <v>745</v>
      </c>
      <c r="E70">
        <v>14868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1</v>
      </c>
      <c r="Z70">
        <v>2</v>
      </c>
      <c r="AA70">
        <v>1</v>
      </c>
      <c r="AB70">
        <v>2</v>
      </c>
      <c r="AC70">
        <v>0</v>
      </c>
      <c r="AD70">
        <v>0</v>
      </c>
      <c r="AE70">
        <v>0</v>
      </c>
      <c r="AF70" s="48">
        <v>18</v>
      </c>
      <c r="AG70" s="48">
        <v>21</v>
      </c>
      <c r="AH70">
        <v>0</v>
      </c>
    </row>
    <row r="71" spans="1:34" x14ac:dyDescent="0.25">
      <c r="A71" s="4" t="str">
        <f t="shared" si="1"/>
        <v>TariffFlat7/9/2021 (5pm-6pm &amp; 6:30pm-8:58pm)</v>
      </c>
      <c r="B71" s="52" t="s">
        <v>445</v>
      </c>
      <c r="C71" s="52" t="s">
        <v>578</v>
      </c>
      <c r="D71" t="s">
        <v>745</v>
      </c>
      <c r="E71">
        <v>31089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1</v>
      </c>
      <c r="Z71">
        <v>2</v>
      </c>
      <c r="AA71">
        <v>1</v>
      </c>
      <c r="AB71">
        <v>2</v>
      </c>
      <c r="AC71">
        <v>0</v>
      </c>
      <c r="AD71">
        <v>0</v>
      </c>
      <c r="AE71">
        <v>0</v>
      </c>
      <c r="AF71" s="48">
        <v>18</v>
      </c>
      <c r="AG71" s="48">
        <v>21</v>
      </c>
      <c r="AH71">
        <v>0</v>
      </c>
    </row>
    <row r="72" spans="1:34" x14ac:dyDescent="0.25">
      <c r="A72" s="4" t="str">
        <f t="shared" si="1"/>
        <v>Thermostats1 Thermostat7/9/2021 (5pm-6pm &amp; 6:30pm-8:58pm)</v>
      </c>
      <c r="B72" s="52" t="s">
        <v>446</v>
      </c>
      <c r="C72" s="52" t="s">
        <v>579</v>
      </c>
      <c r="D72" t="s">
        <v>745</v>
      </c>
      <c r="E72">
        <v>39914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1</v>
      </c>
      <c r="Z72">
        <v>2</v>
      </c>
      <c r="AA72">
        <v>1</v>
      </c>
      <c r="AB72">
        <v>2</v>
      </c>
      <c r="AC72">
        <v>0</v>
      </c>
      <c r="AD72">
        <v>0</v>
      </c>
      <c r="AE72">
        <v>0</v>
      </c>
      <c r="AF72" s="48">
        <v>18</v>
      </c>
      <c r="AG72" s="48">
        <v>21</v>
      </c>
      <c r="AH72">
        <v>0</v>
      </c>
    </row>
    <row r="73" spans="1:34" x14ac:dyDescent="0.25">
      <c r="A73" s="4" t="str">
        <f t="shared" si="1"/>
        <v>Thermostats2 Thermostats7/9/2021 (5pm-6pm &amp; 6:30pm-8:58pm)</v>
      </c>
      <c r="B73" s="52" t="s">
        <v>446</v>
      </c>
      <c r="C73" s="52" t="s">
        <v>580</v>
      </c>
      <c r="D73" t="s">
        <v>745</v>
      </c>
      <c r="E73">
        <v>5563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1</v>
      </c>
      <c r="Z73">
        <v>2</v>
      </c>
      <c r="AA73">
        <v>1</v>
      </c>
      <c r="AB73">
        <v>2</v>
      </c>
      <c r="AC73">
        <v>0</v>
      </c>
      <c r="AD73">
        <v>0</v>
      </c>
      <c r="AE73">
        <v>0</v>
      </c>
      <c r="AF73" s="48">
        <v>18</v>
      </c>
      <c r="AG73" s="48">
        <v>21</v>
      </c>
      <c r="AH73">
        <v>0</v>
      </c>
    </row>
    <row r="74" spans="1:34" x14ac:dyDescent="0.25">
      <c r="A74" s="4" t="str">
        <f t="shared" si="1"/>
        <v>Thermostats3+ Thermostats7/9/2021 (5pm-6pm &amp; 6:30pm-8:58pm)</v>
      </c>
      <c r="B74" s="52" t="s">
        <v>446</v>
      </c>
      <c r="C74" s="52" t="s">
        <v>581</v>
      </c>
      <c r="D74" t="s">
        <v>745</v>
      </c>
      <c r="E74">
        <v>480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1</v>
      </c>
      <c r="Z74">
        <v>2</v>
      </c>
      <c r="AA74">
        <v>1</v>
      </c>
      <c r="AB74">
        <v>2</v>
      </c>
      <c r="AC74">
        <v>0</v>
      </c>
      <c r="AD74">
        <v>0</v>
      </c>
      <c r="AE74">
        <v>0</v>
      </c>
      <c r="AF74" s="48">
        <v>18</v>
      </c>
      <c r="AG74" s="48">
        <v>21</v>
      </c>
      <c r="AH74">
        <v>0</v>
      </c>
    </row>
    <row r="75" spans="1:34" x14ac:dyDescent="0.25">
      <c r="A75" s="4" t="str">
        <f t="shared" si="1"/>
        <v>Vendor17/9/2021 (5pm-6pm &amp; 6:30pm-8:58pm)</v>
      </c>
      <c r="B75" s="52" t="s">
        <v>447</v>
      </c>
      <c r="C75" s="52" t="s">
        <v>582</v>
      </c>
      <c r="D75" t="s">
        <v>745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1</v>
      </c>
      <c r="Z75">
        <v>2</v>
      </c>
      <c r="AA75">
        <v>1</v>
      </c>
      <c r="AB75">
        <v>2</v>
      </c>
      <c r="AC75">
        <v>0</v>
      </c>
      <c r="AD75">
        <v>0</v>
      </c>
      <c r="AE75">
        <v>0</v>
      </c>
      <c r="AF75" s="48">
        <v>18</v>
      </c>
      <c r="AG75" s="48">
        <v>21</v>
      </c>
      <c r="AH75">
        <v>1</v>
      </c>
    </row>
    <row r="76" spans="1:34" x14ac:dyDescent="0.25">
      <c r="A76" s="4" t="str">
        <f t="shared" si="1"/>
        <v>Vendor27/9/2021 (5pm-6pm &amp; 6:30pm-8:58pm)</v>
      </c>
      <c r="B76" s="52" t="s">
        <v>447</v>
      </c>
      <c r="C76" s="52" t="s">
        <v>583</v>
      </c>
      <c r="D76" t="s">
        <v>745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1</v>
      </c>
      <c r="Z76">
        <v>2</v>
      </c>
      <c r="AA76">
        <v>1</v>
      </c>
      <c r="AB76">
        <v>2</v>
      </c>
      <c r="AC76">
        <v>0</v>
      </c>
      <c r="AD76">
        <v>0</v>
      </c>
      <c r="AE76">
        <v>0</v>
      </c>
      <c r="AF76" s="48">
        <v>18</v>
      </c>
      <c r="AG76" s="48">
        <v>21</v>
      </c>
      <c r="AH76">
        <v>1</v>
      </c>
    </row>
    <row r="77" spans="1:34" x14ac:dyDescent="0.25">
      <c r="A77" s="4" t="str">
        <f t="shared" si="1"/>
        <v>ZoneRemainder of System7/9/2021 (5pm-6pm &amp; 6:30pm-8:58pm)</v>
      </c>
      <c r="B77" s="52" t="s">
        <v>448</v>
      </c>
      <c r="C77" s="52" t="s">
        <v>584</v>
      </c>
      <c r="D77" t="s">
        <v>745</v>
      </c>
      <c r="E77">
        <v>19132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1</v>
      </c>
      <c r="Z77">
        <v>2</v>
      </c>
      <c r="AA77">
        <v>1</v>
      </c>
      <c r="AB77">
        <v>2</v>
      </c>
      <c r="AC77">
        <v>0</v>
      </c>
      <c r="AD77">
        <v>0</v>
      </c>
      <c r="AE77">
        <v>0</v>
      </c>
      <c r="AF77" s="48">
        <v>18</v>
      </c>
      <c r="AG77" s="48">
        <v>21</v>
      </c>
      <c r="AH77">
        <v>0</v>
      </c>
    </row>
    <row r="78" spans="1:34" x14ac:dyDescent="0.25">
      <c r="A78" s="4" t="str">
        <f t="shared" si="1"/>
        <v>ZoneSouth Orange County7/9/2021 (5pm-6pm &amp; 6:30pm-8:58pm)</v>
      </c>
      <c r="B78" s="52" t="s">
        <v>448</v>
      </c>
      <c r="C78" s="52" t="s">
        <v>585</v>
      </c>
      <c r="D78" t="s">
        <v>745</v>
      </c>
      <c r="E78">
        <v>9893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</v>
      </c>
      <c r="Z78">
        <v>2</v>
      </c>
      <c r="AA78">
        <v>1</v>
      </c>
      <c r="AB78">
        <v>2</v>
      </c>
      <c r="AC78">
        <v>0</v>
      </c>
      <c r="AD78">
        <v>0</v>
      </c>
      <c r="AE78">
        <v>0</v>
      </c>
      <c r="AF78" s="48">
        <v>18</v>
      </c>
      <c r="AG78" s="48">
        <v>21</v>
      </c>
      <c r="AH78">
        <v>0</v>
      </c>
    </row>
    <row r="79" spans="1:34" x14ac:dyDescent="0.25">
      <c r="A79" s="4" t="str">
        <f t="shared" si="1"/>
        <v>ZoneSouth of Lugo7/9/2021 (5pm-6pm &amp; 6:30pm-8:58pm)</v>
      </c>
      <c r="B79" s="52" t="s">
        <v>448</v>
      </c>
      <c r="C79" s="52" t="s">
        <v>586</v>
      </c>
      <c r="D79" t="s">
        <v>745</v>
      </c>
      <c r="E79">
        <v>16931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1</v>
      </c>
      <c r="Z79">
        <v>2</v>
      </c>
      <c r="AA79">
        <v>1</v>
      </c>
      <c r="AB79">
        <v>2</v>
      </c>
      <c r="AC79">
        <v>0</v>
      </c>
      <c r="AD79">
        <v>0</v>
      </c>
      <c r="AE79">
        <v>0</v>
      </c>
      <c r="AF79" s="48">
        <v>18</v>
      </c>
      <c r="AG79" s="48">
        <v>21</v>
      </c>
      <c r="AH79">
        <v>0</v>
      </c>
    </row>
    <row r="80" spans="1:34" x14ac:dyDescent="0.25">
      <c r="A80" s="4" t="str">
        <f t="shared" si="1"/>
        <v>AllAll Customers8/5/2021 (5pm-6pm &amp; 8pm-9pm)</v>
      </c>
      <c r="B80" s="5" t="s">
        <v>449</v>
      </c>
      <c r="C80" s="5" t="s">
        <v>587</v>
      </c>
      <c r="D80" t="s">
        <v>746</v>
      </c>
      <c r="E80">
        <v>47389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1</v>
      </c>
      <c r="Z80">
        <v>0</v>
      </c>
      <c r="AA80">
        <v>0</v>
      </c>
      <c r="AB80">
        <v>1</v>
      </c>
      <c r="AC80">
        <v>0</v>
      </c>
      <c r="AD80">
        <v>0</v>
      </c>
      <c r="AE80">
        <v>0</v>
      </c>
      <c r="AF80" s="48">
        <v>18</v>
      </c>
      <c r="AG80" s="48">
        <v>21</v>
      </c>
      <c r="AH80">
        <v>0</v>
      </c>
    </row>
    <row r="81" spans="1:34" x14ac:dyDescent="0.25">
      <c r="A81" s="4" t="str">
        <f t="shared" si="1"/>
        <v>LCABig Creek/Ventura8/5/2021 (5pm-6pm &amp; 8pm-9pm)</v>
      </c>
      <c r="B81" s="5" t="s">
        <v>450</v>
      </c>
      <c r="C81" s="5" t="s">
        <v>588</v>
      </c>
      <c r="D81" t="s">
        <v>746</v>
      </c>
      <c r="E81">
        <v>5556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1</v>
      </c>
      <c r="Z81">
        <v>0</v>
      </c>
      <c r="AA81">
        <v>0</v>
      </c>
      <c r="AB81">
        <v>1</v>
      </c>
      <c r="AC81">
        <v>0</v>
      </c>
      <c r="AD81">
        <v>0</v>
      </c>
      <c r="AE81">
        <v>0</v>
      </c>
      <c r="AF81" s="48">
        <v>18</v>
      </c>
      <c r="AG81" s="48">
        <v>21</v>
      </c>
      <c r="AH81">
        <v>0</v>
      </c>
    </row>
    <row r="82" spans="1:34" x14ac:dyDescent="0.25">
      <c r="A82" s="4" t="str">
        <f t="shared" si="1"/>
        <v>LCALA Basin8/5/2021 (5pm-6pm &amp; 8pm-9pm)</v>
      </c>
      <c r="B82" s="5" t="s">
        <v>450</v>
      </c>
      <c r="C82" s="5" t="s">
        <v>589</v>
      </c>
      <c r="D82" t="s">
        <v>746</v>
      </c>
      <c r="E82">
        <v>40523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1</v>
      </c>
      <c r="Z82">
        <v>0</v>
      </c>
      <c r="AA82">
        <v>0</v>
      </c>
      <c r="AB82">
        <v>1</v>
      </c>
      <c r="AC82">
        <v>0</v>
      </c>
      <c r="AD82">
        <v>0</v>
      </c>
      <c r="AE82">
        <v>0</v>
      </c>
      <c r="AF82" s="48">
        <v>18</v>
      </c>
      <c r="AG82" s="48">
        <v>21</v>
      </c>
      <c r="AH82">
        <v>0</v>
      </c>
    </row>
    <row r="83" spans="1:34" x14ac:dyDescent="0.25">
      <c r="A83" s="4" t="str">
        <f t="shared" si="1"/>
        <v>LCAOutside LA Basin8/5/2021 (5pm-6pm &amp; 8pm-9pm)</v>
      </c>
      <c r="B83" s="5" t="s">
        <v>450</v>
      </c>
      <c r="C83" s="5" t="s">
        <v>590</v>
      </c>
      <c r="D83" t="s">
        <v>746</v>
      </c>
      <c r="E83">
        <v>1311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1</v>
      </c>
      <c r="Z83">
        <v>0</v>
      </c>
      <c r="AA83">
        <v>0</v>
      </c>
      <c r="AB83">
        <v>1</v>
      </c>
      <c r="AC83">
        <v>0</v>
      </c>
      <c r="AD83">
        <v>0</v>
      </c>
      <c r="AE83">
        <v>0</v>
      </c>
      <c r="AF83" s="48">
        <v>18</v>
      </c>
      <c r="AG83" s="48">
        <v>21</v>
      </c>
      <c r="AH83">
        <v>0</v>
      </c>
    </row>
    <row r="84" spans="1:34" x14ac:dyDescent="0.25">
      <c r="A84" s="4" t="str">
        <f t="shared" si="1"/>
        <v>Low IncomeCARE8/5/2021 (5pm-6pm &amp; 8pm-9pm)</v>
      </c>
      <c r="B84" s="5" t="s">
        <v>451</v>
      </c>
      <c r="C84" s="5" t="s">
        <v>591</v>
      </c>
      <c r="D84" t="s">
        <v>746</v>
      </c>
      <c r="E84">
        <v>9615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1</v>
      </c>
      <c r="Z84">
        <v>0</v>
      </c>
      <c r="AA84">
        <v>0</v>
      </c>
      <c r="AB84">
        <v>1</v>
      </c>
      <c r="AC84">
        <v>0</v>
      </c>
      <c r="AD84">
        <v>0</v>
      </c>
      <c r="AE84">
        <v>0</v>
      </c>
      <c r="AF84" s="48">
        <v>18</v>
      </c>
      <c r="AG84" s="48">
        <v>21</v>
      </c>
      <c r="AH84">
        <v>0</v>
      </c>
    </row>
    <row r="85" spans="1:34" x14ac:dyDescent="0.25">
      <c r="A85" s="4" t="str">
        <f t="shared" si="1"/>
        <v>Low IncomeNon-CARE8/5/2021 (5pm-6pm &amp; 8pm-9pm)</v>
      </c>
      <c r="B85" s="5" t="s">
        <v>451</v>
      </c>
      <c r="C85" s="5" t="s">
        <v>592</v>
      </c>
      <c r="D85" t="s">
        <v>746</v>
      </c>
      <c r="E85">
        <v>37774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1</v>
      </c>
      <c r="Z85">
        <v>0</v>
      </c>
      <c r="AA85">
        <v>0</v>
      </c>
      <c r="AB85">
        <v>1</v>
      </c>
      <c r="AC85">
        <v>0</v>
      </c>
      <c r="AD85">
        <v>0</v>
      </c>
      <c r="AE85">
        <v>0</v>
      </c>
      <c r="AF85" s="48">
        <v>18</v>
      </c>
      <c r="AG85" s="48">
        <v>21</v>
      </c>
      <c r="AH85">
        <v>0</v>
      </c>
    </row>
    <row r="86" spans="1:34" x14ac:dyDescent="0.25">
      <c r="A86" s="4" t="str">
        <f t="shared" si="1"/>
        <v>NEMNEM Customer8/5/2021 (5pm-6pm &amp; 8pm-9pm)</v>
      </c>
      <c r="B86" s="5" t="s">
        <v>452</v>
      </c>
      <c r="C86" s="5" t="s">
        <v>593</v>
      </c>
      <c r="D86" t="s">
        <v>746</v>
      </c>
      <c r="E86">
        <v>10836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1</v>
      </c>
      <c r="Z86">
        <v>0</v>
      </c>
      <c r="AA86">
        <v>0</v>
      </c>
      <c r="AB86">
        <v>1</v>
      </c>
      <c r="AC86">
        <v>0</v>
      </c>
      <c r="AD86">
        <v>0</v>
      </c>
      <c r="AE86">
        <v>0</v>
      </c>
      <c r="AF86" s="48">
        <v>18</v>
      </c>
      <c r="AG86" s="48">
        <v>21</v>
      </c>
      <c r="AH86">
        <v>0</v>
      </c>
    </row>
    <row r="87" spans="1:34" x14ac:dyDescent="0.25">
      <c r="A87" s="4" t="str">
        <f t="shared" si="1"/>
        <v>NEMNon-NEM Customer8/5/2021 (5pm-6pm &amp; 8pm-9pm)</v>
      </c>
      <c r="B87" s="5" t="s">
        <v>452</v>
      </c>
      <c r="C87" s="5" t="s">
        <v>594</v>
      </c>
      <c r="D87" t="s">
        <v>746</v>
      </c>
      <c r="E87">
        <v>36553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1</v>
      </c>
      <c r="Z87">
        <v>0</v>
      </c>
      <c r="AA87">
        <v>0</v>
      </c>
      <c r="AB87">
        <v>1</v>
      </c>
      <c r="AC87">
        <v>0</v>
      </c>
      <c r="AD87">
        <v>0</v>
      </c>
      <c r="AE87">
        <v>0</v>
      </c>
      <c r="AF87" s="48">
        <v>18</v>
      </c>
      <c r="AG87" s="48">
        <v>21</v>
      </c>
      <c r="AH87">
        <v>0</v>
      </c>
    </row>
    <row r="88" spans="1:34" x14ac:dyDescent="0.25">
      <c r="A88" s="4" t="str">
        <f t="shared" si="1"/>
        <v>SizeAbove Median (1.88 kW)8/5/2021 (5pm-6pm &amp; 8pm-9pm)</v>
      </c>
      <c r="B88" s="5" t="s">
        <v>453</v>
      </c>
      <c r="C88" s="5" t="s">
        <v>595</v>
      </c>
      <c r="D88" t="s">
        <v>746</v>
      </c>
      <c r="E88">
        <v>23702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1</v>
      </c>
      <c r="Z88">
        <v>0</v>
      </c>
      <c r="AA88">
        <v>0</v>
      </c>
      <c r="AB88">
        <v>1</v>
      </c>
      <c r="AC88">
        <v>0</v>
      </c>
      <c r="AD88">
        <v>0</v>
      </c>
      <c r="AE88">
        <v>0</v>
      </c>
      <c r="AF88" s="48">
        <v>18</v>
      </c>
      <c r="AG88" s="48">
        <v>21</v>
      </c>
      <c r="AH88">
        <v>0</v>
      </c>
    </row>
    <row r="89" spans="1:34" x14ac:dyDescent="0.25">
      <c r="A89" s="4" t="str">
        <f t="shared" si="1"/>
        <v>SizeBelow Median (1.88 kW)8/5/2021 (5pm-6pm &amp; 8pm-9pm)</v>
      </c>
      <c r="B89" s="5" t="s">
        <v>453</v>
      </c>
      <c r="C89" s="5" t="s">
        <v>596</v>
      </c>
      <c r="D89" t="s">
        <v>746</v>
      </c>
      <c r="E89">
        <v>23687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1</v>
      </c>
      <c r="Z89">
        <v>0</v>
      </c>
      <c r="AA89">
        <v>0</v>
      </c>
      <c r="AB89">
        <v>1</v>
      </c>
      <c r="AC89">
        <v>0</v>
      </c>
      <c r="AD89">
        <v>0</v>
      </c>
      <c r="AE89">
        <v>0</v>
      </c>
      <c r="AF89" s="48">
        <v>18</v>
      </c>
      <c r="AG89" s="48">
        <v>21</v>
      </c>
      <c r="AH89">
        <v>0</v>
      </c>
    </row>
    <row r="90" spans="1:34" x14ac:dyDescent="0.25">
      <c r="A90" s="4" t="str">
        <f t="shared" si="1"/>
        <v>SublapSCEC8/5/2021 (5pm-6pm &amp; 8pm-9pm)</v>
      </c>
      <c r="B90" s="5" t="s">
        <v>454</v>
      </c>
      <c r="C90" s="5" t="s">
        <v>597</v>
      </c>
      <c r="D90" t="s">
        <v>746</v>
      </c>
      <c r="E90">
        <v>19064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1</v>
      </c>
      <c r="Z90">
        <v>0</v>
      </c>
      <c r="AA90">
        <v>0</v>
      </c>
      <c r="AB90">
        <v>1</v>
      </c>
      <c r="AC90">
        <v>0</v>
      </c>
      <c r="AD90">
        <v>0</v>
      </c>
      <c r="AE90">
        <v>0</v>
      </c>
      <c r="AF90" s="48">
        <v>18</v>
      </c>
      <c r="AG90" s="48">
        <v>21</v>
      </c>
      <c r="AH90">
        <v>0</v>
      </c>
    </row>
    <row r="91" spans="1:34" x14ac:dyDescent="0.25">
      <c r="A91" s="4" t="str">
        <f t="shared" si="1"/>
        <v>SublapSCEN8/5/2021 (5pm-6pm &amp; 8pm-9pm)</v>
      </c>
      <c r="B91" s="5" t="s">
        <v>454</v>
      </c>
      <c r="C91" s="5" t="s">
        <v>598</v>
      </c>
      <c r="D91" t="s">
        <v>746</v>
      </c>
      <c r="E91">
        <v>4811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1</v>
      </c>
      <c r="Z91">
        <v>0</v>
      </c>
      <c r="AA91">
        <v>0</v>
      </c>
      <c r="AB91">
        <v>1</v>
      </c>
      <c r="AC91">
        <v>0</v>
      </c>
      <c r="AD91">
        <v>0</v>
      </c>
      <c r="AE91">
        <v>0</v>
      </c>
      <c r="AF91" s="48">
        <v>18</v>
      </c>
      <c r="AG91" s="48">
        <v>21</v>
      </c>
      <c r="AH91">
        <v>0</v>
      </c>
    </row>
    <row r="92" spans="1:34" x14ac:dyDescent="0.25">
      <c r="A92" s="4" t="str">
        <f t="shared" si="1"/>
        <v>SublapSCEW8/5/2021 (5pm-6pm &amp; 8pm-9pm)</v>
      </c>
      <c r="B92" s="5" t="s">
        <v>454</v>
      </c>
      <c r="C92" s="5" t="s">
        <v>599</v>
      </c>
      <c r="D92" t="s">
        <v>746</v>
      </c>
      <c r="E92">
        <v>21460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1</v>
      </c>
      <c r="Z92">
        <v>0</v>
      </c>
      <c r="AA92">
        <v>0</v>
      </c>
      <c r="AB92">
        <v>1</v>
      </c>
      <c r="AC92">
        <v>0</v>
      </c>
      <c r="AD92">
        <v>0</v>
      </c>
      <c r="AE92">
        <v>0</v>
      </c>
      <c r="AF92" s="48">
        <v>18</v>
      </c>
      <c r="AG92" s="48">
        <v>21</v>
      </c>
      <c r="AH92">
        <v>0</v>
      </c>
    </row>
    <row r="93" spans="1:34" x14ac:dyDescent="0.25">
      <c r="A93" s="4" t="str">
        <f t="shared" si="1"/>
        <v>SublapSCHD8/5/2021 (5pm-6pm &amp; 8pm-9pm)</v>
      </c>
      <c r="B93" s="5" t="s">
        <v>454</v>
      </c>
      <c r="C93" s="5" t="s">
        <v>600</v>
      </c>
      <c r="D93" t="s">
        <v>746</v>
      </c>
      <c r="E93">
        <v>1265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1</v>
      </c>
      <c r="Z93">
        <v>0</v>
      </c>
      <c r="AA93">
        <v>0</v>
      </c>
      <c r="AB93">
        <v>1</v>
      </c>
      <c r="AC93">
        <v>0</v>
      </c>
      <c r="AD93">
        <v>0</v>
      </c>
      <c r="AE93">
        <v>0</v>
      </c>
      <c r="AF93" s="48">
        <v>18</v>
      </c>
      <c r="AG93" s="48">
        <v>21</v>
      </c>
      <c r="AH93">
        <v>0</v>
      </c>
    </row>
    <row r="94" spans="1:34" x14ac:dyDescent="0.25">
      <c r="A94" s="4" t="str">
        <f t="shared" si="1"/>
        <v>SublapSCLD8/5/2021 (5pm-6pm &amp; 8pm-9pm)</v>
      </c>
      <c r="B94" s="52" t="s">
        <v>454</v>
      </c>
      <c r="C94" s="52" t="s">
        <v>601</v>
      </c>
      <c r="D94" t="s">
        <v>746</v>
      </c>
      <c r="E94">
        <v>46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1</v>
      </c>
      <c r="Z94">
        <v>0</v>
      </c>
      <c r="AA94">
        <v>0</v>
      </c>
      <c r="AB94">
        <v>1</v>
      </c>
      <c r="AC94">
        <v>0</v>
      </c>
      <c r="AD94">
        <v>0</v>
      </c>
      <c r="AE94">
        <v>0</v>
      </c>
      <c r="AF94" s="48">
        <v>18</v>
      </c>
      <c r="AG94" s="48">
        <v>21</v>
      </c>
      <c r="AH94">
        <v>0</v>
      </c>
    </row>
    <row r="95" spans="1:34" x14ac:dyDescent="0.25">
      <c r="A95" s="4" t="str">
        <f t="shared" si="1"/>
        <v>SublapSCNW8/5/2021 (5pm-6pm &amp; 8pm-9pm)</v>
      </c>
      <c r="B95" s="52" t="s">
        <v>454</v>
      </c>
      <c r="C95" s="52" t="s">
        <v>602</v>
      </c>
      <c r="D95" t="s">
        <v>746</v>
      </c>
      <c r="E95">
        <v>744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1</v>
      </c>
      <c r="Z95">
        <v>0</v>
      </c>
      <c r="AA95">
        <v>0</v>
      </c>
      <c r="AB95">
        <v>1</v>
      </c>
      <c r="AC95">
        <v>0</v>
      </c>
      <c r="AD95">
        <v>0</v>
      </c>
      <c r="AE95">
        <v>0</v>
      </c>
      <c r="AF95" s="48">
        <v>18</v>
      </c>
      <c r="AG95" s="48">
        <v>21</v>
      </c>
      <c r="AH95">
        <v>0</v>
      </c>
    </row>
    <row r="96" spans="1:34" x14ac:dyDescent="0.25">
      <c r="A96" s="4" t="str">
        <f t="shared" si="1"/>
        <v>TariffDynamic8/5/2021 (5pm-6pm &amp; 8pm-9pm)</v>
      </c>
      <c r="B96" s="52" t="s">
        <v>455</v>
      </c>
      <c r="C96" s="52" t="s">
        <v>603</v>
      </c>
      <c r="D96" t="s">
        <v>746</v>
      </c>
      <c r="E96">
        <v>15274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1</v>
      </c>
      <c r="Z96">
        <v>0</v>
      </c>
      <c r="AA96">
        <v>0</v>
      </c>
      <c r="AB96">
        <v>1</v>
      </c>
      <c r="AC96">
        <v>0</v>
      </c>
      <c r="AD96">
        <v>0</v>
      </c>
      <c r="AE96">
        <v>0</v>
      </c>
      <c r="AF96" s="48">
        <v>18</v>
      </c>
      <c r="AG96" s="48">
        <v>21</v>
      </c>
      <c r="AH96">
        <v>0</v>
      </c>
    </row>
    <row r="97" spans="1:34" x14ac:dyDescent="0.25">
      <c r="A97" s="4" t="str">
        <f t="shared" si="1"/>
        <v>TariffFlat8/5/2021 (5pm-6pm &amp; 8pm-9pm)</v>
      </c>
      <c r="B97" s="52" t="s">
        <v>455</v>
      </c>
      <c r="C97" s="52" t="s">
        <v>604</v>
      </c>
      <c r="D97" t="s">
        <v>746</v>
      </c>
      <c r="E97">
        <v>32115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1</v>
      </c>
      <c r="Z97">
        <v>0</v>
      </c>
      <c r="AA97">
        <v>0</v>
      </c>
      <c r="AB97">
        <v>1</v>
      </c>
      <c r="AC97">
        <v>0</v>
      </c>
      <c r="AD97">
        <v>0</v>
      </c>
      <c r="AE97">
        <v>0</v>
      </c>
      <c r="AF97" s="48">
        <v>18</v>
      </c>
      <c r="AG97" s="48">
        <v>21</v>
      </c>
      <c r="AH97">
        <v>0</v>
      </c>
    </row>
    <row r="98" spans="1:34" x14ac:dyDescent="0.25">
      <c r="A98" s="4" t="str">
        <f t="shared" si="1"/>
        <v>Thermostats1 Thermostat8/5/2021 (5pm-6pm &amp; 8pm-9pm)</v>
      </c>
      <c r="B98" s="52" t="s">
        <v>456</v>
      </c>
      <c r="C98" s="52" t="s">
        <v>605</v>
      </c>
      <c r="D98" t="s">
        <v>746</v>
      </c>
      <c r="E98">
        <v>41239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1</v>
      </c>
      <c r="Z98">
        <v>0</v>
      </c>
      <c r="AA98">
        <v>0</v>
      </c>
      <c r="AB98">
        <v>1</v>
      </c>
      <c r="AC98">
        <v>0</v>
      </c>
      <c r="AD98">
        <v>0</v>
      </c>
      <c r="AE98">
        <v>0</v>
      </c>
      <c r="AF98" s="48">
        <v>18</v>
      </c>
      <c r="AG98" s="48">
        <v>21</v>
      </c>
      <c r="AH98">
        <v>0</v>
      </c>
    </row>
    <row r="99" spans="1:34" x14ac:dyDescent="0.25">
      <c r="A99" s="4" t="str">
        <f t="shared" si="1"/>
        <v>Thermostats2 Thermostats8/5/2021 (5pm-6pm &amp; 8pm-9pm)</v>
      </c>
      <c r="B99" s="52" t="s">
        <v>456</v>
      </c>
      <c r="C99" s="52" t="s">
        <v>606</v>
      </c>
      <c r="D99" t="s">
        <v>746</v>
      </c>
      <c r="E99">
        <v>5670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1</v>
      </c>
      <c r="Z99">
        <v>0</v>
      </c>
      <c r="AA99">
        <v>0</v>
      </c>
      <c r="AB99">
        <v>1</v>
      </c>
      <c r="AC99">
        <v>0</v>
      </c>
      <c r="AD99">
        <v>0</v>
      </c>
      <c r="AE99">
        <v>0</v>
      </c>
      <c r="AF99" s="48">
        <v>18</v>
      </c>
      <c r="AG99" s="48">
        <v>21</v>
      </c>
      <c r="AH99">
        <v>0</v>
      </c>
    </row>
    <row r="100" spans="1:34" x14ac:dyDescent="0.25">
      <c r="A100" s="4" t="str">
        <f t="shared" si="1"/>
        <v>Thermostats3+ Thermostats8/5/2021 (5pm-6pm &amp; 8pm-9pm)</v>
      </c>
      <c r="B100" s="52" t="s">
        <v>456</v>
      </c>
      <c r="C100" s="52" t="s">
        <v>607</v>
      </c>
      <c r="D100" t="s">
        <v>746</v>
      </c>
      <c r="E100">
        <v>480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1</v>
      </c>
      <c r="Z100">
        <v>0</v>
      </c>
      <c r="AA100">
        <v>0</v>
      </c>
      <c r="AB100">
        <v>1</v>
      </c>
      <c r="AC100">
        <v>0</v>
      </c>
      <c r="AD100">
        <v>0</v>
      </c>
      <c r="AE100">
        <v>0</v>
      </c>
      <c r="AF100" s="48">
        <v>18</v>
      </c>
      <c r="AG100" s="48">
        <v>21</v>
      </c>
      <c r="AH100">
        <v>0</v>
      </c>
    </row>
    <row r="101" spans="1:34" x14ac:dyDescent="0.25">
      <c r="A101" s="4" t="str">
        <f t="shared" si="1"/>
        <v>Vendor18/5/2021 (5pm-6pm &amp; 8pm-9pm)</v>
      </c>
      <c r="B101" s="52" t="s">
        <v>457</v>
      </c>
      <c r="C101" s="52" t="s">
        <v>608</v>
      </c>
      <c r="D101" t="s">
        <v>746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1</v>
      </c>
      <c r="Z101">
        <v>0</v>
      </c>
      <c r="AA101">
        <v>0</v>
      </c>
      <c r="AB101">
        <v>1</v>
      </c>
      <c r="AC101">
        <v>0</v>
      </c>
      <c r="AD101">
        <v>0</v>
      </c>
      <c r="AE101">
        <v>0</v>
      </c>
      <c r="AF101" s="48">
        <v>18</v>
      </c>
      <c r="AG101" s="48">
        <v>21</v>
      </c>
      <c r="AH101">
        <v>1</v>
      </c>
    </row>
    <row r="102" spans="1:34" x14ac:dyDescent="0.25">
      <c r="A102" s="4" t="str">
        <f t="shared" si="1"/>
        <v>Vendor28/5/2021 (5pm-6pm &amp; 8pm-9pm)</v>
      </c>
      <c r="B102" s="52" t="s">
        <v>457</v>
      </c>
      <c r="C102" s="52" t="s">
        <v>609</v>
      </c>
      <c r="D102" t="s">
        <v>746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1</v>
      </c>
      <c r="Z102">
        <v>0</v>
      </c>
      <c r="AA102">
        <v>0</v>
      </c>
      <c r="AB102">
        <v>1</v>
      </c>
      <c r="AC102">
        <v>0</v>
      </c>
      <c r="AD102">
        <v>0</v>
      </c>
      <c r="AE102">
        <v>0</v>
      </c>
      <c r="AF102" s="48">
        <v>18</v>
      </c>
      <c r="AG102" s="48">
        <v>21</v>
      </c>
      <c r="AH102">
        <v>1</v>
      </c>
    </row>
    <row r="103" spans="1:34" x14ac:dyDescent="0.25">
      <c r="A103" s="4" t="str">
        <f t="shared" si="1"/>
        <v>ZoneRemainder of System8/5/2021 (5pm-6pm &amp; 8pm-9pm)</v>
      </c>
      <c r="B103" s="52" t="s">
        <v>458</v>
      </c>
      <c r="C103" s="52" t="s">
        <v>610</v>
      </c>
      <c r="D103" t="s">
        <v>746</v>
      </c>
      <c r="E103">
        <v>19826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1</v>
      </c>
      <c r="Z103">
        <v>0</v>
      </c>
      <c r="AA103">
        <v>0</v>
      </c>
      <c r="AB103">
        <v>1</v>
      </c>
      <c r="AC103">
        <v>0</v>
      </c>
      <c r="AD103">
        <v>0</v>
      </c>
      <c r="AE103">
        <v>0</v>
      </c>
      <c r="AF103" s="48">
        <v>18</v>
      </c>
      <c r="AG103" s="48">
        <v>21</v>
      </c>
      <c r="AH103">
        <v>0</v>
      </c>
    </row>
    <row r="104" spans="1:34" x14ac:dyDescent="0.25">
      <c r="A104" s="4" t="str">
        <f t="shared" si="1"/>
        <v>ZoneSouth Orange County8/5/2021 (5pm-6pm &amp; 8pm-9pm)</v>
      </c>
      <c r="B104" s="52" t="s">
        <v>458</v>
      </c>
      <c r="C104" s="52" t="s">
        <v>611</v>
      </c>
      <c r="D104" t="s">
        <v>746</v>
      </c>
      <c r="E104">
        <v>10125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1</v>
      </c>
      <c r="Z104">
        <v>0</v>
      </c>
      <c r="AA104">
        <v>0</v>
      </c>
      <c r="AB104">
        <v>1</v>
      </c>
      <c r="AC104">
        <v>0</v>
      </c>
      <c r="AD104">
        <v>0</v>
      </c>
      <c r="AE104">
        <v>0</v>
      </c>
      <c r="AF104" s="48">
        <v>18</v>
      </c>
      <c r="AG104" s="48">
        <v>21</v>
      </c>
      <c r="AH104">
        <v>0</v>
      </c>
    </row>
    <row r="105" spans="1:34" x14ac:dyDescent="0.25">
      <c r="A105" s="4" t="str">
        <f t="shared" si="1"/>
        <v>ZoneSouth of Lugo8/5/2021 (5pm-6pm &amp; 8pm-9pm)</v>
      </c>
      <c r="B105" s="52" t="s">
        <v>458</v>
      </c>
      <c r="C105" s="52" t="s">
        <v>612</v>
      </c>
      <c r="D105" t="s">
        <v>746</v>
      </c>
      <c r="E105">
        <v>17438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1</v>
      </c>
      <c r="Z105">
        <v>0</v>
      </c>
      <c r="AA105">
        <v>0</v>
      </c>
      <c r="AB105">
        <v>1</v>
      </c>
      <c r="AC105">
        <v>0</v>
      </c>
      <c r="AD105">
        <v>0</v>
      </c>
      <c r="AE105">
        <v>0</v>
      </c>
      <c r="AF105" s="48">
        <v>18</v>
      </c>
      <c r="AG105" s="48">
        <v>21</v>
      </c>
      <c r="AH105">
        <v>0</v>
      </c>
    </row>
    <row r="106" spans="1:34" x14ac:dyDescent="0.25">
      <c r="A106" s="4" t="str">
        <f t="shared" si="1"/>
        <v>AllAll Customers8/27/2021 (6pm-8pm)</v>
      </c>
      <c r="B106" s="5" t="s">
        <v>459</v>
      </c>
      <c r="C106" s="5" t="s">
        <v>613</v>
      </c>
      <c r="D106" t="s">
        <v>747</v>
      </c>
      <c r="E106">
        <v>47185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1</v>
      </c>
      <c r="AA106">
        <v>1</v>
      </c>
      <c r="AB106">
        <v>0</v>
      </c>
      <c r="AC106">
        <v>0</v>
      </c>
      <c r="AD106">
        <v>0</v>
      </c>
      <c r="AE106">
        <v>0</v>
      </c>
      <c r="AF106" s="48">
        <v>19</v>
      </c>
      <c r="AG106" s="48">
        <v>20</v>
      </c>
      <c r="AH106">
        <v>0</v>
      </c>
    </row>
    <row r="107" spans="1:34" x14ac:dyDescent="0.25">
      <c r="A107" s="4" t="str">
        <f t="shared" si="1"/>
        <v>LCABig Creek/Ventura8/27/2021 (6pm-8pm)</v>
      </c>
      <c r="B107" s="5" t="s">
        <v>460</v>
      </c>
      <c r="C107" s="5" t="s">
        <v>614</v>
      </c>
      <c r="D107" t="s">
        <v>747</v>
      </c>
      <c r="E107">
        <v>5520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1</v>
      </c>
      <c r="AA107">
        <v>1</v>
      </c>
      <c r="AB107">
        <v>0</v>
      </c>
      <c r="AC107">
        <v>0</v>
      </c>
      <c r="AD107">
        <v>0</v>
      </c>
      <c r="AE107">
        <v>0</v>
      </c>
      <c r="AF107" s="48">
        <v>19</v>
      </c>
      <c r="AG107" s="48">
        <v>20</v>
      </c>
      <c r="AH107">
        <v>0</v>
      </c>
    </row>
    <row r="108" spans="1:34" x14ac:dyDescent="0.25">
      <c r="A108" s="4" t="str">
        <f t="shared" si="1"/>
        <v>LCALA Basin8/27/2021 (6pm-8pm)</v>
      </c>
      <c r="B108" s="5" t="s">
        <v>460</v>
      </c>
      <c r="C108" s="5" t="s">
        <v>615</v>
      </c>
      <c r="D108" t="s">
        <v>747</v>
      </c>
      <c r="E108">
        <v>40352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1</v>
      </c>
      <c r="AA108">
        <v>1</v>
      </c>
      <c r="AB108">
        <v>0</v>
      </c>
      <c r="AC108">
        <v>0</v>
      </c>
      <c r="AD108">
        <v>0</v>
      </c>
      <c r="AE108">
        <v>0</v>
      </c>
      <c r="AF108" s="48">
        <v>19</v>
      </c>
      <c r="AG108" s="48">
        <v>20</v>
      </c>
      <c r="AH108">
        <v>0</v>
      </c>
    </row>
    <row r="109" spans="1:34" x14ac:dyDescent="0.25">
      <c r="A109" s="4" t="str">
        <f t="shared" si="1"/>
        <v>LCAOutside LA Basin8/27/2021 (6pm-8pm)</v>
      </c>
      <c r="B109" s="5" t="s">
        <v>460</v>
      </c>
      <c r="C109" s="5" t="s">
        <v>616</v>
      </c>
      <c r="D109" t="s">
        <v>747</v>
      </c>
      <c r="E109">
        <v>1313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1</v>
      </c>
      <c r="AA109">
        <v>1</v>
      </c>
      <c r="AB109">
        <v>0</v>
      </c>
      <c r="AC109">
        <v>0</v>
      </c>
      <c r="AD109">
        <v>0</v>
      </c>
      <c r="AE109">
        <v>0</v>
      </c>
      <c r="AF109" s="48">
        <v>19</v>
      </c>
      <c r="AG109" s="48">
        <v>20</v>
      </c>
      <c r="AH109">
        <v>0</v>
      </c>
    </row>
    <row r="110" spans="1:34" x14ac:dyDescent="0.25">
      <c r="A110" s="4" t="str">
        <f t="shared" si="1"/>
        <v>Low IncomeCARE8/27/2021 (6pm-8pm)</v>
      </c>
      <c r="B110" s="5" t="s">
        <v>461</v>
      </c>
      <c r="C110" s="5" t="s">
        <v>617</v>
      </c>
      <c r="D110" t="s">
        <v>747</v>
      </c>
      <c r="E110">
        <v>9581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1</v>
      </c>
      <c r="AA110">
        <v>1</v>
      </c>
      <c r="AB110">
        <v>0</v>
      </c>
      <c r="AC110">
        <v>0</v>
      </c>
      <c r="AD110">
        <v>0</v>
      </c>
      <c r="AE110">
        <v>0</v>
      </c>
      <c r="AF110" s="48">
        <v>19</v>
      </c>
      <c r="AG110" s="48">
        <v>20</v>
      </c>
      <c r="AH110">
        <v>0</v>
      </c>
    </row>
    <row r="111" spans="1:34" x14ac:dyDescent="0.25">
      <c r="A111" s="4" t="str">
        <f t="shared" si="1"/>
        <v>Low IncomeNon-CARE8/27/2021 (6pm-8pm)</v>
      </c>
      <c r="B111" s="5" t="s">
        <v>461</v>
      </c>
      <c r="C111" s="5" t="s">
        <v>618</v>
      </c>
      <c r="D111" t="s">
        <v>747</v>
      </c>
      <c r="E111">
        <v>37604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1</v>
      </c>
      <c r="AA111">
        <v>1</v>
      </c>
      <c r="AB111">
        <v>0</v>
      </c>
      <c r="AC111">
        <v>0</v>
      </c>
      <c r="AD111">
        <v>0</v>
      </c>
      <c r="AE111">
        <v>0</v>
      </c>
      <c r="AF111" s="48">
        <v>19</v>
      </c>
      <c r="AG111" s="48">
        <v>20</v>
      </c>
      <c r="AH111">
        <v>0</v>
      </c>
    </row>
    <row r="112" spans="1:34" x14ac:dyDescent="0.25">
      <c r="A112" s="4" t="str">
        <f t="shared" si="1"/>
        <v>NEMNEM Customer8/27/2021 (6pm-8pm)</v>
      </c>
      <c r="B112" s="5" t="s">
        <v>462</v>
      </c>
      <c r="C112" s="5" t="s">
        <v>619</v>
      </c>
      <c r="D112" t="s">
        <v>747</v>
      </c>
      <c r="E112">
        <v>10773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1</v>
      </c>
      <c r="AA112">
        <v>1</v>
      </c>
      <c r="AB112">
        <v>0</v>
      </c>
      <c r="AC112">
        <v>0</v>
      </c>
      <c r="AD112">
        <v>0</v>
      </c>
      <c r="AE112">
        <v>0</v>
      </c>
      <c r="AF112" s="48">
        <v>19</v>
      </c>
      <c r="AG112" s="48">
        <v>20</v>
      </c>
      <c r="AH112">
        <v>0</v>
      </c>
    </row>
    <row r="113" spans="1:34" x14ac:dyDescent="0.25">
      <c r="A113" s="4" t="str">
        <f t="shared" si="1"/>
        <v>NEMNon-NEM Customer8/27/2021 (6pm-8pm)</v>
      </c>
      <c r="B113" s="5" t="s">
        <v>462</v>
      </c>
      <c r="C113" s="5" t="s">
        <v>620</v>
      </c>
      <c r="D113" t="s">
        <v>747</v>
      </c>
      <c r="E113">
        <v>36412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1</v>
      </c>
      <c r="AA113">
        <v>1</v>
      </c>
      <c r="AB113">
        <v>0</v>
      </c>
      <c r="AC113">
        <v>0</v>
      </c>
      <c r="AD113">
        <v>0</v>
      </c>
      <c r="AE113">
        <v>0</v>
      </c>
      <c r="AF113" s="48">
        <v>19</v>
      </c>
      <c r="AG113" s="48">
        <v>20</v>
      </c>
      <c r="AH113">
        <v>0</v>
      </c>
    </row>
    <row r="114" spans="1:34" x14ac:dyDescent="0.25">
      <c r="A114" s="4" t="str">
        <f t="shared" si="1"/>
        <v>SizeAbove Median (1.88 kW)8/27/2021 (6pm-8pm)</v>
      </c>
      <c r="B114" s="5" t="s">
        <v>463</v>
      </c>
      <c r="C114" s="5" t="s">
        <v>621</v>
      </c>
      <c r="D114" t="s">
        <v>747</v>
      </c>
      <c r="E114">
        <v>23579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1</v>
      </c>
      <c r="AA114">
        <v>1</v>
      </c>
      <c r="AB114">
        <v>0</v>
      </c>
      <c r="AC114">
        <v>0</v>
      </c>
      <c r="AD114">
        <v>0</v>
      </c>
      <c r="AE114">
        <v>0</v>
      </c>
      <c r="AF114" s="48">
        <v>19</v>
      </c>
      <c r="AG114" s="48">
        <v>20</v>
      </c>
      <c r="AH114">
        <v>0</v>
      </c>
    </row>
    <row r="115" spans="1:34" x14ac:dyDescent="0.25">
      <c r="A115" s="4" t="str">
        <f t="shared" si="1"/>
        <v>SizeBelow Median (1.88 kW)8/27/2021 (6pm-8pm)</v>
      </c>
      <c r="B115" s="5" t="s">
        <v>463</v>
      </c>
      <c r="C115" s="5" t="s">
        <v>622</v>
      </c>
      <c r="D115" t="s">
        <v>747</v>
      </c>
      <c r="E115">
        <v>23606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1</v>
      </c>
      <c r="AA115">
        <v>1</v>
      </c>
      <c r="AB115">
        <v>0</v>
      </c>
      <c r="AC115">
        <v>0</v>
      </c>
      <c r="AD115">
        <v>0</v>
      </c>
      <c r="AE115">
        <v>0</v>
      </c>
      <c r="AF115" s="48">
        <v>19</v>
      </c>
      <c r="AG115" s="48">
        <v>20</v>
      </c>
      <c r="AH115">
        <v>0</v>
      </c>
    </row>
    <row r="116" spans="1:34" x14ac:dyDescent="0.25">
      <c r="A116" s="4" t="str">
        <f t="shared" si="1"/>
        <v>SublapSCEC8/27/2021 (6pm-8pm)</v>
      </c>
      <c r="B116" s="5" t="s">
        <v>464</v>
      </c>
      <c r="C116" s="5" t="s">
        <v>623</v>
      </c>
      <c r="D116" t="s">
        <v>747</v>
      </c>
      <c r="E116">
        <v>18977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1</v>
      </c>
      <c r="AA116">
        <v>1</v>
      </c>
      <c r="AB116">
        <v>0</v>
      </c>
      <c r="AC116">
        <v>0</v>
      </c>
      <c r="AD116">
        <v>0</v>
      </c>
      <c r="AE116">
        <v>0</v>
      </c>
      <c r="AF116" s="48">
        <v>19</v>
      </c>
      <c r="AG116" s="48">
        <v>20</v>
      </c>
      <c r="AH116">
        <v>0</v>
      </c>
    </row>
    <row r="117" spans="1:34" x14ac:dyDescent="0.25">
      <c r="A117" s="4" t="str">
        <f t="shared" si="1"/>
        <v>SublapSCEN8/27/2021 (6pm-8pm)</v>
      </c>
      <c r="B117" s="5" t="s">
        <v>464</v>
      </c>
      <c r="C117" s="5" t="s">
        <v>624</v>
      </c>
      <c r="D117" t="s">
        <v>747</v>
      </c>
      <c r="E117">
        <v>4778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1</v>
      </c>
      <c r="AA117">
        <v>1</v>
      </c>
      <c r="AB117">
        <v>0</v>
      </c>
      <c r="AC117">
        <v>0</v>
      </c>
      <c r="AD117">
        <v>0</v>
      </c>
      <c r="AE117">
        <v>0</v>
      </c>
      <c r="AF117" s="48">
        <v>19</v>
      </c>
      <c r="AG117" s="48">
        <v>20</v>
      </c>
      <c r="AH117">
        <v>0</v>
      </c>
    </row>
    <row r="118" spans="1:34" x14ac:dyDescent="0.25">
      <c r="A118" s="4" t="str">
        <f t="shared" si="1"/>
        <v>SublapSCEW8/27/2021 (6pm-8pm)</v>
      </c>
      <c r="B118" s="5" t="s">
        <v>464</v>
      </c>
      <c r="C118" s="5" t="s">
        <v>625</v>
      </c>
      <c r="D118" t="s">
        <v>747</v>
      </c>
      <c r="E118">
        <v>21376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1</v>
      </c>
      <c r="AA118">
        <v>1</v>
      </c>
      <c r="AB118">
        <v>0</v>
      </c>
      <c r="AC118">
        <v>0</v>
      </c>
      <c r="AD118">
        <v>0</v>
      </c>
      <c r="AE118">
        <v>0</v>
      </c>
      <c r="AF118" s="48">
        <v>19</v>
      </c>
      <c r="AG118" s="48">
        <v>20</v>
      </c>
      <c r="AH118">
        <v>0</v>
      </c>
    </row>
    <row r="119" spans="1:34" x14ac:dyDescent="0.25">
      <c r="A119" s="4" t="str">
        <f t="shared" si="1"/>
        <v>SublapSCHD8/27/2021 (6pm-8pm)</v>
      </c>
      <c r="B119" s="5" t="s">
        <v>464</v>
      </c>
      <c r="C119" s="5" t="s">
        <v>626</v>
      </c>
      <c r="D119" t="s">
        <v>747</v>
      </c>
      <c r="E119">
        <v>1268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1</v>
      </c>
      <c r="AA119">
        <v>1</v>
      </c>
      <c r="AB119">
        <v>0</v>
      </c>
      <c r="AC119">
        <v>0</v>
      </c>
      <c r="AD119">
        <v>0</v>
      </c>
      <c r="AE119">
        <v>0</v>
      </c>
      <c r="AF119" s="48">
        <v>19</v>
      </c>
      <c r="AG119" s="48">
        <v>20</v>
      </c>
      <c r="AH119">
        <v>0</v>
      </c>
    </row>
    <row r="120" spans="1:34" x14ac:dyDescent="0.25">
      <c r="A120" s="4" t="str">
        <f t="shared" si="1"/>
        <v>SublapSCLD8/27/2021 (6pm-8pm)</v>
      </c>
      <c r="B120" s="52" t="s">
        <v>464</v>
      </c>
      <c r="C120" s="52" t="s">
        <v>627</v>
      </c>
      <c r="D120" t="s">
        <v>747</v>
      </c>
      <c r="E120">
        <v>45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1</v>
      </c>
      <c r="AA120">
        <v>1</v>
      </c>
      <c r="AB120">
        <v>0</v>
      </c>
      <c r="AC120">
        <v>0</v>
      </c>
      <c r="AD120">
        <v>0</v>
      </c>
      <c r="AE120">
        <v>0</v>
      </c>
      <c r="AF120" s="48">
        <v>19</v>
      </c>
      <c r="AG120" s="48">
        <v>20</v>
      </c>
      <c r="AH120">
        <v>0</v>
      </c>
    </row>
    <row r="121" spans="1:34" x14ac:dyDescent="0.25">
      <c r="A121" s="4" t="str">
        <f t="shared" si="1"/>
        <v>SublapSCNW8/27/2021 (6pm-8pm)</v>
      </c>
      <c r="B121" s="52" t="s">
        <v>464</v>
      </c>
      <c r="C121" s="52" t="s">
        <v>628</v>
      </c>
      <c r="D121" t="s">
        <v>747</v>
      </c>
      <c r="E121">
        <v>741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1</v>
      </c>
      <c r="AA121">
        <v>1</v>
      </c>
      <c r="AB121">
        <v>0</v>
      </c>
      <c r="AC121">
        <v>0</v>
      </c>
      <c r="AD121">
        <v>0</v>
      </c>
      <c r="AE121">
        <v>0</v>
      </c>
      <c r="AF121" s="48">
        <v>19</v>
      </c>
      <c r="AG121" s="48">
        <v>20</v>
      </c>
      <c r="AH121">
        <v>0</v>
      </c>
    </row>
    <row r="122" spans="1:34" x14ac:dyDescent="0.25">
      <c r="A122" s="4" t="str">
        <f t="shared" si="1"/>
        <v>TariffDynamic8/27/2021 (6pm-8pm)</v>
      </c>
      <c r="B122" s="52" t="s">
        <v>465</v>
      </c>
      <c r="C122" s="52" t="s">
        <v>629</v>
      </c>
      <c r="D122" t="s">
        <v>747</v>
      </c>
      <c r="E122">
        <v>15223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1</v>
      </c>
      <c r="AA122">
        <v>1</v>
      </c>
      <c r="AB122">
        <v>0</v>
      </c>
      <c r="AC122">
        <v>0</v>
      </c>
      <c r="AD122">
        <v>0</v>
      </c>
      <c r="AE122">
        <v>0</v>
      </c>
      <c r="AF122" s="48">
        <v>19</v>
      </c>
      <c r="AG122" s="48">
        <v>20</v>
      </c>
      <c r="AH122">
        <v>0</v>
      </c>
    </row>
    <row r="123" spans="1:34" x14ac:dyDescent="0.25">
      <c r="A123" s="4" t="str">
        <f t="shared" si="1"/>
        <v>TariffFlat8/27/2021 (6pm-8pm)</v>
      </c>
      <c r="B123" s="52" t="s">
        <v>465</v>
      </c>
      <c r="C123" s="52" t="s">
        <v>630</v>
      </c>
      <c r="D123" t="s">
        <v>747</v>
      </c>
      <c r="E123">
        <v>31962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1</v>
      </c>
      <c r="AA123">
        <v>1</v>
      </c>
      <c r="AB123">
        <v>0</v>
      </c>
      <c r="AC123">
        <v>0</v>
      </c>
      <c r="AD123">
        <v>0</v>
      </c>
      <c r="AE123">
        <v>0</v>
      </c>
      <c r="AF123" s="48">
        <v>19</v>
      </c>
      <c r="AG123" s="48">
        <v>20</v>
      </c>
      <c r="AH123">
        <v>0</v>
      </c>
    </row>
    <row r="124" spans="1:34" x14ac:dyDescent="0.25">
      <c r="A124" s="4" t="str">
        <f t="shared" si="1"/>
        <v>Thermostats1 Thermostat8/27/2021 (6pm-8pm)</v>
      </c>
      <c r="B124" s="52" t="s">
        <v>466</v>
      </c>
      <c r="C124" s="52" t="s">
        <v>631</v>
      </c>
      <c r="D124" t="s">
        <v>747</v>
      </c>
      <c r="E124">
        <v>41053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1</v>
      </c>
      <c r="AA124">
        <v>1</v>
      </c>
      <c r="AB124">
        <v>0</v>
      </c>
      <c r="AC124">
        <v>0</v>
      </c>
      <c r="AD124">
        <v>0</v>
      </c>
      <c r="AE124">
        <v>0</v>
      </c>
      <c r="AF124" s="48">
        <v>19</v>
      </c>
      <c r="AG124" s="48">
        <v>20</v>
      </c>
      <c r="AH124">
        <v>0</v>
      </c>
    </row>
    <row r="125" spans="1:34" x14ac:dyDescent="0.25">
      <c r="A125" s="4" t="str">
        <f t="shared" si="1"/>
        <v>Thermostats2 Thermostats8/27/2021 (6pm-8pm)</v>
      </c>
      <c r="B125" s="52" t="s">
        <v>466</v>
      </c>
      <c r="C125" s="52" t="s">
        <v>632</v>
      </c>
      <c r="D125" t="s">
        <v>747</v>
      </c>
      <c r="E125">
        <v>5651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1</v>
      </c>
      <c r="AA125">
        <v>1</v>
      </c>
      <c r="AB125">
        <v>0</v>
      </c>
      <c r="AC125">
        <v>0</v>
      </c>
      <c r="AD125">
        <v>0</v>
      </c>
      <c r="AE125">
        <v>0</v>
      </c>
      <c r="AF125" s="48">
        <v>19</v>
      </c>
      <c r="AG125" s="48">
        <v>20</v>
      </c>
      <c r="AH125">
        <v>0</v>
      </c>
    </row>
    <row r="126" spans="1:34" x14ac:dyDescent="0.25">
      <c r="A126" s="4" t="str">
        <f t="shared" si="1"/>
        <v>Thermostats3+ Thermostats8/27/2021 (6pm-8pm)</v>
      </c>
      <c r="B126" s="52" t="s">
        <v>466</v>
      </c>
      <c r="C126" s="52" t="s">
        <v>633</v>
      </c>
      <c r="D126" t="s">
        <v>747</v>
      </c>
      <c r="E126">
        <v>481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1</v>
      </c>
      <c r="AA126">
        <v>1</v>
      </c>
      <c r="AB126">
        <v>0</v>
      </c>
      <c r="AC126">
        <v>0</v>
      </c>
      <c r="AD126">
        <v>0</v>
      </c>
      <c r="AE126">
        <v>0</v>
      </c>
      <c r="AF126" s="48">
        <v>19</v>
      </c>
      <c r="AG126" s="48">
        <v>20</v>
      </c>
      <c r="AH126">
        <v>0</v>
      </c>
    </row>
    <row r="127" spans="1:34" x14ac:dyDescent="0.25">
      <c r="A127" s="4" t="str">
        <f t="shared" si="1"/>
        <v>Vendor18/27/2021 (6pm-8pm)</v>
      </c>
      <c r="B127" s="52" t="s">
        <v>467</v>
      </c>
      <c r="C127" s="52" t="s">
        <v>634</v>
      </c>
      <c r="D127" t="s">
        <v>747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1</v>
      </c>
      <c r="AA127">
        <v>1</v>
      </c>
      <c r="AB127">
        <v>0</v>
      </c>
      <c r="AC127">
        <v>0</v>
      </c>
      <c r="AD127">
        <v>0</v>
      </c>
      <c r="AE127">
        <v>0</v>
      </c>
      <c r="AF127" s="48">
        <v>19</v>
      </c>
      <c r="AG127" s="48">
        <v>20</v>
      </c>
      <c r="AH127">
        <v>1</v>
      </c>
    </row>
    <row r="128" spans="1:34" x14ac:dyDescent="0.25">
      <c r="A128" s="4" t="str">
        <f t="shared" si="1"/>
        <v>Vendor28/27/2021 (6pm-8pm)</v>
      </c>
      <c r="B128" s="52" t="s">
        <v>467</v>
      </c>
      <c r="C128" s="52" t="s">
        <v>635</v>
      </c>
      <c r="D128" t="s">
        <v>747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1</v>
      </c>
      <c r="AA128">
        <v>1</v>
      </c>
      <c r="AB128">
        <v>0</v>
      </c>
      <c r="AC128">
        <v>0</v>
      </c>
      <c r="AD128">
        <v>0</v>
      </c>
      <c r="AE128">
        <v>0</v>
      </c>
      <c r="AF128" s="48">
        <v>19</v>
      </c>
      <c r="AG128" s="48">
        <v>20</v>
      </c>
      <c r="AH128">
        <v>1</v>
      </c>
    </row>
    <row r="129" spans="1:34" x14ac:dyDescent="0.25">
      <c r="A129" s="4" t="str">
        <f t="shared" si="1"/>
        <v>ZoneRemainder of System8/27/2021 (6pm-8pm)</v>
      </c>
      <c r="B129" s="52" t="s">
        <v>468</v>
      </c>
      <c r="C129" s="52" t="s">
        <v>636</v>
      </c>
      <c r="D129" t="s">
        <v>747</v>
      </c>
      <c r="E129">
        <v>19737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1</v>
      </c>
      <c r="AA129">
        <v>1</v>
      </c>
      <c r="AB129">
        <v>0</v>
      </c>
      <c r="AC129">
        <v>0</v>
      </c>
      <c r="AD129">
        <v>0</v>
      </c>
      <c r="AE129">
        <v>0</v>
      </c>
      <c r="AF129" s="48">
        <v>19</v>
      </c>
      <c r="AG129" s="48">
        <v>20</v>
      </c>
      <c r="AH129">
        <v>0</v>
      </c>
    </row>
    <row r="130" spans="1:34" x14ac:dyDescent="0.25">
      <c r="A130" s="4" t="str">
        <f t="shared" ref="A130:A193" si="2">B130&amp;C130&amp;D130</f>
        <v>ZoneSouth Orange County8/27/2021 (6pm-8pm)</v>
      </c>
      <c r="B130" s="52" t="s">
        <v>468</v>
      </c>
      <c r="C130" s="52" t="s">
        <v>637</v>
      </c>
      <c r="D130" t="s">
        <v>747</v>
      </c>
      <c r="E130">
        <v>10089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1</v>
      </c>
      <c r="AA130">
        <v>1</v>
      </c>
      <c r="AB130">
        <v>0</v>
      </c>
      <c r="AC130">
        <v>0</v>
      </c>
      <c r="AD130">
        <v>0</v>
      </c>
      <c r="AE130">
        <v>0</v>
      </c>
      <c r="AF130" s="48">
        <v>19</v>
      </c>
      <c r="AG130" s="48">
        <v>20</v>
      </c>
      <c r="AH130">
        <v>0</v>
      </c>
    </row>
    <row r="131" spans="1:34" x14ac:dyDescent="0.25">
      <c r="A131" s="4" t="str">
        <f t="shared" si="2"/>
        <v>ZoneSouth of Lugo8/27/2021 (6pm-8pm)</v>
      </c>
      <c r="B131" s="52" t="s">
        <v>468</v>
      </c>
      <c r="C131" s="52" t="s">
        <v>638</v>
      </c>
      <c r="D131" t="s">
        <v>747</v>
      </c>
      <c r="E131">
        <v>17359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1</v>
      </c>
      <c r="AA131">
        <v>1</v>
      </c>
      <c r="AB131">
        <v>0</v>
      </c>
      <c r="AC131">
        <v>0</v>
      </c>
      <c r="AD131">
        <v>0</v>
      </c>
      <c r="AE131">
        <v>0</v>
      </c>
      <c r="AF131" s="48">
        <v>19</v>
      </c>
      <c r="AG131" s="48">
        <v>20</v>
      </c>
      <c r="AH131">
        <v>0</v>
      </c>
    </row>
    <row r="132" spans="1:34" x14ac:dyDescent="0.25">
      <c r="A132" s="4" t="str">
        <f t="shared" si="2"/>
        <v>AllAll Customers9/9/2021 (6pm-8pm)</v>
      </c>
      <c r="B132" s="5" t="s">
        <v>469</v>
      </c>
      <c r="C132" s="5" t="s">
        <v>639</v>
      </c>
      <c r="D132" t="s">
        <v>748</v>
      </c>
      <c r="E132">
        <v>49743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1</v>
      </c>
      <c r="AA132">
        <v>1</v>
      </c>
      <c r="AB132">
        <v>0</v>
      </c>
      <c r="AC132">
        <v>0</v>
      </c>
      <c r="AD132">
        <v>0</v>
      </c>
      <c r="AE132">
        <v>0</v>
      </c>
      <c r="AF132" s="48">
        <v>19</v>
      </c>
      <c r="AG132" s="48">
        <v>20</v>
      </c>
      <c r="AH132">
        <v>0</v>
      </c>
    </row>
    <row r="133" spans="1:34" x14ac:dyDescent="0.25">
      <c r="A133" s="4" t="str">
        <f t="shared" si="2"/>
        <v>LCABig Creek/Ventura9/9/2021 (6pm-8pm)</v>
      </c>
      <c r="B133" s="5" t="s">
        <v>470</v>
      </c>
      <c r="C133" s="5" t="s">
        <v>640</v>
      </c>
      <c r="D133" t="s">
        <v>748</v>
      </c>
      <c r="E133">
        <v>5750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1</v>
      </c>
      <c r="AA133">
        <v>1</v>
      </c>
      <c r="AB133">
        <v>0</v>
      </c>
      <c r="AC133">
        <v>0</v>
      </c>
      <c r="AD133">
        <v>0</v>
      </c>
      <c r="AE133">
        <v>0</v>
      </c>
      <c r="AF133" s="48">
        <v>19</v>
      </c>
      <c r="AG133" s="48">
        <v>20</v>
      </c>
      <c r="AH133">
        <v>0</v>
      </c>
    </row>
    <row r="134" spans="1:34" x14ac:dyDescent="0.25">
      <c r="A134" s="4" t="str">
        <f t="shared" si="2"/>
        <v>LCALA Basin9/9/2021 (6pm-8pm)</v>
      </c>
      <c r="B134" s="5" t="s">
        <v>470</v>
      </c>
      <c r="C134" s="5" t="s">
        <v>641</v>
      </c>
      <c r="D134" t="s">
        <v>748</v>
      </c>
      <c r="E134">
        <v>42615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1</v>
      </c>
      <c r="AA134">
        <v>1</v>
      </c>
      <c r="AB134">
        <v>0</v>
      </c>
      <c r="AC134">
        <v>0</v>
      </c>
      <c r="AD134">
        <v>0</v>
      </c>
      <c r="AE134">
        <v>0</v>
      </c>
      <c r="AF134" s="48">
        <v>19</v>
      </c>
      <c r="AG134" s="48">
        <v>20</v>
      </c>
      <c r="AH134">
        <v>0</v>
      </c>
    </row>
    <row r="135" spans="1:34" x14ac:dyDescent="0.25">
      <c r="A135" s="4" t="str">
        <f t="shared" si="2"/>
        <v>LCAOutside LA Basin9/9/2021 (6pm-8pm)</v>
      </c>
      <c r="B135" s="5" t="s">
        <v>470</v>
      </c>
      <c r="C135" s="5" t="s">
        <v>642</v>
      </c>
      <c r="D135" t="s">
        <v>748</v>
      </c>
      <c r="E135">
        <v>1378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1</v>
      </c>
      <c r="AA135">
        <v>1</v>
      </c>
      <c r="AB135">
        <v>0</v>
      </c>
      <c r="AC135">
        <v>0</v>
      </c>
      <c r="AD135">
        <v>0</v>
      </c>
      <c r="AE135">
        <v>0</v>
      </c>
      <c r="AF135" s="48">
        <v>19</v>
      </c>
      <c r="AG135" s="48">
        <v>20</v>
      </c>
      <c r="AH135">
        <v>0</v>
      </c>
    </row>
    <row r="136" spans="1:34" x14ac:dyDescent="0.25">
      <c r="A136" s="4" t="str">
        <f t="shared" si="2"/>
        <v>Low IncomeCARE9/9/2021 (6pm-8pm)</v>
      </c>
      <c r="B136" s="5" t="s">
        <v>471</v>
      </c>
      <c r="C136" s="5" t="s">
        <v>643</v>
      </c>
      <c r="D136" t="s">
        <v>748</v>
      </c>
      <c r="E136">
        <v>10454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1</v>
      </c>
      <c r="AA136">
        <v>1</v>
      </c>
      <c r="AB136">
        <v>0</v>
      </c>
      <c r="AC136">
        <v>0</v>
      </c>
      <c r="AD136">
        <v>0</v>
      </c>
      <c r="AE136">
        <v>0</v>
      </c>
      <c r="AF136" s="48">
        <v>19</v>
      </c>
      <c r="AG136" s="48">
        <v>20</v>
      </c>
      <c r="AH136">
        <v>0</v>
      </c>
    </row>
    <row r="137" spans="1:34" x14ac:dyDescent="0.25">
      <c r="A137" s="4" t="str">
        <f t="shared" si="2"/>
        <v>Low IncomeNon-CARE9/9/2021 (6pm-8pm)</v>
      </c>
      <c r="B137" s="5" t="s">
        <v>471</v>
      </c>
      <c r="C137" s="5" t="s">
        <v>644</v>
      </c>
      <c r="D137" t="s">
        <v>748</v>
      </c>
      <c r="E137">
        <v>39289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1</v>
      </c>
      <c r="AA137">
        <v>1</v>
      </c>
      <c r="AB137">
        <v>0</v>
      </c>
      <c r="AC137">
        <v>0</v>
      </c>
      <c r="AD137">
        <v>0</v>
      </c>
      <c r="AE137">
        <v>0</v>
      </c>
      <c r="AF137" s="48">
        <v>19</v>
      </c>
      <c r="AG137" s="48">
        <v>20</v>
      </c>
      <c r="AH137">
        <v>0</v>
      </c>
    </row>
    <row r="138" spans="1:34" x14ac:dyDescent="0.25">
      <c r="A138" s="4" t="str">
        <f t="shared" si="2"/>
        <v>NEMNEM Customer9/9/2021 (6pm-8pm)</v>
      </c>
      <c r="B138" s="5" t="s">
        <v>472</v>
      </c>
      <c r="C138" s="5" t="s">
        <v>645</v>
      </c>
      <c r="D138" t="s">
        <v>748</v>
      </c>
      <c r="E138">
        <v>11147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1</v>
      </c>
      <c r="AA138">
        <v>1</v>
      </c>
      <c r="AB138">
        <v>0</v>
      </c>
      <c r="AC138">
        <v>0</v>
      </c>
      <c r="AD138">
        <v>0</v>
      </c>
      <c r="AE138">
        <v>0</v>
      </c>
      <c r="AF138" s="48">
        <v>19</v>
      </c>
      <c r="AG138" s="48">
        <v>20</v>
      </c>
      <c r="AH138">
        <v>0</v>
      </c>
    </row>
    <row r="139" spans="1:34" x14ac:dyDescent="0.25">
      <c r="A139" s="4" t="str">
        <f t="shared" si="2"/>
        <v>NEMNon-NEM Customer9/9/2021 (6pm-8pm)</v>
      </c>
      <c r="B139" s="5" t="s">
        <v>472</v>
      </c>
      <c r="C139" s="5" t="s">
        <v>646</v>
      </c>
      <c r="D139" t="s">
        <v>748</v>
      </c>
      <c r="E139">
        <v>38596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1</v>
      </c>
      <c r="AA139">
        <v>1</v>
      </c>
      <c r="AB139">
        <v>0</v>
      </c>
      <c r="AC139">
        <v>0</v>
      </c>
      <c r="AD139">
        <v>0</v>
      </c>
      <c r="AE139">
        <v>0</v>
      </c>
      <c r="AF139" s="48">
        <v>19</v>
      </c>
      <c r="AG139" s="48">
        <v>20</v>
      </c>
      <c r="AH139">
        <v>0</v>
      </c>
    </row>
    <row r="140" spans="1:34" x14ac:dyDescent="0.25">
      <c r="A140" s="4" t="str">
        <f t="shared" si="2"/>
        <v>SizeAbove Median (1.88 kW)9/9/2021 (6pm-8pm)</v>
      </c>
      <c r="B140" s="5" t="s">
        <v>473</v>
      </c>
      <c r="C140" s="5" t="s">
        <v>647</v>
      </c>
      <c r="D140" t="s">
        <v>748</v>
      </c>
      <c r="E140">
        <v>24846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1</v>
      </c>
      <c r="AA140">
        <v>1</v>
      </c>
      <c r="AB140">
        <v>0</v>
      </c>
      <c r="AC140">
        <v>0</v>
      </c>
      <c r="AD140">
        <v>0</v>
      </c>
      <c r="AE140">
        <v>0</v>
      </c>
      <c r="AF140" s="48">
        <v>19</v>
      </c>
      <c r="AG140" s="48">
        <v>20</v>
      </c>
      <c r="AH140">
        <v>0</v>
      </c>
    </row>
    <row r="141" spans="1:34" x14ac:dyDescent="0.25">
      <c r="A141" s="4" t="str">
        <f t="shared" si="2"/>
        <v>SizeBelow Median (1.88 kW)9/9/2021 (6pm-8pm)</v>
      </c>
      <c r="B141" s="5" t="s">
        <v>473</v>
      </c>
      <c r="C141" s="5" t="s">
        <v>648</v>
      </c>
      <c r="D141" t="s">
        <v>748</v>
      </c>
      <c r="E141">
        <v>24897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1</v>
      </c>
      <c r="AA141">
        <v>1</v>
      </c>
      <c r="AB141">
        <v>0</v>
      </c>
      <c r="AC141">
        <v>0</v>
      </c>
      <c r="AD141">
        <v>0</v>
      </c>
      <c r="AE141">
        <v>0</v>
      </c>
      <c r="AF141" s="48">
        <v>19</v>
      </c>
      <c r="AG141" s="48">
        <v>20</v>
      </c>
      <c r="AH141">
        <v>0</v>
      </c>
    </row>
    <row r="142" spans="1:34" x14ac:dyDescent="0.25">
      <c r="A142" s="4" t="str">
        <f t="shared" si="2"/>
        <v>SublapSCEC9/9/2021 (6pm-8pm)</v>
      </c>
      <c r="B142" s="5" t="s">
        <v>474</v>
      </c>
      <c r="C142" s="5" t="s">
        <v>649</v>
      </c>
      <c r="D142" t="s">
        <v>748</v>
      </c>
      <c r="E142">
        <v>20245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1</v>
      </c>
      <c r="AA142">
        <v>1</v>
      </c>
      <c r="AB142">
        <v>0</v>
      </c>
      <c r="AC142">
        <v>0</v>
      </c>
      <c r="AD142">
        <v>0</v>
      </c>
      <c r="AE142">
        <v>0</v>
      </c>
      <c r="AF142" s="48">
        <v>19</v>
      </c>
      <c r="AG142" s="48">
        <v>20</v>
      </c>
      <c r="AH142">
        <v>0</v>
      </c>
    </row>
    <row r="143" spans="1:34" x14ac:dyDescent="0.25">
      <c r="A143" s="4" t="str">
        <f t="shared" si="2"/>
        <v>SublapSCEN9/9/2021 (6pm-8pm)</v>
      </c>
      <c r="B143" s="5" t="s">
        <v>474</v>
      </c>
      <c r="C143" s="5" t="s">
        <v>650</v>
      </c>
      <c r="D143" t="s">
        <v>748</v>
      </c>
      <c r="E143">
        <v>4993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1</v>
      </c>
      <c r="AA143">
        <v>1</v>
      </c>
      <c r="AB143">
        <v>0</v>
      </c>
      <c r="AC143">
        <v>0</v>
      </c>
      <c r="AD143">
        <v>0</v>
      </c>
      <c r="AE143">
        <v>0</v>
      </c>
      <c r="AF143" s="48">
        <v>19</v>
      </c>
      <c r="AG143" s="48">
        <v>20</v>
      </c>
      <c r="AH143">
        <v>0</v>
      </c>
    </row>
    <row r="144" spans="1:34" x14ac:dyDescent="0.25">
      <c r="A144" s="4" t="str">
        <f t="shared" si="2"/>
        <v>SublapSCEW9/9/2021 (6pm-8pm)</v>
      </c>
      <c r="B144" s="5" t="s">
        <v>474</v>
      </c>
      <c r="C144" s="5" t="s">
        <v>651</v>
      </c>
      <c r="D144" t="s">
        <v>748</v>
      </c>
      <c r="E144">
        <v>22371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1</v>
      </c>
      <c r="AA144">
        <v>1</v>
      </c>
      <c r="AB144">
        <v>0</v>
      </c>
      <c r="AC144">
        <v>0</v>
      </c>
      <c r="AD144">
        <v>0</v>
      </c>
      <c r="AE144">
        <v>0</v>
      </c>
      <c r="AF144" s="48">
        <v>19</v>
      </c>
      <c r="AG144" s="48">
        <v>20</v>
      </c>
      <c r="AH144">
        <v>0</v>
      </c>
    </row>
    <row r="145" spans="1:34" x14ac:dyDescent="0.25">
      <c r="A145" s="4" t="str">
        <f t="shared" si="2"/>
        <v>SublapSCHD9/9/2021 (6pm-8pm)</v>
      </c>
      <c r="B145" s="5" t="s">
        <v>474</v>
      </c>
      <c r="C145" s="5" t="s">
        <v>652</v>
      </c>
      <c r="D145" t="s">
        <v>748</v>
      </c>
      <c r="E145">
        <v>1330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1</v>
      </c>
      <c r="AA145">
        <v>1</v>
      </c>
      <c r="AB145">
        <v>0</v>
      </c>
      <c r="AC145">
        <v>0</v>
      </c>
      <c r="AD145">
        <v>0</v>
      </c>
      <c r="AE145">
        <v>0</v>
      </c>
      <c r="AF145" s="48">
        <v>19</v>
      </c>
      <c r="AG145" s="48">
        <v>20</v>
      </c>
      <c r="AH145">
        <v>0</v>
      </c>
    </row>
    <row r="146" spans="1:34" x14ac:dyDescent="0.25">
      <c r="A146" s="4" t="str">
        <f t="shared" si="2"/>
        <v>SublapSCLD9/9/2021 (6pm-8pm)</v>
      </c>
      <c r="B146" s="52" t="s">
        <v>474</v>
      </c>
      <c r="C146" s="52" t="s">
        <v>653</v>
      </c>
      <c r="D146" t="s">
        <v>748</v>
      </c>
      <c r="E146">
        <v>48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1</v>
      </c>
      <c r="AA146">
        <v>1</v>
      </c>
      <c r="AB146">
        <v>0</v>
      </c>
      <c r="AC146">
        <v>0</v>
      </c>
      <c r="AD146">
        <v>0</v>
      </c>
      <c r="AE146">
        <v>0</v>
      </c>
      <c r="AF146" s="48">
        <v>19</v>
      </c>
      <c r="AG146" s="48">
        <v>20</v>
      </c>
      <c r="AH146">
        <v>0</v>
      </c>
    </row>
    <row r="147" spans="1:34" x14ac:dyDescent="0.25">
      <c r="A147" s="4" t="str">
        <f t="shared" si="2"/>
        <v>SublapSCNW9/9/2021 (6pm-8pm)</v>
      </c>
      <c r="B147" s="52" t="s">
        <v>474</v>
      </c>
      <c r="C147" s="52" t="s">
        <v>654</v>
      </c>
      <c r="D147" t="s">
        <v>748</v>
      </c>
      <c r="E147">
        <v>756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1</v>
      </c>
      <c r="AA147">
        <v>1</v>
      </c>
      <c r="AB147">
        <v>0</v>
      </c>
      <c r="AC147">
        <v>0</v>
      </c>
      <c r="AD147">
        <v>0</v>
      </c>
      <c r="AE147">
        <v>0</v>
      </c>
      <c r="AF147" s="48">
        <v>19</v>
      </c>
      <c r="AG147" s="48">
        <v>20</v>
      </c>
      <c r="AH147">
        <v>0</v>
      </c>
    </row>
    <row r="148" spans="1:34" x14ac:dyDescent="0.25">
      <c r="A148" s="4" t="str">
        <f t="shared" si="2"/>
        <v>TariffDynamic9/9/2021 (6pm-8pm)</v>
      </c>
      <c r="B148" s="52" t="s">
        <v>475</v>
      </c>
      <c r="C148" s="52" t="s">
        <v>655</v>
      </c>
      <c r="D148" t="s">
        <v>748</v>
      </c>
      <c r="E148">
        <v>15935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1</v>
      </c>
      <c r="AA148">
        <v>1</v>
      </c>
      <c r="AB148">
        <v>0</v>
      </c>
      <c r="AC148">
        <v>0</v>
      </c>
      <c r="AD148">
        <v>0</v>
      </c>
      <c r="AE148">
        <v>0</v>
      </c>
      <c r="AF148" s="48">
        <v>19</v>
      </c>
      <c r="AG148" s="48">
        <v>20</v>
      </c>
      <c r="AH148">
        <v>0</v>
      </c>
    </row>
    <row r="149" spans="1:34" x14ac:dyDescent="0.25">
      <c r="A149" s="4" t="str">
        <f t="shared" si="2"/>
        <v>TariffFlat9/9/2021 (6pm-8pm)</v>
      </c>
      <c r="B149" s="52" t="s">
        <v>475</v>
      </c>
      <c r="C149" s="52" t="s">
        <v>656</v>
      </c>
      <c r="D149" t="s">
        <v>748</v>
      </c>
      <c r="E149">
        <v>33808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1</v>
      </c>
      <c r="AA149">
        <v>1</v>
      </c>
      <c r="AB149">
        <v>0</v>
      </c>
      <c r="AC149">
        <v>0</v>
      </c>
      <c r="AD149">
        <v>0</v>
      </c>
      <c r="AE149">
        <v>0</v>
      </c>
      <c r="AF149" s="48">
        <v>19</v>
      </c>
      <c r="AG149" s="48">
        <v>20</v>
      </c>
      <c r="AH149">
        <v>0</v>
      </c>
    </row>
    <row r="150" spans="1:34" x14ac:dyDescent="0.25">
      <c r="A150" s="4" t="str">
        <f t="shared" si="2"/>
        <v>Thermostats1 Thermostat9/9/2021 (6pm-8pm)</v>
      </c>
      <c r="B150" s="52" t="s">
        <v>476</v>
      </c>
      <c r="C150" s="52" t="s">
        <v>657</v>
      </c>
      <c r="D150" t="s">
        <v>748</v>
      </c>
      <c r="E150">
        <v>43395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1</v>
      </c>
      <c r="AA150">
        <v>1</v>
      </c>
      <c r="AB150">
        <v>0</v>
      </c>
      <c r="AC150">
        <v>0</v>
      </c>
      <c r="AD150">
        <v>0</v>
      </c>
      <c r="AE150">
        <v>0</v>
      </c>
      <c r="AF150" s="48">
        <v>19</v>
      </c>
      <c r="AG150" s="48">
        <v>20</v>
      </c>
      <c r="AH150">
        <v>0</v>
      </c>
    </row>
    <row r="151" spans="1:34" x14ac:dyDescent="0.25">
      <c r="A151" s="4" t="str">
        <f t="shared" si="2"/>
        <v>Thermostats2 Thermostats9/9/2021 (6pm-8pm)</v>
      </c>
      <c r="B151" s="52" t="s">
        <v>476</v>
      </c>
      <c r="C151" s="52" t="s">
        <v>658</v>
      </c>
      <c r="D151" t="s">
        <v>748</v>
      </c>
      <c r="E151">
        <v>5849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1</v>
      </c>
      <c r="AA151">
        <v>1</v>
      </c>
      <c r="AB151">
        <v>0</v>
      </c>
      <c r="AC151">
        <v>0</v>
      </c>
      <c r="AD151">
        <v>0</v>
      </c>
      <c r="AE151">
        <v>0</v>
      </c>
      <c r="AF151" s="48">
        <v>19</v>
      </c>
      <c r="AG151" s="48">
        <v>20</v>
      </c>
      <c r="AH151">
        <v>0</v>
      </c>
    </row>
    <row r="152" spans="1:34" x14ac:dyDescent="0.25">
      <c r="A152" s="4" t="str">
        <f t="shared" si="2"/>
        <v>Thermostats3+ Thermostats9/9/2021 (6pm-8pm)</v>
      </c>
      <c r="B152" s="52" t="s">
        <v>476</v>
      </c>
      <c r="C152" s="52" t="s">
        <v>659</v>
      </c>
      <c r="D152" t="s">
        <v>748</v>
      </c>
      <c r="E152">
        <v>499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1</v>
      </c>
      <c r="AA152">
        <v>1</v>
      </c>
      <c r="AB152">
        <v>0</v>
      </c>
      <c r="AC152">
        <v>0</v>
      </c>
      <c r="AD152">
        <v>0</v>
      </c>
      <c r="AE152">
        <v>0</v>
      </c>
      <c r="AF152" s="48">
        <v>19</v>
      </c>
      <c r="AG152" s="48">
        <v>20</v>
      </c>
      <c r="AH152">
        <v>0</v>
      </c>
    </row>
    <row r="153" spans="1:34" x14ac:dyDescent="0.25">
      <c r="A153" s="4" t="str">
        <f t="shared" si="2"/>
        <v>Vendor19/9/2021 (6pm-8pm)</v>
      </c>
      <c r="B153" s="52" t="s">
        <v>477</v>
      </c>
      <c r="C153" s="52" t="s">
        <v>660</v>
      </c>
      <c r="D153" t="s">
        <v>748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1</v>
      </c>
      <c r="AA153">
        <v>1</v>
      </c>
      <c r="AB153">
        <v>0</v>
      </c>
      <c r="AC153">
        <v>0</v>
      </c>
      <c r="AD153">
        <v>0</v>
      </c>
      <c r="AE153">
        <v>0</v>
      </c>
      <c r="AF153" s="48">
        <v>19</v>
      </c>
      <c r="AG153" s="48">
        <v>20</v>
      </c>
      <c r="AH153">
        <v>1</v>
      </c>
    </row>
    <row r="154" spans="1:34" x14ac:dyDescent="0.25">
      <c r="A154" s="4" t="str">
        <f t="shared" si="2"/>
        <v>Vendor29/9/2021 (6pm-8pm)</v>
      </c>
      <c r="B154" s="52" t="s">
        <v>477</v>
      </c>
      <c r="C154" s="52" t="s">
        <v>661</v>
      </c>
      <c r="D154" t="s">
        <v>748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1</v>
      </c>
      <c r="AA154">
        <v>1</v>
      </c>
      <c r="AB154">
        <v>0</v>
      </c>
      <c r="AC154">
        <v>0</v>
      </c>
      <c r="AD154">
        <v>0</v>
      </c>
      <c r="AE154">
        <v>0</v>
      </c>
      <c r="AF154" s="48">
        <v>19</v>
      </c>
      <c r="AG154" s="48">
        <v>20</v>
      </c>
      <c r="AH154">
        <v>1</v>
      </c>
    </row>
    <row r="155" spans="1:34" x14ac:dyDescent="0.25">
      <c r="A155" s="4" t="str">
        <f t="shared" si="2"/>
        <v>ZoneRemainder of System9/9/2021 (6pm-8pm)</v>
      </c>
      <c r="B155" s="52" t="s">
        <v>478</v>
      </c>
      <c r="C155" s="52" t="s">
        <v>662</v>
      </c>
      <c r="D155" t="s">
        <v>748</v>
      </c>
      <c r="E155">
        <v>20754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1</v>
      </c>
      <c r="AA155">
        <v>1</v>
      </c>
      <c r="AB155">
        <v>0</v>
      </c>
      <c r="AC155">
        <v>0</v>
      </c>
      <c r="AD155">
        <v>0</v>
      </c>
      <c r="AE155">
        <v>0</v>
      </c>
      <c r="AF155" s="48">
        <v>19</v>
      </c>
      <c r="AG155" s="48">
        <v>20</v>
      </c>
      <c r="AH155">
        <v>0</v>
      </c>
    </row>
    <row r="156" spans="1:34" x14ac:dyDescent="0.25">
      <c r="A156" s="4" t="str">
        <f t="shared" si="2"/>
        <v>ZoneSouth Orange County9/9/2021 (6pm-8pm)</v>
      </c>
      <c r="B156" s="52" t="s">
        <v>478</v>
      </c>
      <c r="C156" s="52" t="s">
        <v>663</v>
      </c>
      <c r="D156" t="s">
        <v>748</v>
      </c>
      <c r="E156">
        <v>10676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1</v>
      </c>
      <c r="AA156">
        <v>1</v>
      </c>
      <c r="AB156">
        <v>0</v>
      </c>
      <c r="AC156">
        <v>0</v>
      </c>
      <c r="AD156">
        <v>0</v>
      </c>
      <c r="AE156">
        <v>0</v>
      </c>
      <c r="AF156" s="48">
        <v>19</v>
      </c>
      <c r="AG156" s="48">
        <v>20</v>
      </c>
      <c r="AH156">
        <v>0</v>
      </c>
    </row>
    <row r="157" spans="1:34" x14ac:dyDescent="0.25">
      <c r="A157" s="4" t="str">
        <f t="shared" si="2"/>
        <v>ZoneSouth of Lugo9/9/2021 (6pm-8pm)</v>
      </c>
      <c r="B157" s="52" t="s">
        <v>478</v>
      </c>
      <c r="C157" s="52" t="s">
        <v>664</v>
      </c>
      <c r="D157" t="s">
        <v>748</v>
      </c>
      <c r="E157">
        <v>18312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1</v>
      </c>
      <c r="AA157">
        <v>1</v>
      </c>
      <c r="AB157">
        <v>0</v>
      </c>
      <c r="AC157">
        <v>0</v>
      </c>
      <c r="AD157">
        <v>0</v>
      </c>
      <c r="AE157">
        <v>0</v>
      </c>
      <c r="AF157" s="48">
        <v>19</v>
      </c>
      <c r="AG157" s="48">
        <v>20</v>
      </c>
      <c r="AH157">
        <v>0</v>
      </c>
    </row>
    <row r="158" spans="1:34" x14ac:dyDescent="0.25">
      <c r="A158" s="4" t="str">
        <f t="shared" si="2"/>
        <v>AllAll Customers9/14/2021 (4pm-7pm)</v>
      </c>
      <c r="B158" s="5" t="s">
        <v>479</v>
      </c>
      <c r="C158" s="5" t="s">
        <v>665</v>
      </c>
      <c r="D158" t="s">
        <v>749</v>
      </c>
      <c r="E158">
        <v>49825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1</v>
      </c>
      <c r="Y158">
        <v>1</v>
      </c>
      <c r="Z158">
        <v>1</v>
      </c>
      <c r="AA158">
        <v>0</v>
      </c>
      <c r="AB158">
        <v>0</v>
      </c>
      <c r="AC158">
        <v>0</v>
      </c>
      <c r="AD158">
        <v>0</v>
      </c>
      <c r="AE158">
        <v>0</v>
      </c>
      <c r="AF158" s="48">
        <v>17</v>
      </c>
      <c r="AG158" s="48">
        <v>19</v>
      </c>
      <c r="AH158">
        <v>0</v>
      </c>
    </row>
    <row r="159" spans="1:34" x14ac:dyDescent="0.25">
      <c r="A159" s="4" t="str">
        <f t="shared" si="2"/>
        <v>LCABig Creek/Ventura9/14/2021 (4pm-7pm)</v>
      </c>
      <c r="B159" s="5" t="s">
        <v>480</v>
      </c>
      <c r="C159" s="5" t="s">
        <v>666</v>
      </c>
      <c r="D159" t="s">
        <v>749</v>
      </c>
      <c r="E159">
        <v>5756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1</v>
      </c>
      <c r="Y159">
        <v>1</v>
      </c>
      <c r="Z159">
        <v>1</v>
      </c>
      <c r="AA159">
        <v>0</v>
      </c>
      <c r="AB159">
        <v>0</v>
      </c>
      <c r="AC159">
        <v>0</v>
      </c>
      <c r="AD159">
        <v>0</v>
      </c>
      <c r="AE159">
        <v>0</v>
      </c>
      <c r="AF159" s="48">
        <v>17</v>
      </c>
      <c r="AG159" s="48">
        <v>19</v>
      </c>
      <c r="AH159">
        <v>0</v>
      </c>
    </row>
    <row r="160" spans="1:34" x14ac:dyDescent="0.25">
      <c r="A160" s="4" t="str">
        <f t="shared" si="2"/>
        <v>LCALA Basin9/14/2021 (4pm-7pm)</v>
      </c>
      <c r="B160" s="5" t="s">
        <v>480</v>
      </c>
      <c r="C160" s="5" t="s">
        <v>667</v>
      </c>
      <c r="D160" t="s">
        <v>749</v>
      </c>
      <c r="E160">
        <v>42686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1</v>
      </c>
      <c r="Y160">
        <v>1</v>
      </c>
      <c r="Z160">
        <v>1</v>
      </c>
      <c r="AA160">
        <v>0</v>
      </c>
      <c r="AB160">
        <v>0</v>
      </c>
      <c r="AC160">
        <v>0</v>
      </c>
      <c r="AD160">
        <v>0</v>
      </c>
      <c r="AE160">
        <v>0</v>
      </c>
      <c r="AF160" s="48">
        <v>17</v>
      </c>
      <c r="AG160" s="48">
        <v>19</v>
      </c>
      <c r="AH160">
        <v>0</v>
      </c>
    </row>
    <row r="161" spans="1:34" x14ac:dyDescent="0.25">
      <c r="A161" s="4" t="str">
        <f t="shared" si="2"/>
        <v>LCAOutside LA Basin9/14/2021 (4pm-7pm)</v>
      </c>
      <c r="B161" s="5" t="s">
        <v>480</v>
      </c>
      <c r="C161" s="5" t="s">
        <v>668</v>
      </c>
      <c r="D161" t="s">
        <v>749</v>
      </c>
      <c r="E161">
        <v>1383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1</v>
      </c>
      <c r="Y161">
        <v>1</v>
      </c>
      <c r="Z161">
        <v>1</v>
      </c>
      <c r="AA161">
        <v>0</v>
      </c>
      <c r="AB161">
        <v>0</v>
      </c>
      <c r="AC161">
        <v>0</v>
      </c>
      <c r="AD161">
        <v>0</v>
      </c>
      <c r="AE161">
        <v>0</v>
      </c>
      <c r="AF161" s="48">
        <v>17</v>
      </c>
      <c r="AG161" s="48">
        <v>19</v>
      </c>
      <c r="AH161">
        <v>0</v>
      </c>
    </row>
    <row r="162" spans="1:34" x14ac:dyDescent="0.25">
      <c r="A162" s="4" t="str">
        <f t="shared" si="2"/>
        <v>Low IncomeCARE9/14/2021 (4pm-7pm)</v>
      </c>
      <c r="B162" s="5" t="s">
        <v>481</v>
      </c>
      <c r="C162" s="5" t="s">
        <v>669</v>
      </c>
      <c r="D162" t="s">
        <v>749</v>
      </c>
      <c r="E162">
        <v>10478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1</v>
      </c>
      <c r="Y162">
        <v>1</v>
      </c>
      <c r="Z162">
        <v>1</v>
      </c>
      <c r="AA162">
        <v>0</v>
      </c>
      <c r="AB162">
        <v>0</v>
      </c>
      <c r="AC162">
        <v>0</v>
      </c>
      <c r="AD162">
        <v>0</v>
      </c>
      <c r="AE162">
        <v>0</v>
      </c>
      <c r="AF162" s="48">
        <v>17</v>
      </c>
      <c r="AG162" s="48">
        <v>19</v>
      </c>
      <c r="AH162">
        <v>0</v>
      </c>
    </row>
    <row r="163" spans="1:34" x14ac:dyDescent="0.25">
      <c r="A163" s="4" t="str">
        <f t="shared" si="2"/>
        <v>Low IncomeNon-CARE9/14/2021 (4pm-7pm)</v>
      </c>
      <c r="B163" s="5" t="s">
        <v>481</v>
      </c>
      <c r="C163" s="5" t="s">
        <v>670</v>
      </c>
      <c r="D163" t="s">
        <v>749</v>
      </c>
      <c r="E163">
        <v>39347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1</v>
      </c>
      <c r="Y163">
        <v>1</v>
      </c>
      <c r="Z163">
        <v>1</v>
      </c>
      <c r="AA163">
        <v>0</v>
      </c>
      <c r="AB163">
        <v>0</v>
      </c>
      <c r="AC163">
        <v>0</v>
      </c>
      <c r="AD163">
        <v>0</v>
      </c>
      <c r="AE163">
        <v>0</v>
      </c>
      <c r="AF163" s="48">
        <v>17</v>
      </c>
      <c r="AG163" s="48">
        <v>19</v>
      </c>
      <c r="AH163">
        <v>0</v>
      </c>
    </row>
    <row r="164" spans="1:34" x14ac:dyDescent="0.25">
      <c r="A164" s="4" t="str">
        <f t="shared" si="2"/>
        <v>NEMNEM Customer9/14/2021 (4pm-7pm)</v>
      </c>
      <c r="B164" s="5" t="s">
        <v>482</v>
      </c>
      <c r="C164" s="5" t="s">
        <v>671</v>
      </c>
      <c r="D164" t="s">
        <v>749</v>
      </c>
      <c r="E164">
        <v>11158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1</v>
      </c>
      <c r="Y164">
        <v>1</v>
      </c>
      <c r="Z164">
        <v>1</v>
      </c>
      <c r="AA164">
        <v>0</v>
      </c>
      <c r="AB164">
        <v>0</v>
      </c>
      <c r="AC164">
        <v>0</v>
      </c>
      <c r="AD164">
        <v>0</v>
      </c>
      <c r="AE164">
        <v>0</v>
      </c>
      <c r="AF164" s="48">
        <v>17</v>
      </c>
      <c r="AG164" s="48">
        <v>19</v>
      </c>
      <c r="AH164">
        <v>0</v>
      </c>
    </row>
    <row r="165" spans="1:34" x14ac:dyDescent="0.25">
      <c r="A165" s="4" t="str">
        <f t="shared" si="2"/>
        <v>NEMNon-NEM Customer9/14/2021 (4pm-7pm)</v>
      </c>
      <c r="B165" s="5" t="s">
        <v>482</v>
      </c>
      <c r="C165" s="5" t="s">
        <v>672</v>
      </c>
      <c r="D165" t="s">
        <v>749</v>
      </c>
      <c r="E165">
        <v>38667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1</v>
      </c>
      <c r="Y165">
        <v>1</v>
      </c>
      <c r="Z165">
        <v>1</v>
      </c>
      <c r="AA165">
        <v>0</v>
      </c>
      <c r="AB165">
        <v>0</v>
      </c>
      <c r="AC165">
        <v>0</v>
      </c>
      <c r="AD165">
        <v>0</v>
      </c>
      <c r="AE165">
        <v>0</v>
      </c>
      <c r="AF165" s="48">
        <v>17</v>
      </c>
      <c r="AG165" s="48">
        <v>19</v>
      </c>
      <c r="AH165">
        <v>0</v>
      </c>
    </row>
    <row r="166" spans="1:34" x14ac:dyDescent="0.25">
      <c r="A166" s="4" t="str">
        <f t="shared" si="2"/>
        <v>SizeAbove Median (1.88 kW)9/14/2021 (4pm-7pm)</v>
      </c>
      <c r="B166" s="5" t="s">
        <v>483</v>
      </c>
      <c r="C166" s="5" t="s">
        <v>673</v>
      </c>
      <c r="D166" t="s">
        <v>749</v>
      </c>
      <c r="E166">
        <v>24868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1</v>
      </c>
      <c r="Y166">
        <v>1</v>
      </c>
      <c r="Z166">
        <v>1</v>
      </c>
      <c r="AA166">
        <v>0</v>
      </c>
      <c r="AB166">
        <v>0</v>
      </c>
      <c r="AC166">
        <v>0</v>
      </c>
      <c r="AD166">
        <v>0</v>
      </c>
      <c r="AE166">
        <v>0</v>
      </c>
      <c r="AF166" s="48">
        <v>17</v>
      </c>
      <c r="AG166" s="48">
        <v>19</v>
      </c>
      <c r="AH166">
        <v>0</v>
      </c>
    </row>
    <row r="167" spans="1:34" x14ac:dyDescent="0.25">
      <c r="A167" s="4" t="str">
        <f t="shared" si="2"/>
        <v>SizeBelow Median (1.88 kW)9/14/2021 (4pm-7pm)</v>
      </c>
      <c r="B167" s="5" t="s">
        <v>483</v>
      </c>
      <c r="C167" s="5" t="s">
        <v>674</v>
      </c>
      <c r="D167" t="s">
        <v>749</v>
      </c>
      <c r="E167">
        <v>24957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1</v>
      </c>
      <c r="Y167">
        <v>1</v>
      </c>
      <c r="Z167">
        <v>1</v>
      </c>
      <c r="AA167">
        <v>0</v>
      </c>
      <c r="AB167">
        <v>0</v>
      </c>
      <c r="AC167">
        <v>0</v>
      </c>
      <c r="AD167">
        <v>0</v>
      </c>
      <c r="AE167">
        <v>0</v>
      </c>
      <c r="AF167" s="48">
        <v>17</v>
      </c>
      <c r="AG167" s="48">
        <v>19</v>
      </c>
      <c r="AH167">
        <v>0</v>
      </c>
    </row>
    <row r="168" spans="1:34" x14ac:dyDescent="0.25">
      <c r="A168" s="4" t="str">
        <f t="shared" si="2"/>
        <v>SublapSCEC9/14/2021 (4pm-7pm)</v>
      </c>
      <c r="B168" s="5" t="s">
        <v>484</v>
      </c>
      <c r="C168" s="5" t="s">
        <v>675</v>
      </c>
      <c r="D168" t="s">
        <v>749</v>
      </c>
      <c r="E168">
        <v>20279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1</v>
      </c>
      <c r="Y168">
        <v>1</v>
      </c>
      <c r="Z168">
        <v>1</v>
      </c>
      <c r="AA168">
        <v>0</v>
      </c>
      <c r="AB168">
        <v>0</v>
      </c>
      <c r="AC168">
        <v>0</v>
      </c>
      <c r="AD168">
        <v>0</v>
      </c>
      <c r="AE168">
        <v>0</v>
      </c>
      <c r="AF168" s="48">
        <v>17</v>
      </c>
      <c r="AG168" s="48">
        <v>19</v>
      </c>
      <c r="AH168">
        <v>0</v>
      </c>
    </row>
    <row r="169" spans="1:34" x14ac:dyDescent="0.25">
      <c r="A169" s="4" t="str">
        <f t="shared" si="2"/>
        <v>SublapSCEN9/14/2021 (4pm-7pm)</v>
      </c>
      <c r="B169" s="5" t="s">
        <v>484</v>
      </c>
      <c r="C169" s="5" t="s">
        <v>676</v>
      </c>
      <c r="D169" t="s">
        <v>749</v>
      </c>
      <c r="E169">
        <v>4999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1</v>
      </c>
      <c r="Y169">
        <v>1</v>
      </c>
      <c r="Z169">
        <v>1</v>
      </c>
      <c r="AA169">
        <v>0</v>
      </c>
      <c r="AB169">
        <v>0</v>
      </c>
      <c r="AC169">
        <v>0</v>
      </c>
      <c r="AD169">
        <v>0</v>
      </c>
      <c r="AE169">
        <v>0</v>
      </c>
      <c r="AF169" s="48">
        <v>17</v>
      </c>
      <c r="AG169" s="48">
        <v>19</v>
      </c>
      <c r="AH169">
        <v>0</v>
      </c>
    </row>
    <row r="170" spans="1:34" x14ac:dyDescent="0.25">
      <c r="A170" s="4" t="str">
        <f t="shared" si="2"/>
        <v>SublapSCEW9/14/2021 (4pm-7pm)</v>
      </c>
      <c r="B170" s="5" t="s">
        <v>484</v>
      </c>
      <c r="C170" s="5" t="s">
        <v>677</v>
      </c>
      <c r="D170" t="s">
        <v>749</v>
      </c>
      <c r="E170">
        <v>22407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1</v>
      </c>
      <c r="Y170">
        <v>1</v>
      </c>
      <c r="Z170">
        <v>1</v>
      </c>
      <c r="AA170">
        <v>0</v>
      </c>
      <c r="AB170">
        <v>0</v>
      </c>
      <c r="AC170">
        <v>0</v>
      </c>
      <c r="AD170">
        <v>0</v>
      </c>
      <c r="AE170">
        <v>0</v>
      </c>
      <c r="AF170" s="48">
        <v>17</v>
      </c>
      <c r="AG170" s="48">
        <v>19</v>
      </c>
      <c r="AH170">
        <v>0</v>
      </c>
    </row>
    <row r="171" spans="1:34" x14ac:dyDescent="0.25">
      <c r="A171" s="4" t="str">
        <f t="shared" si="2"/>
        <v>SublapSCHD9/14/2021 (4pm-7pm)</v>
      </c>
      <c r="B171" s="52" t="s">
        <v>484</v>
      </c>
      <c r="C171" s="52" t="s">
        <v>678</v>
      </c>
      <c r="D171" t="s">
        <v>749</v>
      </c>
      <c r="E171">
        <v>1335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1</v>
      </c>
      <c r="Y171">
        <v>1</v>
      </c>
      <c r="Z171">
        <v>1</v>
      </c>
      <c r="AA171">
        <v>0</v>
      </c>
      <c r="AB171">
        <v>0</v>
      </c>
      <c r="AC171">
        <v>0</v>
      </c>
      <c r="AD171">
        <v>0</v>
      </c>
      <c r="AE171">
        <v>0</v>
      </c>
      <c r="AF171" s="48">
        <v>17</v>
      </c>
      <c r="AG171" s="48">
        <v>19</v>
      </c>
      <c r="AH171">
        <v>0</v>
      </c>
    </row>
    <row r="172" spans="1:34" x14ac:dyDescent="0.25">
      <c r="A172" s="4" t="str">
        <f t="shared" si="2"/>
        <v>SublapSCLD9/14/2021 (4pm-7pm)</v>
      </c>
      <c r="B172" s="52" t="s">
        <v>484</v>
      </c>
      <c r="C172" s="52" t="s">
        <v>679</v>
      </c>
      <c r="D172" t="s">
        <v>749</v>
      </c>
      <c r="E172">
        <v>48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1</v>
      </c>
      <c r="Y172">
        <v>1</v>
      </c>
      <c r="Z172">
        <v>1</v>
      </c>
      <c r="AA172">
        <v>0</v>
      </c>
      <c r="AB172">
        <v>0</v>
      </c>
      <c r="AC172">
        <v>0</v>
      </c>
      <c r="AD172">
        <v>0</v>
      </c>
      <c r="AE172">
        <v>0</v>
      </c>
      <c r="AF172" s="48">
        <v>17</v>
      </c>
      <c r="AG172" s="48">
        <v>19</v>
      </c>
      <c r="AH172">
        <v>0</v>
      </c>
    </row>
    <row r="173" spans="1:34" x14ac:dyDescent="0.25">
      <c r="A173" s="4" t="str">
        <f t="shared" si="2"/>
        <v>SublapSCNW9/14/2021 (4pm-7pm)</v>
      </c>
      <c r="B173" s="52" t="s">
        <v>484</v>
      </c>
      <c r="C173" s="52" t="s">
        <v>680</v>
      </c>
      <c r="D173" t="s">
        <v>749</v>
      </c>
      <c r="E173">
        <v>756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1</v>
      </c>
      <c r="Y173">
        <v>1</v>
      </c>
      <c r="Z173">
        <v>1</v>
      </c>
      <c r="AA173">
        <v>0</v>
      </c>
      <c r="AB173">
        <v>0</v>
      </c>
      <c r="AC173">
        <v>0</v>
      </c>
      <c r="AD173">
        <v>0</v>
      </c>
      <c r="AE173">
        <v>0</v>
      </c>
      <c r="AF173" s="48">
        <v>17</v>
      </c>
      <c r="AG173" s="48">
        <v>19</v>
      </c>
      <c r="AH173">
        <v>0</v>
      </c>
    </row>
    <row r="174" spans="1:34" x14ac:dyDescent="0.25">
      <c r="A174" s="4" t="str">
        <f t="shared" si="2"/>
        <v>TariffDynamic9/14/2021 (4pm-7pm)</v>
      </c>
      <c r="B174" s="52" t="s">
        <v>485</v>
      </c>
      <c r="C174" s="52" t="s">
        <v>681</v>
      </c>
      <c r="D174" t="s">
        <v>749</v>
      </c>
      <c r="E174">
        <v>15968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1</v>
      </c>
      <c r="Y174">
        <v>1</v>
      </c>
      <c r="Z174">
        <v>1</v>
      </c>
      <c r="AA174">
        <v>0</v>
      </c>
      <c r="AB174">
        <v>0</v>
      </c>
      <c r="AC174">
        <v>0</v>
      </c>
      <c r="AD174">
        <v>0</v>
      </c>
      <c r="AE174">
        <v>0</v>
      </c>
      <c r="AF174" s="48">
        <v>17</v>
      </c>
      <c r="AG174" s="48">
        <v>19</v>
      </c>
      <c r="AH174">
        <v>0</v>
      </c>
    </row>
    <row r="175" spans="1:34" x14ac:dyDescent="0.25">
      <c r="A175" s="4" t="str">
        <f t="shared" si="2"/>
        <v>TariffFlat9/14/2021 (4pm-7pm)</v>
      </c>
      <c r="B175" s="52" t="s">
        <v>485</v>
      </c>
      <c r="C175" s="52" t="s">
        <v>682</v>
      </c>
      <c r="D175" t="s">
        <v>749</v>
      </c>
      <c r="E175">
        <v>33857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1</v>
      </c>
      <c r="Y175">
        <v>1</v>
      </c>
      <c r="Z175">
        <v>1</v>
      </c>
      <c r="AA175">
        <v>0</v>
      </c>
      <c r="AB175">
        <v>0</v>
      </c>
      <c r="AC175">
        <v>0</v>
      </c>
      <c r="AD175">
        <v>0</v>
      </c>
      <c r="AE175">
        <v>0</v>
      </c>
      <c r="AF175" s="48">
        <v>17</v>
      </c>
      <c r="AG175" s="48">
        <v>19</v>
      </c>
      <c r="AH175">
        <v>0</v>
      </c>
    </row>
    <row r="176" spans="1:34" x14ac:dyDescent="0.25">
      <c r="A176" s="4" t="str">
        <f t="shared" si="2"/>
        <v>Thermostats1 Thermostat9/14/2021 (4pm-7pm)</v>
      </c>
      <c r="B176" s="52" t="s">
        <v>486</v>
      </c>
      <c r="C176" s="52" t="s">
        <v>683</v>
      </c>
      <c r="D176" t="s">
        <v>749</v>
      </c>
      <c r="E176">
        <v>43472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1</v>
      </c>
      <c r="Y176">
        <v>1</v>
      </c>
      <c r="Z176">
        <v>1</v>
      </c>
      <c r="AA176">
        <v>0</v>
      </c>
      <c r="AB176">
        <v>0</v>
      </c>
      <c r="AC176">
        <v>0</v>
      </c>
      <c r="AD176">
        <v>0</v>
      </c>
      <c r="AE176">
        <v>0</v>
      </c>
      <c r="AF176" s="48">
        <v>17</v>
      </c>
      <c r="AG176" s="48">
        <v>19</v>
      </c>
      <c r="AH176">
        <v>0</v>
      </c>
    </row>
    <row r="177" spans="1:34" x14ac:dyDescent="0.25">
      <c r="A177" s="4" t="str">
        <f t="shared" si="2"/>
        <v>Thermostats2 Thermostats9/14/2021 (4pm-7pm)</v>
      </c>
      <c r="B177" s="52" t="s">
        <v>486</v>
      </c>
      <c r="C177" s="52" t="s">
        <v>684</v>
      </c>
      <c r="D177" t="s">
        <v>749</v>
      </c>
      <c r="E177">
        <v>5853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1</v>
      </c>
      <c r="Y177">
        <v>1</v>
      </c>
      <c r="Z177">
        <v>1</v>
      </c>
      <c r="AA177">
        <v>0</v>
      </c>
      <c r="AB177">
        <v>0</v>
      </c>
      <c r="AC177">
        <v>0</v>
      </c>
      <c r="AD177">
        <v>0</v>
      </c>
      <c r="AE177">
        <v>0</v>
      </c>
      <c r="AF177" s="48">
        <v>17</v>
      </c>
      <c r="AG177" s="48">
        <v>19</v>
      </c>
      <c r="AH177">
        <v>0</v>
      </c>
    </row>
    <row r="178" spans="1:34" x14ac:dyDescent="0.25">
      <c r="A178" s="4" t="str">
        <f t="shared" si="2"/>
        <v>Thermostats3+ Thermostats9/14/2021 (4pm-7pm)</v>
      </c>
      <c r="B178" s="52" t="s">
        <v>486</v>
      </c>
      <c r="C178" s="52" t="s">
        <v>685</v>
      </c>
      <c r="D178" t="s">
        <v>749</v>
      </c>
      <c r="E178">
        <v>500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1</v>
      </c>
      <c r="Y178">
        <v>1</v>
      </c>
      <c r="Z178">
        <v>1</v>
      </c>
      <c r="AA178">
        <v>0</v>
      </c>
      <c r="AB178">
        <v>0</v>
      </c>
      <c r="AC178">
        <v>0</v>
      </c>
      <c r="AD178">
        <v>0</v>
      </c>
      <c r="AE178">
        <v>0</v>
      </c>
      <c r="AF178" s="48">
        <v>17</v>
      </c>
      <c r="AG178" s="48">
        <v>19</v>
      </c>
      <c r="AH178">
        <v>0</v>
      </c>
    </row>
    <row r="179" spans="1:34" x14ac:dyDescent="0.25">
      <c r="A179" s="4" t="str">
        <f t="shared" si="2"/>
        <v>Vendor19/14/2021 (4pm-7pm)</v>
      </c>
      <c r="B179" s="52" t="s">
        <v>487</v>
      </c>
      <c r="C179" s="52" t="s">
        <v>686</v>
      </c>
      <c r="D179" t="s">
        <v>749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1</v>
      </c>
      <c r="Y179">
        <v>1</v>
      </c>
      <c r="Z179">
        <v>1</v>
      </c>
      <c r="AA179">
        <v>0</v>
      </c>
      <c r="AB179">
        <v>0</v>
      </c>
      <c r="AC179">
        <v>0</v>
      </c>
      <c r="AD179">
        <v>0</v>
      </c>
      <c r="AE179">
        <v>0</v>
      </c>
      <c r="AF179" s="48">
        <v>17</v>
      </c>
      <c r="AG179" s="48">
        <v>19</v>
      </c>
      <c r="AH179">
        <v>1</v>
      </c>
    </row>
    <row r="180" spans="1:34" x14ac:dyDescent="0.25">
      <c r="A180" s="4" t="str">
        <f t="shared" si="2"/>
        <v>Vendor29/14/2021 (4pm-7pm)</v>
      </c>
      <c r="B180" s="52" t="s">
        <v>487</v>
      </c>
      <c r="C180" s="52" t="s">
        <v>687</v>
      </c>
      <c r="D180" t="s">
        <v>749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1</v>
      </c>
      <c r="Y180">
        <v>1</v>
      </c>
      <c r="Z180">
        <v>1</v>
      </c>
      <c r="AA180">
        <v>0</v>
      </c>
      <c r="AB180">
        <v>0</v>
      </c>
      <c r="AC180">
        <v>0</v>
      </c>
      <c r="AD180">
        <v>0</v>
      </c>
      <c r="AE180">
        <v>0</v>
      </c>
      <c r="AF180" s="48">
        <v>17</v>
      </c>
      <c r="AG180" s="48">
        <v>19</v>
      </c>
      <c r="AH180">
        <v>1</v>
      </c>
    </row>
    <row r="181" spans="1:34" x14ac:dyDescent="0.25">
      <c r="A181" s="4" t="str">
        <f t="shared" si="2"/>
        <v>ZoneRemainder of System9/14/2021 (4pm-7pm)</v>
      </c>
      <c r="B181" s="52" t="s">
        <v>488</v>
      </c>
      <c r="C181" s="52" t="s">
        <v>688</v>
      </c>
      <c r="D181" t="s">
        <v>749</v>
      </c>
      <c r="E181">
        <v>20778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1</v>
      </c>
      <c r="Y181">
        <v>1</v>
      </c>
      <c r="Z181">
        <v>1</v>
      </c>
      <c r="AA181">
        <v>0</v>
      </c>
      <c r="AB181">
        <v>0</v>
      </c>
      <c r="AC181">
        <v>0</v>
      </c>
      <c r="AD181">
        <v>0</v>
      </c>
      <c r="AE181">
        <v>0</v>
      </c>
      <c r="AF181" s="48">
        <v>17</v>
      </c>
      <c r="AG181" s="48">
        <v>19</v>
      </c>
      <c r="AH181">
        <v>0</v>
      </c>
    </row>
    <row r="182" spans="1:34" x14ac:dyDescent="0.25">
      <c r="A182" s="4" t="str">
        <f t="shared" si="2"/>
        <v>ZoneSouth Orange County9/14/2021 (4pm-7pm)</v>
      </c>
      <c r="B182" s="52" t="s">
        <v>488</v>
      </c>
      <c r="C182" s="52" t="s">
        <v>689</v>
      </c>
      <c r="D182" t="s">
        <v>749</v>
      </c>
      <c r="E182">
        <v>10697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1</v>
      </c>
      <c r="Y182">
        <v>1</v>
      </c>
      <c r="Z182">
        <v>1</v>
      </c>
      <c r="AA182">
        <v>0</v>
      </c>
      <c r="AB182">
        <v>0</v>
      </c>
      <c r="AC182">
        <v>0</v>
      </c>
      <c r="AD182">
        <v>0</v>
      </c>
      <c r="AE182">
        <v>0</v>
      </c>
      <c r="AF182" s="48">
        <v>17</v>
      </c>
      <c r="AG182" s="48">
        <v>19</v>
      </c>
      <c r="AH182">
        <v>0</v>
      </c>
    </row>
    <row r="183" spans="1:34" x14ac:dyDescent="0.25">
      <c r="A183" s="4" t="str">
        <f t="shared" si="2"/>
        <v>ZoneSouth of Lugo9/14/2021 (4pm-7pm)</v>
      </c>
      <c r="B183" s="52" t="s">
        <v>488</v>
      </c>
      <c r="C183" s="52" t="s">
        <v>690</v>
      </c>
      <c r="D183" t="s">
        <v>749</v>
      </c>
      <c r="E183">
        <v>18350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1</v>
      </c>
      <c r="Y183">
        <v>1</v>
      </c>
      <c r="Z183">
        <v>1</v>
      </c>
      <c r="AA183">
        <v>0</v>
      </c>
      <c r="AB183">
        <v>0</v>
      </c>
      <c r="AC183">
        <v>0</v>
      </c>
      <c r="AD183">
        <v>0</v>
      </c>
      <c r="AE183">
        <v>0</v>
      </c>
      <c r="AF183" s="48">
        <v>17</v>
      </c>
      <c r="AG183" s="48">
        <v>19</v>
      </c>
      <c r="AH183">
        <v>0</v>
      </c>
    </row>
    <row r="184" spans="1:34" x14ac:dyDescent="0.25">
      <c r="A184" s="4" t="str">
        <f t="shared" si="2"/>
        <v>AllAll Customers9/22/2021 (4pm-5pm &amp; 5:55pm-7pm)</v>
      </c>
      <c r="B184" s="5" t="s">
        <v>489</v>
      </c>
      <c r="C184" s="5" t="s">
        <v>691</v>
      </c>
      <c r="D184" t="s">
        <v>750</v>
      </c>
      <c r="E184">
        <v>50160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1</v>
      </c>
      <c r="Y184">
        <v>2</v>
      </c>
      <c r="Z184">
        <v>1</v>
      </c>
      <c r="AA184">
        <v>0</v>
      </c>
      <c r="AB184">
        <v>0</v>
      </c>
      <c r="AC184">
        <v>0</v>
      </c>
      <c r="AD184">
        <v>0</v>
      </c>
      <c r="AE184">
        <v>0</v>
      </c>
      <c r="AF184" s="48">
        <v>17</v>
      </c>
      <c r="AG184" s="48">
        <v>19</v>
      </c>
      <c r="AH184">
        <v>0</v>
      </c>
    </row>
    <row r="185" spans="1:34" x14ac:dyDescent="0.25">
      <c r="A185" s="4" t="str">
        <f t="shared" si="2"/>
        <v>LCABig Creek/Ventura9/22/2021 (4pm-5pm &amp; 5:55pm-7pm)</v>
      </c>
      <c r="B185" s="5" t="s">
        <v>490</v>
      </c>
      <c r="C185" s="5" t="s">
        <v>692</v>
      </c>
      <c r="D185" t="s">
        <v>750</v>
      </c>
      <c r="E185">
        <v>5829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1</v>
      </c>
      <c r="Y185">
        <v>2</v>
      </c>
      <c r="Z185">
        <v>1</v>
      </c>
      <c r="AA185">
        <v>0</v>
      </c>
      <c r="AB185">
        <v>0</v>
      </c>
      <c r="AC185">
        <v>0</v>
      </c>
      <c r="AD185">
        <v>0</v>
      </c>
      <c r="AE185">
        <v>0</v>
      </c>
      <c r="AF185" s="48">
        <v>17</v>
      </c>
      <c r="AG185" s="48">
        <v>19</v>
      </c>
      <c r="AH185">
        <v>0</v>
      </c>
    </row>
    <row r="186" spans="1:34" x14ac:dyDescent="0.25">
      <c r="A186" s="4" t="str">
        <f t="shared" si="2"/>
        <v>LCALA Basin9/22/2021 (4pm-5pm &amp; 5:55pm-7pm)</v>
      </c>
      <c r="B186" s="5" t="s">
        <v>490</v>
      </c>
      <c r="C186" s="5" t="s">
        <v>693</v>
      </c>
      <c r="D186" t="s">
        <v>750</v>
      </c>
      <c r="E186">
        <v>42942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1</v>
      </c>
      <c r="Y186">
        <v>2</v>
      </c>
      <c r="Z186">
        <v>1</v>
      </c>
      <c r="AA186">
        <v>0</v>
      </c>
      <c r="AB186">
        <v>0</v>
      </c>
      <c r="AC186">
        <v>0</v>
      </c>
      <c r="AD186">
        <v>0</v>
      </c>
      <c r="AE186">
        <v>0</v>
      </c>
      <c r="AF186" s="48">
        <v>17</v>
      </c>
      <c r="AG186" s="48">
        <v>19</v>
      </c>
      <c r="AH186">
        <v>0</v>
      </c>
    </row>
    <row r="187" spans="1:34" x14ac:dyDescent="0.25">
      <c r="A187" s="4" t="str">
        <f t="shared" si="2"/>
        <v>LCAOutside LA Basin9/22/2021 (4pm-5pm &amp; 5:55pm-7pm)</v>
      </c>
      <c r="B187" s="5" t="s">
        <v>490</v>
      </c>
      <c r="C187" s="5" t="s">
        <v>694</v>
      </c>
      <c r="D187" t="s">
        <v>750</v>
      </c>
      <c r="E187">
        <v>1388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1</v>
      </c>
      <c r="Y187">
        <v>2</v>
      </c>
      <c r="Z187">
        <v>1</v>
      </c>
      <c r="AA187">
        <v>0</v>
      </c>
      <c r="AB187">
        <v>0</v>
      </c>
      <c r="AC187">
        <v>0</v>
      </c>
      <c r="AD187">
        <v>0</v>
      </c>
      <c r="AE187">
        <v>0</v>
      </c>
      <c r="AF187" s="48">
        <v>17</v>
      </c>
      <c r="AG187" s="48">
        <v>19</v>
      </c>
      <c r="AH187">
        <v>0</v>
      </c>
    </row>
    <row r="188" spans="1:34" x14ac:dyDescent="0.25">
      <c r="A188" s="4" t="str">
        <f t="shared" si="2"/>
        <v>Low IncomeCARE9/22/2021 (4pm-5pm &amp; 5:55pm-7pm)</v>
      </c>
      <c r="B188" s="5" t="s">
        <v>491</v>
      </c>
      <c r="C188" s="5" t="s">
        <v>695</v>
      </c>
      <c r="D188" t="s">
        <v>750</v>
      </c>
      <c r="E188">
        <v>10645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1</v>
      </c>
      <c r="Y188">
        <v>2</v>
      </c>
      <c r="Z188">
        <v>1</v>
      </c>
      <c r="AA188">
        <v>0</v>
      </c>
      <c r="AB188">
        <v>0</v>
      </c>
      <c r="AC188">
        <v>0</v>
      </c>
      <c r="AD188">
        <v>0</v>
      </c>
      <c r="AE188">
        <v>0</v>
      </c>
      <c r="AF188" s="48">
        <v>17</v>
      </c>
      <c r="AG188" s="48">
        <v>19</v>
      </c>
      <c r="AH188">
        <v>0</v>
      </c>
    </row>
    <row r="189" spans="1:34" x14ac:dyDescent="0.25">
      <c r="A189" s="4" t="str">
        <f t="shared" si="2"/>
        <v>Low IncomeNon-CARE9/22/2021 (4pm-5pm &amp; 5:55pm-7pm)</v>
      </c>
      <c r="B189" s="5" t="s">
        <v>491</v>
      </c>
      <c r="C189" s="5" t="s">
        <v>696</v>
      </c>
      <c r="D189" t="s">
        <v>750</v>
      </c>
      <c r="E189">
        <v>39515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1</v>
      </c>
      <c r="Y189">
        <v>2</v>
      </c>
      <c r="Z189">
        <v>1</v>
      </c>
      <c r="AA189">
        <v>0</v>
      </c>
      <c r="AB189">
        <v>0</v>
      </c>
      <c r="AC189">
        <v>0</v>
      </c>
      <c r="AD189">
        <v>0</v>
      </c>
      <c r="AE189">
        <v>0</v>
      </c>
      <c r="AF189" s="48">
        <v>17</v>
      </c>
      <c r="AG189" s="48">
        <v>19</v>
      </c>
      <c r="AH189">
        <v>0</v>
      </c>
    </row>
    <row r="190" spans="1:34" x14ac:dyDescent="0.25">
      <c r="A190" s="4" t="str">
        <f t="shared" si="2"/>
        <v>NEMNEM Customer9/22/2021 (4pm-5pm &amp; 5:55pm-7pm)</v>
      </c>
      <c r="B190" s="5" t="s">
        <v>492</v>
      </c>
      <c r="C190" s="5" t="s">
        <v>697</v>
      </c>
      <c r="D190" t="s">
        <v>750</v>
      </c>
      <c r="E190">
        <v>11203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1</v>
      </c>
      <c r="Y190">
        <v>2</v>
      </c>
      <c r="Z190">
        <v>1</v>
      </c>
      <c r="AA190">
        <v>0</v>
      </c>
      <c r="AB190">
        <v>0</v>
      </c>
      <c r="AC190">
        <v>0</v>
      </c>
      <c r="AD190">
        <v>0</v>
      </c>
      <c r="AE190">
        <v>0</v>
      </c>
      <c r="AF190" s="48">
        <v>17</v>
      </c>
      <c r="AG190" s="48">
        <v>19</v>
      </c>
      <c r="AH190">
        <v>0</v>
      </c>
    </row>
    <row r="191" spans="1:34" x14ac:dyDescent="0.25">
      <c r="A191" s="4" t="str">
        <f t="shared" si="2"/>
        <v>NEMNon-NEM Customer9/22/2021 (4pm-5pm &amp; 5:55pm-7pm)</v>
      </c>
      <c r="B191" s="5" t="s">
        <v>492</v>
      </c>
      <c r="C191" s="5" t="s">
        <v>698</v>
      </c>
      <c r="D191" t="s">
        <v>750</v>
      </c>
      <c r="E191">
        <v>38957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1</v>
      </c>
      <c r="Y191">
        <v>2</v>
      </c>
      <c r="Z191">
        <v>1</v>
      </c>
      <c r="AA191">
        <v>0</v>
      </c>
      <c r="AB191">
        <v>0</v>
      </c>
      <c r="AC191">
        <v>0</v>
      </c>
      <c r="AD191">
        <v>0</v>
      </c>
      <c r="AE191">
        <v>0</v>
      </c>
      <c r="AF191" s="48">
        <v>17</v>
      </c>
      <c r="AG191" s="48">
        <v>19</v>
      </c>
      <c r="AH191">
        <v>0</v>
      </c>
    </row>
    <row r="192" spans="1:34" x14ac:dyDescent="0.25">
      <c r="A192" s="4" t="str">
        <f t="shared" si="2"/>
        <v>SizeAbove Median (1.88 kW)9/22/2021 (4pm-5pm &amp; 5:55pm-7pm)</v>
      </c>
      <c r="B192" s="5" t="s">
        <v>493</v>
      </c>
      <c r="C192" s="5" t="s">
        <v>699</v>
      </c>
      <c r="D192" t="s">
        <v>750</v>
      </c>
      <c r="E192">
        <v>25093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1</v>
      </c>
      <c r="Y192">
        <v>2</v>
      </c>
      <c r="Z192">
        <v>1</v>
      </c>
      <c r="AA192">
        <v>0</v>
      </c>
      <c r="AB192">
        <v>0</v>
      </c>
      <c r="AC192">
        <v>0</v>
      </c>
      <c r="AD192">
        <v>0</v>
      </c>
      <c r="AE192">
        <v>0</v>
      </c>
      <c r="AF192" s="48">
        <v>17</v>
      </c>
      <c r="AG192" s="48">
        <v>19</v>
      </c>
      <c r="AH192">
        <v>0</v>
      </c>
    </row>
    <row r="193" spans="1:34" x14ac:dyDescent="0.25">
      <c r="A193" s="4" t="str">
        <f t="shared" si="2"/>
        <v>SizeBelow Median (1.88 kW)9/22/2021 (4pm-5pm &amp; 5:55pm-7pm)</v>
      </c>
      <c r="B193" s="5" t="s">
        <v>493</v>
      </c>
      <c r="C193" s="5" t="s">
        <v>700</v>
      </c>
      <c r="D193" t="s">
        <v>750</v>
      </c>
      <c r="E193">
        <v>25067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1</v>
      </c>
      <c r="Y193">
        <v>2</v>
      </c>
      <c r="Z193">
        <v>1</v>
      </c>
      <c r="AA193">
        <v>0</v>
      </c>
      <c r="AB193">
        <v>0</v>
      </c>
      <c r="AC193">
        <v>0</v>
      </c>
      <c r="AD193">
        <v>0</v>
      </c>
      <c r="AE193">
        <v>0</v>
      </c>
      <c r="AF193" s="48">
        <v>17</v>
      </c>
      <c r="AG193" s="48">
        <v>19</v>
      </c>
      <c r="AH193">
        <v>0</v>
      </c>
    </row>
    <row r="194" spans="1:34" x14ac:dyDescent="0.25">
      <c r="A194" s="4" t="str">
        <f t="shared" ref="A194:A257" si="3">B194&amp;C194&amp;D194</f>
        <v>SublapSCEC9/22/2021 (4pm-5pm &amp; 5:55pm-7pm)</v>
      </c>
      <c r="B194" s="5" t="s">
        <v>494</v>
      </c>
      <c r="C194" s="5" t="s">
        <v>701</v>
      </c>
      <c r="D194" t="s">
        <v>750</v>
      </c>
      <c r="E194">
        <v>20464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1</v>
      </c>
      <c r="Y194">
        <v>2</v>
      </c>
      <c r="Z194">
        <v>1</v>
      </c>
      <c r="AA194">
        <v>0</v>
      </c>
      <c r="AB194">
        <v>0</v>
      </c>
      <c r="AC194">
        <v>0</v>
      </c>
      <c r="AD194">
        <v>0</v>
      </c>
      <c r="AE194">
        <v>0</v>
      </c>
      <c r="AF194" s="48">
        <v>17</v>
      </c>
      <c r="AG194" s="48">
        <v>19</v>
      </c>
      <c r="AH194">
        <v>0</v>
      </c>
    </row>
    <row r="195" spans="1:34" x14ac:dyDescent="0.25">
      <c r="A195" s="4" t="str">
        <f t="shared" si="3"/>
        <v>SublapSCEN9/22/2021 (4pm-5pm &amp; 5:55pm-7pm)</v>
      </c>
      <c r="B195" s="5" t="s">
        <v>494</v>
      </c>
      <c r="C195" s="5" t="s">
        <v>702</v>
      </c>
      <c r="D195" t="s">
        <v>750</v>
      </c>
      <c r="E195">
        <v>5068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1</v>
      </c>
      <c r="Y195">
        <v>2</v>
      </c>
      <c r="Z195">
        <v>1</v>
      </c>
      <c r="AA195">
        <v>0</v>
      </c>
      <c r="AB195">
        <v>0</v>
      </c>
      <c r="AC195">
        <v>0</v>
      </c>
      <c r="AD195">
        <v>0</v>
      </c>
      <c r="AE195">
        <v>0</v>
      </c>
      <c r="AF195" s="48">
        <v>17</v>
      </c>
      <c r="AG195" s="48">
        <v>19</v>
      </c>
      <c r="AH195">
        <v>0</v>
      </c>
    </row>
    <row r="196" spans="1:34" x14ac:dyDescent="0.25">
      <c r="A196" s="4" t="str">
        <f t="shared" si="3"/>
        <v>SublapSCEW9/22/2021 (4pm-5pm &amp; 5:55pm-7pm)</v>
      </c>
      <c r="B196" s="5" t="s">
        <v>494</v>
      </c>
      <c r="C196" s="5" t="s">
        <v>703</v>
      </c>
      <c r="D196" t="s">
        <v>750</v>
      </c>
      <c r="E196">
        <v>22480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1</v>
      </c>
      <c r="Y196">
        <v>2</v>
      </c>
      <c r="Z196">
        <v>1</v>
      </c>
      <c r="AA196">
        <v>0</v>
      </c>
      <c r="AB196">
        <v>0</v>
      </c>
      <c r="AC196">
        <v>0</v>
      </c>
      <c r="AD196">
        <v>0</v>
      </c>
      <c r="AE196">
        <v>0</v>
      </c>
      <c r="AF196" s="48">
        <v>17</v>
      </c>
      <c r="AG196" s="48">
        <v>19</v>
      </c>
      <c r="AH196">
        <v>0</v>
      </c>
    </row>
    <row r="197" spans="1:34" x14ac:dyDescent="0.25">
      <c r="A197" s="4" t="str">
        <f t="shared" si="3"/>
        <v>SublapSCHD9/22/2021 (4pm-5pm &amp; 5:55pm-7pm)</v>
      </c>
      <c r="B197" s="52" t="s">
        <v>494</v>
      </c>
      <c r="C197" s="52" t="s">
        <v>704</v>
      </c>
      <c r="D197" t="s">
        <v>750</v>
      </c>
      <c r="E197">
        <v>1341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1</v>
      </c>
      <c r="Y197">
        <v>2</v>
      </c>
      <c r="Z197">
        <v>1</v>
      </c>
      <c r="AA197">
        <v>0</v>
      </c>
      <c r="AB197">
        <v>0</v>
      </c>
      <c r="AC197">
        <v>0</v>
      </c>
      <c r="AD197">
        <v>0</v>
      </c>
      <c r="AE197">
        <v>0</v>
      </c>
      <c r="AF197" s="48">
        <v>17</v>
      </c>
      <c r="AG197" s="48">
        <v>19</v>
      </c>
      <c r="AH197">
        <v>0</v>
      </c>
    </row>
    <row r="198" spans="1:34" x14ac:dyDescent="0.25">
      <c r="A198" s="4" t="str">
        <f t="shared" si="3"/>
        <v>SublapSCLD9/22/2021 (4pm-5pm &amp; 5:55pm-7pm)</v>
      </c>
      <c r="B198" s="52" t="s">
        <v>494</v>
      </c>
      <c r="C198" s="52" t="s">
        <v>705</v>
      </c>
      <c r="D198" t="s">
        <v>750</v>
      </c>
      <c r="E198">
        <v>48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1</v>
      </c>
      <c r="Y198">
        <v>2</v>
      </c>
      <c r="Z198">
        <v>1</v>
      </c>
      <c r="AA198">
        <v>0</v>
      </c>
      <c r="AB198">
        <v>0</v>
      </c>
      <c r="AC198">
        <v>0</v>
      </c>
      <c r="AD198">
        <v>0</v>
      </c>
      <c r="AE198">
        <v>0</v>
      </c>
      <c r="AF198" s="48">
        <v>17</v>
      </c>
      <c r="AG198" s="48">
        <v>19</v>
      </c>
      <c r="AH198">
        <v>0</v>
      </c>
    </row>
    <row r="199" spans="1:34" x14ac:dyDescent="0.25">
      <c r="A199" s="4" t="str">
        <f t="shared" si="3"/>
        <v>SublapSCNW9/22/2021 (4pm-5pm &amp; 5:55pm-7pm)</v>
      </c>
      <c r="B199" s="52" t="s">
        <v>494</v>
      </c>
      <c r="C199" s="52" t="s">
        <v>706</v>
      </c>
      <c r="D199" t="s">
        <v>750</v>
      </c>
      <c r="E199">
        <v>760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1</v>
      </c>
      <c r="Y199">
        <v>2</v>
      </c>
      <c r="Z199">
        <v>1</v>
      </c>
      <c r="AA199">
        <v>0</v>
      </c>
      <c r="AB199">
        <v>0</v>
      </c>
      <c r="AC199">
        <v>0</v>
      </c>
      <c r="AD199">
        <v>0</v>
      </c>
      <c r="AE199">
        <v>0</v>
      </c>
      <c r="AF199" s="48">
        <v>17</v>
      </c>
      <c r="AG199" s="48">
        <v>19</v>
      </c>
      <c r="AH199">
        <v>0</v>
      </c>
    </row>
    <row r="200" spans="1:34" x14ac:dyDescent="0.25">
      <c r="A200" s="4" t="str">
        <f t="shared" si="3"/>
        <v>TariffDynamic9/22/2021 (4pm-5pm &amp; 5:55pm-7pm)</v>
      </c>
      <c r="B200" s="52" t="s">
        <v>495</v>
      </c>
      <c r="C200" s="52" t="s">
        <v>707</v>
      </c>
      <c r="D200" t="s">
        <v>750</v>
      </c>
      <c r="E200">
        <v>16061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1</v>
      </c>
      <c r="Y200">
        <v>2</v>
      </c>
      <c r="Z200">
        <v>1</v>
      </c>
      <c r="AA200">
        <v>0</v>
      </c>
      <c r="AB200">
        <v>0</v>
      </c>
      <c r="AC200">
        <v>0</v>
      </c>
      <c r="AD200">
        <v>0</v>
      </c>
      <c r="AE200">
        <v>0</v>
      </c>
      <c r="AF200" s="48">
        <v>17</v>
      </c>
      <c r="AG200" s="48">
        <v>19</v>
      </c>
      <c r="AH200">
        <v>0</v>
      </c>
    </row>
    <row r="201" spans="1:34" x14ac:dyDescent="0.25">
      <c r="A201" s="4" t="str">
        <f t="shared" si="3"/>
        <v>TariffFlat9/22/2021 (4pm-5pm &amp; 5:55pm-7pm)</v>
      </c>
      <c r="B201" s="52" t="s">
        <v>495</v>
      </c>
      <c r="C201" s="52" t="s">
        <v>708</v>
      </c>
      <c r="D201" t="s">
        <v>750</v>
      </c>
      <c r="E201">
        <v>34099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1</v>
      </c>
      <c r="Y201">
        <v>2</v>
      </c>
      <c r="Z201">
        <v>1</v>
      </c>
      <c r="AA201">
        <v>0</v>
      </c>
      <c r="AB201">
        <v>0</v>
      </c>
      <c r="AC201">
        <v>0</v>
      </c>
      <c r="AD201">
        <v>0</v>
      </c>
      <c r="AE201">
        <v>0</v>
      </c>
      <c r="AF201" s="48">
        <v>17</v>
      </c>
      <c r="AG201" s="48">
        <v>19</v>
      </c>
      <c r="AH201">
        <v>0</v>
      </c>
    </row>
    <row r="202" spans="1:34" x14ac:dyDescent="0.25">
      <c r="A202" s="4" t="str">
        <f t="shared" si="3"/>
        <v>Thermostats1 Thermostat9/22/2021 (4pm-5pm &amp; 5:55pm-7pm)</v>
      </c>
      <c r="B202" s="52" t="s">
        <v>496</v>
      </c>
      <c r="C202" s="52" t="s">
        <v>709</v>
      </c>
      <c r="D202" t="s">
        <v>750</v>
      </c>
      <c r="E202">
        <v>43786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1</v>
      </c>
      <c r="Y202">
        <v>2</v>
      </c>
      <c r="Z202">
        <v>1</v>
      </c>
      <c r="AA202">
        <v>0</v>
      </c>
      <c r="AB202">
        <v>0</v>
      </c>
      <c r="AC202">
        <v>0</v>
      </c>
      <c r="AD202">
        <v>0</v>
      </c>
      <c r="AE202">
        <v>0</v>
      </c>
      <c r="AF202" s="48">
        <v>17</v>
      </c>
      <c r="AG202" s="48">
        <v>19</v>
      </c>
      <c r="AH202">
        <v>0</v>
      </c>
    </row>
    <row r="203" spans="1:34" x14ac:dyDescent="0.25">
      <c r="A203" s="4" t="str">
        <f t="shared" si="3"/>
        <v>Thermostats2 Thermostats9/22/2021 (4pm-5pm &amp; 5:55pm-7pm)</v>
      </c>
      <c r="B203" s="52" t="s">
        <v>496</v>
      </c>
      <c r="C203" s="52" t="s">
        <v>710</v>
      </c>
      <c r="D203" t="s">
        <v>750</v>
      </c>
      <c r="E203">
        <v>5874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1</v>
      </c>
      <c r="Y203">
        <v>2</v>
      </c>
      <c r="Z203">
        <v>1</v>
      </c>
      <c r="AA203">
        <v>0</v>
      </c>
      <c r="AB203">
        <v>0</v>
      </c>
      <c r="AC203">
        <v>0</v>
      </c>
      <c r="AD203">
        <v>0</v>
      </c>
      <c r="AE203">
        <v>0</v>
      </c>
      <c r="AF203" s="48">
        <v>17</v>
      </c>
      <c r="AG203" s="48">
        <v>19</v>
      </c>
      <c r="AH203">
        <v>0</v>
      </c>
    </row>
    <row r="204" spans="1:34" x14ac:dyDescent="0.25">
      <c r="A204" s="4" t="str">
        <f t="shared" si="3"/>
        <v>Thermostats3+ Thermostats9/22/2021 (4pm-5pm &amp; 5:55pm-7pm)</v>
      </c>
      <c r="B204" s="52" t="s">
        <v>496</v>
      </c>
      <c r="C204" s="52" t="s">
        <v>711</v>
      </c>
      <c r="D204" t="s">
        <v>750</v>
      </c>
      <c r="E204">
        <v>500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1</v>
      </c>
      <c r="Y204">
        <v>2</v>
      </c>
      <c r="Z204">
        <v>1</v>
      </c>
      <c r="AA204">
        <v>0</v>
      </c>
      <c r="AB204">
        <v>0</v>
      </c>
      <c r="AC204">
        <v>0</v>
      </c>
      <c r="AD204">
        <v>0</v>
      </c>
      <c r="AE204">
        <v>0</v>
      </c>
      <c r="AF204" s="48">
        <v>17</v>
      </c>
      <c r="AG204" s="48">
        <v>19</v>
      </c>
      <c r="AH204">
        <v>0</v>
      </c>
    </row>
    <row r="205" spans="1:34" x14ac:dyDescent="0.25">
      <c r="A205" s="4" t="str">
        <f t="shared" si="3"/>
        <v>Vendor19/22/2021 (4pm-5pm &amp; 5:55pm-7pm)</v>
      </c>
      <c r="B205" s="52" t="s">
        <v>497</v>
      </c>
      <c r="C205" s="52" t="s">
        <v>712</v>
      </c>
      <c r="D205" t="s">
        <v>750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1</v>
      </c>
      <c r="Y205">
        <v>2</v>
      </c>
      <c r="Z205">
        <v>1</v>
      </c>
      <c r="AA205">
        <v>0</v>
      </c>
      <c r="AB205">
        <v>0</v>
      </c>
      <c r="AC205">
        <v>0</v>
      </c>
      <c r="AD205">
        <v>0</v>
      </c>
      <c r="AE205">
        <v>0</v>
      </c>
      <c r="AF205" s="48">
        <v>17</v>
      </c>
      <c r="AG205" s="48">
        <v>19</v>
      </c>
      <c r="AH205">
        <v>1</v>
      </c>
    </row>
    <row r="206" spans="1:34" x14ac:dyDescent="0.25">
      <c r="A206" s="4" t="str">
        <f t="shared" si="3"/>
        <v>Vendor29/22/2021 (4pm-5pm &amp; 5:55pm-7pm)</v>
      </c>
      <c r="B206" s="52" t="s">
        <v>497</v>
      </c>
      <c r="C206" s="52" t="s">
        <v>713</v>
      </c>
      <c r="D206" t="s">
        <v>750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1</v>
      </c>
      <c r="Y206">
        <v>2</v>
      </c>
      <c r="Z206">
        <v>1</v>
      </c>
      <c r="AA206">
        <v>0</v>
      </c>
      <c r="AB206">
        <v>0</v>
      </c>
      <c r="AC206">
        <v>0</v>
      </c>
      <c r="AD206">
        <v>0</v>
      </c>
      <c r="AE206">
        <v>0</v>
      </c>
      <c r="AF206" s="48">
        <v>17</v>
      </c>
      <c r="AG206" s="48">
        <v>19</v>
      </c>
      <c r="AH206">
        <v>1</v>
      </c>
    </row>
    <row r="207" spans="1:34" x14ac:dyDescent="0.25">
      <c r="A207" s="4" t="str">
        <f t="shared" si="3"/>
        <v>ZoneRemainder of System9/22/2021 (4pm-5pm &amp; 5:55pm-7pm)</v>
      </c>
      <c r="B207" s="52" t="s">
        <v>498</v>
      </c>
      <c r="C207" s="52" t="s">
        <v>714</v>
      </c>
      <c r="D207" t="s">
        <v>750</v>
      </c>
      <c r="E207">
        <v>20987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1</v>
      </c>
      <c r="Y207">
        <v>2</v>
      </c>
      <c r="Z207">
        <v>1</v>
      </c>
      <c r="AA207">
        <v>0</v>
      </c>
      <c r="AB207">
        <v>0</v>
      </c>
      <c r="AC207">
        <v>0</v>
      </c>
      <c r="AD207">
        <v>0</v>
      </c>
      <c r="AE207">
        <v>0</v>
      </c>
      <c r="AF207" s="48">
        <v>17</v>
      </c>
      <c r="AG207" s="48">
        <v>19</v>
      </c>
      <c r="AH207">
        <v>0</v>
      </c>
    </row>
    <row r="208" spans="1:34" x14ac:dyDescent="0.25">
      <c r="A208" s="4" t="str">
        <f t="shared" si="3"/>
        <v>ZoneSouth Orange County9/22/2021 (4pm-5pm &amp; 5:55pm-7pm)</v>
      </c>
      <c r="B208" s="52" t="s">
        <v>498</v>
      </c>
      <c r="C208" s="52" t="s">
        <v>715</v>
      </c>
      <c r="D208" t="s">
        <v>750</v>
      </c>
      <c r="E208">
        <v>10730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1</v>
      </c>
      <c r="Y208">
        <v>2</v>
      </c>
      <c r="Z208">
        <v>1</v>
      </c>
      <c r="AA208">
        <v>0</v>
      </c>
      <c r="AB208">
        <v>0</v>
      </c>
      <c r="AC208">
        <v>0</v>
      </c>
      <c r="AD208">
        <v>0</v>
      </c>
      <c r="AE208">
        <v>0</v>
      </c>
      <c r="AF208" s="48">
        <v>17</v>
      </c>
      <c r="AG208" s="48">
        <v>19</v>
      </c>
      <c r="AH208">
        <v>0</v>
      </c>
    </row>
    <row r="209" spans="1:34" x14ac:dyDescent="0.25">
      <c r="A209" s="4" t="str">
        <f t="shared" si="3"/>
        <v>ZoneSouth of Lugo9/22/2021 (4pm-5pm &amp; 5:55pm-7pm)</v>
      </c>
      <c r="B209" s="52" t="s">
        <v>498</v>
      </c>
      <c r="C209" s="52" t="s">
        <v>716</v>
      </c>
      <c r="D209" t="s">
        <v>750</v>
      </c>
      <c r="E209">
        <v>18443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1</v>
      </c>
      <c r="Y209">
        <v>2</v>
      </c>
      <c r="Z209">
        <v>1</v>
      </c>
      <c r="AA209">
        <v>0</v>
      </c>
      <c r="AB209">
        <v>0</v>
      </c>
      <c r="AC209">
        <v>0</v>
      </c>
      <c r="AD209">
        <v>0</v>
      </c>
      <c r="AE209">
        <v>0</v>
      </c>
      <c r="AF209" s="48">
        <v>17</v>
      </c>
      <c r="AG209" s="48">
        <v>19</v>
      </c>
      <c r="AH209">
        <v>0</v>
      </c>
    </row>
    <row r="210" spans="1:34" x14ac:dyDescent="0.25">
      <c r="A210" s="4" t="str">
        <f t="shared" si="3"/>
        <v>AllAll Customers9/30/2021 (5pm-7pm)</v>
      </c>
      <c r="B210" s="5" t="s">
        <v>499</v>
      </c>
      <c r="C210" s="5" t="s">
        <v>717</v>
      </c>
      <c r="D210" t="s">
        <v>751</v>
      </c>
      <c r="E210">
        <v>49929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1</v>
      </c>
      <c r="Z210">
        <v>1</v>
      </c>
      <c r="AA210">
        <v>0</v>
      </c>
      <c r="AB210">
        <v>0</v>
      </c>
      <c r="AC210">
        <v>0</v>
      </c>
      <c r="AD210">
        <v>0</v>
      </c>
      <c r="AE210">
        <v>0</v>
      </c>
      <c r="AF210" s="48">
        <v>18</v>
      </c>
      <c r="AG210" s="48">
        <v>19</v>
      </c>
      <c r="AH210">
        <v>0</v>
      </c>
    </row>
    <row r="211" spans="1:34" x14ac:dyDescent="0.25">
      <c r="A211" s="4" t="str">
        <f t="shared" si="3"/>
        <v>LCABig Creek/Ventura9/30/2021 (5pm-7pm)</v>
      </c>
      <c r="B211" s="5" t="s">
        <v>500</v>
      </c>
      <c r="C211" s="5" t="s">
        <v>718</v>
      </c>
      <c r="D211" t="s">
        <v>751</v>
      </c>
      <c r="E211">
        <v>5793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1</v>
      </c>
      <c r="Z211">
        <v>1</v>
      </c>
      <c r="AA211">
        <v>0</v>
      </c>
      <c r="AB211">
        <v>0</v>
      </c>
      <c r="AC211">
        <v>0</v>
      </c>
      <c r="AD211">
        <v>0</v>
      </c>
      <c r="AE211">
        <v>0</v>
      </c>
      <c r="AF211" s="48">
        <v>18</v>
      </c>
      <c r="AG211" s="48">
        <v>19</v>
      </c>
      <c r="AH211">
        <v>0</v>
      </c>
    </row>
    <row r="212" spans="1:34" x14ac:dyDescent="0.25">
      <c r="A212" s="4" t="str">
        <f t="shared" si="3"/>
        <v>LCALA Basin9/30/2021 (5pm-7pm)</v>
      </c>
      <c r="B212" s="5" t="s">
        <v>500</v>
      </c>
      <c r="C212" s="5" t="s">
        <v>719</v>
      </c>
      <c r="D212" t="s">
        <v>751</v>
      </c>
      <c r="E212">
        <v>42750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1</v>
      </c>
      <c r="Z212">
        <v>1</v>
      </c>
      <c r="AA212">
        <v>0</v>
      </c>
      <c r="AB212">
        <v>0</v>
      </c>
      <c r="AC212">
        <v>0</v>
      </c>
      <c r="AD212">
        <v>0</v>
      </c>
      <c r="AE212">
        <v>0</v>
      </c>
      <c r="AF212" s="48">
        <v>18</v>
      </c>
      <c r="AG212" s="48">
        <v>19</v>
      </c>
      <c r="AH212">
        <v>0</v>
      </c>
    </row>
    <row r="213" spans="1:34" x14ac:dyDescent="0.25">
      <c r="A213" s="4" t="str">
        <f t="shared" si="3"/>
        <v>LCAOutside LA Basin9/30/2021 (5pm-7pm)</v>
      </c>
      <c r="B213" s="5" t="s">
        <v>500</v>
      </c>
      <c r="C213" s="5" t="s">
        <v>720</v>
      </c>
      <c r="D213" t="s">
        <v>751</v>
      </c>
      <c r="E213">
        <v>1386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1</v>
      </c>
      <c r="Z213">
        <v>1</v>
      </c>
      <c r="AA213">
        <v>0</v>
      </c>
      <c r="AB213">
        <v>0</v>
      </c>
      <c r="AC213">
        <v>0</v>
      </c>
      <c r="AD213">
        <v>0</v>
      </c>
      <c r="AE213">
        <v>0</v>
      </c>
      <c r="AF213" s="48">
        <v>18</v>
      </c>
      <c r="AG213" s="48">
        <v>19</v>
      </c>
      <c r="AH213">
        <v>0</v>
      </c>
    </row>
    <row r="214" spans="1:34" x14ac:dyDescent="0.25">
      <c r="A214" s="4" t="str">
        <f t="shared" si="3"/>
        <v>Low IncomeCARE9/30/2021 (5pm-7pm)</v>
      </c>
      <c r="B214" s="5" t="s">
        <v>501</v>
      </c>
      <c r="C214" s="5" t="s">
        <v>721</v>
      </c>
      <c r="D214" t="s">
        <v>751</v>
      </c>
      <c r="E214">
        <v>10608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1</v>
      </c>
      <c r="Z214">
        <v>1</v>
      </c>
      <c r="AA214">
        <v>0</v>
      </c>
      <c r="AB214">
        <v>0</v>
      </c>
      <c r="AC214">
        <v>0</v>
      </c>
      <c r="AD214">
        <v>0</v>
      </c>
      <c r="AE214">
        <v>0</v>
      </c>
      <c r="AF214" s="48">
        <v>18</v>
      </c>
      <c r="AG214" s="48">
        <v>19</v>
      </c>
      <c r="AH214">
        <v>0</v>
      </c>
    </row>
    <row r="215" spans="1:34" x14ac:dyDescent="0.25">
      <c r="A215" s="4" t="str">
        <f t="shared" si="3"/>
        <v>Low IncomeNon-CARE9/30/2021 (5pm-7pm)</v>
      </c>
      <c r="B215" s="5" t="s">
        <v>501</v>
      </c>
      <c r="C215" s="5" t="s">
        <v>722</v>
      </c>
      <c r="D215" t="s">
        <v>751</v>
      </c>
      <c r="E215">
        <v>39321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1</v>
      </c>
      <c r="Z215">
        <v>1</v>
      </c>
      <c r="AA215">
        <v>0</v>
      </c>
      <c r="AB215">
        <v>0</v>
      </c>
      <c r="AC215">
        <v>0</v>
      </c>
      <c r="AD215">
        <v>0</v>
      </c>
      <c r="AE215">
        <v>0</v>
      </c>
      <c r="AF215" s="48">
        <v>18</v>
      </c>
      <c r="AG215" s="48">
        <v>19</v>
      </c>
      <c r="AH215">
        <v>0</v>
      </c>
    </row>
    <row r="216" spans="1:34" x14ac:dyDescent="0.25">
      <c r="A216" s="4" t="str">
        <f t="shared" si="3"/>
        <v>NEMNEM Customer9/30/2021 (5pm-7pm)</v>
      </c>
      <c r="B216" s="5" t="s">
        <v>502</v>
      </c>
      <c r="C216" s="5" t="s">
        <v>723</v>
      </c>
      <c r="D216" t="s">
        <v>751</v>
      </c>
      <c r="E216">
        <v>11145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1</v>
      </c>
      <c r="Z216">
        <v>1</v>
      </c>
      <c r="AA216">
        <v>0</v>
      </c>
      <c r="AB216">
        <v>0</v>
      </c>
      <c r="AC216">
        <v>0</v>
      </c>
      <c r="AD216">
        <v>0</v>
      </c>
      <c r="AE216">
        <v>0</v>
      </c>
      <c r="AF216" s="48">
        <v>18</v>
      </c>
      <c r="AG216" s="48">
        <v>19</v>
      </c>
      <c r="AH216">
        <v>0</v>
      </c>
    </row>
    <row r="217" spans="1:34" x14ac:dyDescent="0.25">
      <c r="A217" s="4" t="str">
        <f t="shared" si="3"/>
        <v>NEMNon-NEM Customer9/30/2021 (5pm-7pm)</v>
      </c>
      <c r="B217" s="5" t="s">
        <v>502</v>
      </c>
      <c r="C217" s="5" t="s">
        <v>724</v>
      </c>
      <c r="D217" t="s">
        <v>751</v>
      </c>
      <c r="E217">
        <v>38784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1</v>
      </c>
      <c r="Z217">
        <v>1</v>
      </c>
      <c r="AA217">
        <v>0</v>
      </c>
      <c r="AB217">
        <v>0</v>
      </c>
      <c r="AC217">
        <v>0</v>
      </c>
      <c r="AD217">
        <v>0</v>
      </c>
      <c r="AE217">
        <v>0</v>
      </c>
      <c r="AF217" s="48">
        <v>18</v>
      </c>
      <c r="AG217" s="48">
        <v>19</v>
      </c>
      <c r="AH217">
        <v>0</v>
      </c>
    </row>
    <row r="218" spans="1:34" x14ac:dyDescent="0.25">
      <c r="A218" s="4" t="str">
        <f t="shared" si="3"/>
        <v>SizeAbove Median (1.88 kW)9/30/2021 (5pm-7pm)</v>
      </c>
      <c r="B218" s="53" t="s">
        <v>503</v>
      </c>
      <c r="C218" s="53" t="s">
        <v>725</v>
      </c>
      <c r="D218" t="s">
        <v>751</v>
      </c>
      <c r="E218">
        <v>24964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1</v>
      </c>
      <c r="Z218">
        <v>1</v>
      </c>
      <c r="AA218">
        <v>0</v>
      </c>
      <c r="AB218">
        <v>0</v>
      </c>
      <c r="AC218">
        <v>0</v>
      </c>
      <c r="AD218">
        <v>0</v>
      </c>
      <c r="AE218">
        <v>0</v>
      </c>
      <c r="AF218" s="48">
        <v>18</v>
      </c>
      <c r="AG218" s="48">
        <v>19</v>
      </c>
      <c r="AH218">
        <v>0</v>
      </c>
    </row>
    <row r="219" spans="1:34" x14ac:dyDescent="0.25">
      <c r="A219" s="4" t="str">
        <f t="shared" si="3"/>
        <v>SizeBelow Median (1.88 kW)9/30/2021 (5pm-7pm)</v>
      </c>
      <c r="B219" s="53" t="s">
        <v>503</v>
      </c>
      <c r="C219" s="53" t="s">
        <v>726</v>
      </c>
      <c r="D219" t="s">
        <v>751</v>
      </c>
      <c r="E219">
        <v>24965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1</v>
      </c>
      <c r="Z219">
        <v>1</v>
      </c>
      <c r="AA219">
        <v>0</v>
      </c>
      <c r="AB219">
        <v>0</v>
      </c>
      <c r="AC219">
        <v>0</v>
      </c>
      <c r="AD219">
        <v>0</v>
      </c>
      <c r="AE219">
        <v>0</v>
      </c>
      <c r="AF219" s="48">
        <v>18</v>
      </c>
      <c r="AG219" s="48">
        <v>19</v>
      </c>
      <c r="AH219">
        <v>0</v>
      </c>
    </row>
    <row r="220" spans="1:34" x14ac:dyDescent="0.25">
      <c r="A220" s="4" t="str">
        <f t="shared" si="3"/>
        <v>SublapSCEC9/30/2021 (5pm-7pm)</v>
      </c>
      <c r="B220" s="53" t="s">
        <v>504</v>
      </c>
      <c r="C220" s="53" t="s">
        <v>727</v>
      </c>
      <c r="D220" t="s">
        <v>751</v>
      </c>
      <c r="E220">
        <v>20370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1</v>
      </c>
      <c r="Z220">
        <v>1</v>
      </c>
      <c r="AA220">
        <v>0</v>
      </c>
      <c r="AB220">
        <v>0</v>
      </c>
      <c r="AC220">
        <v>0</v>
      </c>
      <c r="AD220">
        <v>0</v>
      </c>
      <c r="AE220">
        <v>0</v>
      </c>
      <c r="AF220" s="48">
        <v>18</v>
      </c>
      <c r="AG220" s="48">
        <v>19</v>
      </c>
      <c r="AH220">
        <v>0</v>
      </c>
    </row>
    <row r="221" spans="1:34" x14ac:dyDescent="0.25">
      <c r="A221" s="4" t="str">
        <f t="shared" si="3"/>
        <v>SublapSCEN9/30/2021 (5pm-7pm)</v>
      </c>
      <c r="B221" s="53" t="s">
        <v>504</v>
      </c>
      <c r="C221" s="53" t="s">
        <v>728</v>
      </c>
      <c r="D221" t="s">
        <v>751</v>
      </c>
      <c r="E221">
        <v>5037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1</v>
      </c>
      <c r="Z221">
        <v>1</v>
      </c>
      <c r="AA221">
        <v>0</v>
      </c>
      <c r="AB221">
        <v>0</v>
      </c>
      <c r="AC221">
        <v>0</v>
      </c>
      <c r="AD221">
        <v>0</v>
      </c>
      <c r="AE221">
        <v>0</v>
      </c>
      <c r="AF221" s="48">
        <v>18</v>
      </c>
      <c r="AG221" s="48">
        <v>19</v>
      </c>
      <c r="AH221">
        <v>0</v>
      </c>
    </row>
    <row r="222" spans="1:34" x14ac:dyDescent="0.25">
      <c r="A222" s="4" t="str">
        <f t="shared" si="3"/>
        <v>SublapSCEW9/30/2021 (5pm-7pm)</v>
      </c>
      <c r="B222" s="53" t="s">
        <v>504</v>
      </c>
      <c r="C222" s="53" t="s">
        <v>729</v>
      </c>
      <c r="D222" t="s">
        <v>751</v>
      </c>
      <c r="E222">
        <v>22381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1</v>
      </c>
      <c r="Z222">
        <v>1</v>
      </c>
      <c r="AA222">
        <v>0</v>
      </c>
      <c r="AB222">
        <v>0</v>
      </c>
      <c r="AC222">
        <v>0</v>
      </c>
      <c r="AD222">
        <v>0</v>
      </c>
      <c r="AE222">
        <v>0</v>
      </c>
      <c r="AF222" s="48">
        <v>18</v>
      </c>
      <c r="AG222" s="48">
        <v>19</v>
      </c>
      <c r="AH222">
        <v>0</v>
      </c>
    </row>
    <row r="223" spans="1:34" x14ac:dyDescent="0.25">
      <c r="A223" s="4" t="str">
        <f t="shared" si="3"/>
        <v>SublapSCHD9/30/2021 (5pm-7pm)</v>
      </c>
      <c r="B223" t="s">
        <v>504</v>
      </c>
      <c r="C223" t="s">
        <v>730</v>
      </c>
      <c r="D223" t="s">
        <v>751</v>
      </c>
      <c r="E223">
        <v>1338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1</v>
      </c>
      <c r="Z223">
        <v>1</v>
      </c>
      <c r="AA223">
        <v>0</v>
      </c>
      <c r="AB223">
        <v>0</v>
      </c>
      <c r="AC223">
        <v>0</v>
      </c>
      <c r="AD223">
        <v>0</v>
      </c>
      <c r="AE223">
        <v>0</v>
      </c>
      <c r="AF223" s="48">
        <v>18</v>
      </c>
      <c r="AG223" s="48">
        <v>19</v>
      </c>
      <c r="AH223">
        <v>0</v>
      </c>
    </row>
    <row r="224" spans="1:34" x14ac:dyDescent="0.25">
      <c r="A224" s="4" t="str">
        <f t="shared" si="3"/>
        <v>SublapSCLD9/30/2021 (5pm-7pm)</v>
      </c>
      <c r="B224" t="s">
        <v>504</v>
      </c>
      <c r="C224" t="s">
        <v>731</v>
      </c>
      <c r="D224" t="s">
        <v>751</v>
      </c>
      <c r="E224">
        <v>47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1</v>
      </c>
      <c r="Z224">
        <v>1</v>
      </c>
      <c r="AA224">
        <v>0</v>
      </c>
      <c r="AB224">
        <v>0</v>
      </c>
      <c r="AC224">
        <v>0</v>
      </c>
      <c r="AD224">
        <v>0</v>
      </c>
      <c r="AE224">
        <v>0</v>
      </c>
      <c r="AF224" s="48">
        <v>18</v>
      </c>
      <c r="AG224" s="48">
        <v>19</v>
      </c>
      <c r="AH224">
        <v>0</v>
      </c>
    </row>
    <row r="225" spans="1:34" x14ac:dyDescent="0.25">
      <c r="A225" s="4" t="str">
        <f t="shared" si="3"/>
        <v>SublapSCNW9/30/2021 (5pm-7pm)</v>
      </c>
      <c r="B225" t="s">
        <v>504</v>
      </c>
      <c r="C225" t="s">
        <v>732</v>
      </c>
      <c r="D225" t="s">
        <v>751</v>
      </c>
      <c r="E225">
        <v>755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1</v>
      </c>
      <c r="Z225">
        <v>1</v>
      </c>
      <c r="AA225">
        <v>0</v>
      </c>
      <c r="AB225">
        <v>0</v>
      </c>
      <c r="AC225">
        <v>0</v>
      </c>
      <c r="AD225">
        <v>0</v>
      </c>
      <c r="AE225">
        <v>0</v>
      </c>
      <c r="AF225" s="48">
        <v>18</v>
      </c>
      <c r="AG225" s="48">
        <v>19</v>
      </c>
      <c r="AH225">
        <v>0</v>
      </c>
    </row>
    <row r="226" spans="1:34" x14ac:dyDescent="0.25">
      <c r="A226" s="4" t="str">
        <f t="shared" si="3"/>
        <v>TariffDynamic9/30/2021 (5pm-7pm)</v>
      </c>
      <c r="B226" t="s">
        <v>505</v>
      </c>
      <c r="C226" t="s">
        <v>733</v>
      </c>
      <c r="D226" t="s">
        <v>751</v>
      </c>
      <c r="E226">
        <v>15990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1</v>
      </c>
      <c r="Z226">
        <v>1</v>
      </c>
      <c r="AA226">
        <v>0</v>
      </c>
      <c r="AB226">
        <v>0</v>
      </c>
      <c r="AC226">
        <v>0</v>
      </c>
      <c r="AD226">
        <v>0</v>
      </c>
      <c r="AE226">
        <v>0</v>
      </c>
      <c r="AF226" s="48">
        <v>18</v>
      </c>
      <c r="AG226" s="48">
        <v>19</v>
      </c>
      <c r="AH226">
        <v>0</v>
      </c>
    </row>
    <row r="227" spans="1:34" x14ac:dyDescent="0.25">
      <c r="A227" s="4" t="str">
        <f t="shared" si="3"/>
        <v>TariffFlat9/30/2021 (5pm-7pm)</v>
      </c>
      <c r="B227" t="s">
        <v>505</v>
      </c>
      <c r="C227" t="s">
        <v>734</v>
      </c>
      <c r="D227" t="s">
        <v>751</v>
      </c>
      <c r="E227">
        <v>33939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1</v>
      </c>
      <c r="Z227">
        <v>1</v>
      </c>
      <c r="AA227">
        <v>0</v>
      </c>
      <c r="AB227">
        <v>0</v>
      </c>
      <c r="AC227">
        <v>0</v>
      </c>
      <c r="AD227">
        <v>0</v>
      </c>
      <c r="AE227">
        <v>0</v>
      </c>
      <c r="AF227" s="48">
        <v>18</v>
      </c>
      <c r="AG227" s="48">
        <v>19</v>
      </c>
      <c r="AH227">
        <v>0</v>
      </c>
    </row>
    <row r="228" spans="1:34" x14ac:dyDescent="0.25">
      <c r="A228" s="4" t="str">
        <f t="shared" si="3"/>
        <v>Thermostats1 Thermostat9/30/2021 (5pm-7pm)</v>
      </c>
      <c r="B228" t="s">
        <v>506</v>
      </c>
      <c r="C228" t="s">
        <v>735</v>
      </c>
      <c r="D228" t="s">
        <v>751</v>
      </c>
      <c r="E228">
        <v>43584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1</v>
      </c>
      <c r="Z228">
        <v>1</v>
      </c>
      <c r="AA228">
        <v>0</v>
      </c>
      <c r="AB228">
        <v>0</v>
      </c>
      <c r="AC228">
        <v>0</v>
      </c>
      <c r="AD228">
        <v>0</v>
      </c>
      <c r="AE228">
        <v>0</v>
      </c>
      <c r="AF228" s="48">
        <v>18</v>
      </c>
      <c r="AG228" s="48">
        <v>19</v>
      </c>
      <c r="AH228">
        <v>0</v>
      </c>
    </row>
    <row r="229" spans="1:34" x14ac:dyDescent="0.25">
      <c r="A229" s="4" t="str">
        <f t="shared" si="3"/>
        <v>Thermostats2 Thermostats9/30/2021 (5pm-7pm)</v>
      </c>
      <c r="B229" t="s">
        <v>506</v>
      </c>
      <c r="C229" t="s">
        <v>736</v>
      </c>
      <c r="D229" t="s">
        <v>751</v>
      </c>
      <c r="E229">
        <v>5848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1</v>
      </c>
      <c r="Z229">
        <v>1</v>
      </c>
      <c r="AA229">
        <v>0</v>
      </c>
      <c r="AB229">
        <v>0</v>
      </c>
      <c r="AC229">
        <v>0</v>
      </c>
      <c r="AD229">
        <v>0</v>
      </c>
      <c r="AE229">
        <v>0</v>
      </c>
      <c r="AF229" s="48">
        <v>18</v>
      </c>
      <c r="AG229" s="48">
        <v>19</v>
      </c>
      <c r="AH229">
        <v>0</v>
      </c>
    </row>
    <row r="230" spans="1:34" x14ac:dyDescent="0.25">
      <c r="A230" s="4" t="str">
        <f t="shared" si="3"/>
        <v>Thermostats3+ Thermostats9/30/2021 (5pm-7pm)</v>
      </c>
      <c r="B230" t="s">
        <v>506</v>
      </c>
      <c r="C230" t="s">
        <v>737</v>
      </c>
      <c r="D230" t="s">
        <v>751</v>
      </c>
      <c r="E230">
        <v>497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1</v>
      </c>
      <c r="Z230">
        <v>1</v>
      </c>
      <c r="AA230">
        <v>0</v>
      </c>
      <c r="AB230">
        <v>0</v>
      </c>
      <c r="AC230">
        <v>0</v>
      </c>
      <c r="AD230">
        <v>0</v>
      </c>
      <c r="AE230">
        <v>0</v>
      </c>
      <c r="AF230" s="48">
        <v>18</v>
      </c>
      <c r="AG230" s="48">
        <v>19</v>
      </c>
      <c r="AH230">
        <v>0</v>
      </c>
    </row>
    <row r="231" spans="1:34" x14ac:dyDescent="0.25">
      <c r="A231" s="4" t="str">
        <f t="shared" si="3"/>
        <v>Vendor19/30/2021 (5pm-7pm)</v>
      </c>
      <c r="B231" t="s">
        <v>507</v>
      </c>
      <c r="C231" t="s">
        <v>738</v>
      </c>
      <c r="D231" t="s">
        <v>751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1</v>
      </c>
      <c r="Z231">
        <v>1</v>
      </c>
      <c r="AA231">
        <v>0</v>
      </c>
      <c r="AB231">
        <v>0</v>
      </c>
      <c r="AC231">
        <v>0</v>
      </c>
      <c r="AD231">
        <v>0</v>
      </c>
      <c r="AE231">
        <v>0</v>
      </c>
      <c r="AF231" s="48">
        <v>18</v>
      </c>
      <c r="AG231" s="48">
        <v>19</v>
      </c>
      <c r="AH231">
        <v>1</v>
      </c>
    </row>
    <row r="232" spans="1:34" x14ac:dyDescent="0.25">
      <c r="A232" s="4" t="str">
        <f t="shared" si="3"/>
        <v>Vendor29/30/2021 (5pm-7pm)</v>
      </c>
      <c r="B232" t="s">
        <v>507</v>
      </c>
      <c r="C232" t="s">
        <v>739</v>
      </c>
      <c r="D232" t="s">
        <v>751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1</v>
      </c>
      <c r="Z232">
        <v>1</v>
      </c>
      <c r="AA232">
        <v>0</v>
      </c>
      <c r="AB232">
        <v>0</v>
      </c>
      <c r="AC232">
        <v>0</v>
      </c>
      <c r="AD232">
        <v>0</v>
      </c>
      <c r="AE232">
        <v>0</v>
      </c>
      <c r="AF232" s="48">
        <v>18</v>
      </c>
      <c r="AG232" s="48">
        <v>19</v>
      </c>
      <c r="AH232">
        <v>1</v>
      </c>
    </row>
    <row r="233" spans="1:34" x14ac:dyDescent="0.25">
      <c r="A233" s="4" t="str">
        <f t="shared" si="3"/>
        <v>ZoneRemainder of System9/30/2021 (5pm-7pm)</v>
      </c>
      <c r="B233" t="s">
        <v>508</v>
      </c>
      <c r="C233" t="s">
        <v>740</v>
      </c>
      <c r="D233" t="s">
        <v>751</v>
      </c>
      <c r="E233">
        <v>20882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1</v>
      </c>
      <c r="Z233">
        <v>1</v>
      </c>
      <c r="AA233">
        <v>0</v>
      </c>
      <c r="AB233">
        <v>0</v>
      </c>
      <c r="AC233">
        <v>0</v>
      </c>
      <c r="AD233">
        <v>0</v>
      </c>
      <c r="AE233">
        <v>0</v>
      </c>
      <c r="AF233" s="48">
        <v>18</v>
      </c>
      <c r="AG233" s="48">
        <v>19</v>
      </c>
      <c r="AH233">
        <v>0</v>
      </c>
    </row>
    <row r="234" spans="1:34" x14ac:dyDescent="0.25">
      <c r="A234" s="4" t="str">
        <f t="shared" si="3"/>
        <v>ZoneSouth Orange County9/30/2021 (5pm-7pm)</v>
      </c>
      <c r="B234" t="s">
        <v>508</v>
      </c>
      <c r="C234" t="s">
        <v>741</v>
      </c>
      <c r="D234" t="s">
        <v>751</v>
      </c>
      <c r="E234">
        <v>10678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1</v>
      </c>
      <c r="Z234">
        <v>1</v>
      </c>
      <c r="AA234">
        <v>0</v>
      </c>
      <c r="AB234">
        <v>0</v>
      </c>
      <c r="AC234">
        <v>0</v>
      </c>
      <c r="AD234">
        <v>0</v>
      </c>
      <c r="AE234">
        <v>0</v>
      </c>
      <c r="AF234" s="48">
        <v>18</v>
      </c>
      <c r="AG234" s="48">
        <v>19</v>
      </c>
      <c r="AH234">
        <v>0</v>
      </c>
    </row>
    <row r="235" spans="1:34" x14ac:dyDescent="0.25">
      <c r="A235" s="4" t="str">
        <f t="shared" si="3"/>
        <v>ZoneSouth of Lugo9/30/2021 (5pm-7pm)</v>
      </c>
      <c r="B235" t="s">
        <v>508</v>
      </c>
      <c r="C235" t="s">
        <v>742</v>
      </c>
      <c r="D235" t="s">
        <v>751</v>
      </c>
      <c r="E235">
        <v>18368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1</v>
      </c>
      <c r="Z235">
        <v>1</v>
      </c>
      <c r="AA235">
        <v>0</v>
      </c>
      <c r="AB235">
        <v>0</v>
      </c>
      <c r="AC235">
        <v>0</v>
      </c>
      <c r="AD235">
        <v>0</v>
      </c>
      <c r="AE235">
        <v>0</v>
      </c>
      <c r="AF235" s="48">
        <v>18</v>
      </c>
      <c r="AG235" s="48">
        <v>19</v>
      </c>
      <c r="AH235">
        <v>0</v>
      </c>
    </row>
    <row r="236" spans="1:34" x14ac:dyDescent="0.25">
      <c r="A236" s="4" t="str">
        <f t="shared" si="3"/>
        <v/>
      </c>
      <c r="B236" s="53"/>
      <c r="C236" s="53"/>
      <c r="AF236" s="48"/>
      <c r="AG236" s="48"/>
    </row>
    <row r="237" spans="1:34" x14ac:dyDescent="0.25">
      <c r="A237" s="4" t="str">
        <f t="shared" si="3"/>
        <v/>
      </c>
      <c r="B237" s="53"/>
      <c r="C237" s="53"/>
      <c r="AF237" s="48"/>
      <c r="AG237" s="48"/>
    </row>
    <row r="238" spans="1:34" x14ac:dyDescent="0.25">
      <c r="A238" s="4" t="str">
        <f t="shared" si="3"/>
        <v/>
      </c>
      <c r="B238" s="53"/>
      <c r="C238" s="53"/>
      <c r="AF238" s="48"/>
      <c r="AG238" s="48"/>
    </row>
    <row r="239" spans="1:34" x14ac:dyDescent="0.25">
      <c r="A239" s="4" t="str">
        <f t="shared" si="3"/>
        <v/>
      </c>
      <c r="B239" s="53"/>
      <c r="C239" s="53"/>
      <c r="AF239" s="48"/>
      <c r="AG239" s="48"/>
    </row>
    <row r="240" spans="1:34" x14ac:dyDescent="0.25">
      <c r="A240" s="4" t="str">
        <f t="shared" si="3"/>
        <v/>
      </c>
      <c r="B240" s="53"/>
      <c r="C240" s="53"/>
      <c r="AF240" s="48"/>
      <c r="AG240" s="48"/>
    </row>
    <row r="241" spans="1:33" x14ac:dyDescent="0.25">
      <c r="A241" s="4" t="str">
        <f t="shared" si="3"/>
        <v/>
      </c>
      <c r="B241" s="53"/>
      <c r="C241" s="53"/>
      <c r="AF241" s="48"/>
      <c r="AG241" s="48"/>
    </row>
    <row r="242" spans="1:33" x14ac:dyDescent="0.25">
      <c r="A242" s="4" t="str">
        <f t="shared" si="3"/>
        <v/>
      </c>
      <c r="B242" s="53"/>
      <c r="C242" s="53"/>
      <c r="AF242" s="48"/>
      <c r="AG242" s="48"/>
    </row>
    <row r="243" spans="1:33" x14ac:dyDescent="0.25">
      <c r="A243" s="4" t="str">
        <f t="shared" si="3"/>
        <v/>
      </c>
      <c r="B243" s="53"/>
      <c r="C243" s="53"/>
      <c r="AF243" s="48"/>
      <c r="AG243" s="48"/>
    </row>
    <row r="244" spans="1:33" x14ac:dyDescent="0.25">
      <c r="A244" s="4" t="str">
        <f t="shared" si="3"/>
        <v/>
      </c>
      <c r="B244" s="53"/>
      <c r="C244" s="53"/>
      <c r="AF244" s="48"/>
      <c r="AG244" s="48"/>
    </row>
    <row r="245" spans="1:33" x14ac:dyDescent="0.25">
      <c r="A245" s="4" t="str">
        <f t="shared" si="3"/>
        <v/>
      </c>
      <c r="B245" s="53"/>
      <c r="C245" s="53"/>
      <c r="AF245" s="48"/>
      <c r="AG245" s="48"/>
    </row>
    <row r="246" spans="1:33" x14ac:dyDescent="0.25">
      <c r="A246" s="4" t="str">
        <f t="shared" si="3"/>
        <v/>
      </c>
      <c r="B246" s="53"/>
      <c r="C246" s="53"/>
      <c r="AF246" s="48"/>
      <c r="AG246" s="48"/>
    </row>
    <row r="247" spans="1:33" x14ac:dyDescent="0.25">
      <c r="A247" s="4" t="str">
        <f t="shared" si="3"/>
        <v/>
      </c>
      <c r="B247" s="53"/>
      <c r="C247" s="53"/>
      <c r="AF247" s="48"/>
      <c r="AG247" s="48"/>
    </row>
    <row r="248" spans="1:33" x14ac:dyDescent="0.25">
      <c r="A248" s="4" t="str">
        <f t="shared" si="3"/>
        <v/>
      </c>
      <c r="B248" s="53"/>
      <c r="C248" s="53"/>
      <c r="AF248" s="48"/>
      <c r="AG248" s="48"/>
    </row>
    <row r="249" spans="1:33" x14ac:dyDescent="0.25">
      <c r="A249" s="4" t="str">
        <f t="shared" si="3"/>
        <v/>
      </c>
      <c r="AF249" s="48"/>
      <c r="AG249" s="48"/>
    </row>
    <row r="250" spans="1:33" x14ac:dyDescent="0.25">
      <c r="A250" s="4" t="str">
        <f t="shared" si="3"/>
        <v/>
      </c>
      <c r="AF250" s="48"/>
      <c r="AG250" s="48"/>
    </row>
    <row r="251" spans="1:33" x14ac:dyDescent="0.25">
      <c r="A251" s="4" t="str">
        <f t="shared" si="3"/>
        <v/>
      </c>
      <c r="AF251" s="48"/>
      <c r="AG251" s="48"/>
    </row>
    <row r="252" spans="1:33" x14ac:dyDescent="0.25">
      <c r="A252" s="4" t="str">
        <f t="shared" si="3"/>
        <v/>
      </c>
      <c r="AF252" s="48"/>
      <c r="AG252" s="48"/>
    </row>
    <row r="253" spans="1:33" x14ac:dyDescent="0.25">
      <c r="A253" s="4" t="str">
        <f t="shared" si="3"/>
        <v/>
      </c>
      <c r="AF253" s="48"/>
      <c r="AG253" s="48"/>
    </row>
    <row r="254" spans="1:33" x14ac:dyDescent="0.25">
      <c r="A254" s="4" t="str">
        <f t="shared" si="3"/>
        <v/>
      </c>
      <c r="AF254" s="48"/>
      <c r="AG254" s="48"/>
    </row>
    <row r="255" spans="1:33" x14ac:dyDescent="0.25">
      <c r="A255" s="4" t="str">
        <f t="shared" si="3"/>
        <v/>
      </c>
      <c r="AF255" s="48"/>
      <c r="AG255" s="48"/>
    </row>
    <row r="256" spans="1:33" x14ac:dyDescent="0.25">
      <c r="A256" s="4" t="str">
        <f t="shared" si="3"/>
        <v/>
      </c>
      <c r="AF256" s="48"/>
      <c r="AG256" s="48"/>
    </row>
    <row r="257" spans="1:33" x14ac:dyDescent="0.25">
      <c r="A257" s="4" t="str">
        <f t="shared" si="3"/>
        <v/>
      </c>
      <c r="AF257" s="48"/>
      <c r="AG257" s="48"/>
    </row>
    <row r="258" spans="1:33" x14ac:dyDescent="0.25">
      <c r="A258" s="4" t="str">
        <f t="shared" ref="A258:A321" si="4">B258&amp;C258&amp;D258</f>
        <v/>
      </c>
      <c r="AF258" s="48"/>
      <c r="AG258" s="48"/>
    </row>
    <row r="259" spans="1:33" x14ac:dyDescent="0.25">
      <c r="A259" s="4" t="str">
        <f t="shared" si="4"/>
        <v/>
      </c>
      <c r="AF259" s="48"/>
      <c r="AG259" s="48"/>
    </row>
    <row r="260" spans="1:33" x14ac:dyDescent="0.25">
      <c r="A260" s="4" t="str">
        <f t="shared" si="4"/>
        <v/>
      </c>
      <c r="AF260" s="48"/>
      <c r="AG260" s="48"/>
    </row>
    <row r="261" spans="1:33" x14ac:dyDescent="0.25">
      <c r="A261" s="4" t="str">
        <f t="shared" si="4"/>
        <v/>
      </c>
      <c r="AF261" s="48"/>
      <c r="AG261" s="48"/>
    </row>
    <row r="262" spans="1:33" x14ac:dyDescent="0.25">
      <c r="A262" s="4" t="str">
        <f t="shared" si="4"/>
        <v/>
      </c>
      <c r="B262" s="53"/>
      <c r="C262" s="53"/>
      <c r="AF262" s="48"/>
      <c r="AG262" s="48"/>
    </row>
    <row r="263" spans="1:33" x14ac:dyDescent="0.25">
      <c r="A263" s="4" t="str">
        <f t="shared" si="4"/>
        <v/>
      </c>
      <c r="B263" s="53"/>
      <c r="C263" s="53"/>
      <c r="AF263" s="48"/>
      <c r="AG263" s="48"/>
    </row>
    <row r="264" spans="1:33" x14ac:dyDescent="0.25">
      <c r="A264" s="4" t="str">
        <f t="shared" si="4"/>
        <v/>
      </c>
      <c r="B264" s="53"/>
      <c r="C264" s="53"/>
      <c r="AF264" s="48"/>
      <c r="AG264" s="48"/>
    </row>
    <row r="265" spans="1:33" x14ac:dyDescent="0.25">
      <c r="A265" s="4" t="str">
        <f t="shared" si="4"/>
        <v/>
      </c>
      <c r="B265" s="53"/>
      <c r="C265" s="53"/>
      <c r="AF265" s="48"/>
      <c r="AG265" s="48"/>
    </row>
    <row r="266" spans="1:33" x14ac:dyDescent="0.25">
      <c r="A266" s="4" t="str">
        <f t="shared" si="4"/>
        <v/>
      </c>
      <c r="B266" s="53"/>
      <c r="C266" s="53"/>
      <c r="AF266" s="48"/>
      <c r="AG266" s="48"/>
    </row>
    <row r="267" spans="1:33" x14ac:dyDescent="0.25">
      <c r="A267" s="4" t="str">
        <f t="shared" si="4"/>
        <v/>
      </c>
      <c r="B267" s="53"/>
      <c r="C267" s="53"/>
      <c r="AF267" s="48"/>
      <c r="AG267" s="48"/>
    </row>
    <row r="268" spans="1:33" x14ac:dyDescent="0.25">
      <c r="A268" s="4" t="str">
        <f t="shared" si="4"/>
        <v/>
      </c>
      <c r="B268" s="53"/>
      <c r="C268" s="53"/>
      <c r="AF268" s="48"/>
      <c r="AG268" s="48"/>
    </row>
    <row r="269" spans="1:33" x14ac:dyDescent="0.25">
      <c r="A269" s="4" t="str">
        <f t="shared" si="4"/>
        <v/>
      </c>
      <c r="B269" s="53"/>
      <c r="C269" s="53"/>
      <c r="AF269" s="48"/>
      <c r="AG269" s="48"/>
    </row>
    <row r="270" spans="1:33" x14ac:dyDescent="0.25">
      <c r="A270" s="4" t="str">
        <f t="shared" si="4"/>
        <v/>
      </c>
      <c r="B270" s="53"/>
      <c r="C270" s="53"/>
      <c r="AF270" s="48"/>
      <c r="AG270" s="48"/>
    </row>
    <row r="271" spans="1:33" x14ac:dyDescent="0.25">
      <c r="A271" s="4" t="str">
        <f t="shared" si="4"/>
        <v/>
      </c>
      <c r="B271" s="53"/>
      <c r="C271" s="53"/>
      <c r="AF271" s="48"/>
      <c r="AG271" s="48"/>
    </row>
    <row r="272" spans="1:33" x14ac:dyDescent="0.25">
      <c r="A272" s="4" t="str">
        <f t="shared" si="4"/>
        <v/>
      </c>
      <c r="B272" s="53"/>
      <c r="C272" s="53"/>
      <c r="AF272" s="48"/>
      <c r="AG272" s="48"/>
    </row>
    <row r="273" spans="1:33" x14ac:dyDescent="0.25">
      <c r="A273" s="4" t="str">
        <f t="shared" si="4"/>
        <v/>
      </c>
      <c r="B273" s="53"/>
      <c r="C273" s="53"/>
      <c r="AF273" s="48"/>
      <c r="AG273" s="48"/>
    </row>
    <row r="274" spans="1:33" x14ac:dyDescent="0.25">
      <c r="A274" s="4" t="str">
        <f t="shared" si="4"/>
        <v/>
      </c>
      <c r="B274" s="53"/>
      <c r="C274" s="53"/>
      <c r="AF274" s="48"/>
      <c r="AG274" s="48"/>
    </row>
    <row r="275" spans="1:33" x14ac:dyDescent="0.25">
      <c r="A275" s="4" t="str">
        <f t="shared" si="4"/>
        <v/>
      </c>
      <c r="AF275" s="48"/>
      <c r="AG275" s="48"/>
    </row>
    <row r="276" spans="1:33" x14ac:dyDescent="0.25">
      <c r="A276" s="4" t="str">
        <f t="shared" si="4"/>
        <v/>
      </c>
      <c r="AF276" s="48"/>
      <c r="AG276" s="48"/>
    </row>
    <row r="277" spans="1:33" x14ac:dyDescent="0.25">
      <c r="A277" s="4" t="str">
        <f t="shared" si="4"/>
        <v/>
      </c>
      <c r="AF277" s="48"/>
      <c r="AG277" s="48"/>
    </row>
    <row r="278" spans="1:33" x14ac:dyDescent="0.25">
      <c r="A278" s="4" t="str">
        <f t="shared" si="4"/>
        <v/>
      </c>
      <c r="AF278" s="48"/>
      <c r="AG278" s="48"/>
    </row>
    <row r="279" spans="1:33" x14ac:dyDescent="0.25">
      <c r="A279" s="4" t="str">
        <f t="shared" si="4"/>
        <v/>
      </c>
      <c r="AF279" s="48"/>
      <c r="AG279" s="48"/>
    </row>
    <row r="280" spans="1:33" x14ac:dyDescent="0.25">
      <c r="A280" s="4" t="str">
        <f t="shared" si="4"/>
        <v/>
      </c>
      <c r="AF280" s="48"/>
      <c r="AG280" s="48"/>
    </row>
    <row r="281" spans="1:33" x14ac:dyDescent="0.25">
      <c r="A281" s="4" t="str">
        <f t="shared" si="4"/>
        <v/>
      </c>
      <c r="AF281" s="48"/>
      <c r="AG281" s="48"/>
    </row>
    <row r="282" spans="1:33" x14ac:dyDescent="0.25">
      <c r="A282" s="4" t="str">
        <f t="shared" si="4"/>
        <v/>
      </c>
      <c r="AF282" s="48"/>
      <c r="AG282" s="48"/>
    </row>
    <row r="283" spans="1:33" x14ac:dyDescent="0.25">
      <c r="A283" s="4" t="str">
        <f t="shared" si="4"/>
        <v/>
      </c>
      <c r="AF283" s="48"/>
      <c r="AG283" s="48"/>
    </row>
    <row r="284" spans="1:33" x14ac:dyDescent="0.25">
      <c r="A284" s="4" t="str">
        <f t="shared" si="4"/>
        <v/>
      </c>
      <c r="AF284" s="48"/>
      <c r="AG284" s="48"/>
    </row>
    <row r="285" spans="1:33" x14ac:dyDescent="0.25">
      <c r="A285" s="4" t="str">
        <f t="shared" si="4"/>
        <v/>
      </c>
      <c r="AF285" s="48"/>
      <c r="AG285" s="48"/>
    </row>
    <row r="286" spans="1:33" x14ac:dyDescent="0.25">
      <c r="A286" s="4" t="str">
        <f t="shared" si="4"/>
        <v/>
      </c>
      <c r="AF286" s="48"/>
      <c r="AG286" s="48"/>
    </row>
    <row r="287" spans="1:33" x14ac:dyDescent="0.25">
      <c r="A287" s="4" t="str">
        <f t="shared" si="4"/>
        <v/>
      </c>
      <c r="AF287" s="48"/>
      <c r="AG287" s="48"/>
    </row>
    <row r="288" spans="1:33" x14ac:dyDescent="0.25">
      <c r="A288" s="4" t="str">
        <f t="shared" si="4"/>
        <v/>
      </c>
      <c r="B288" s="53"/>
      <c r="C288" s="53"/>
      <c r="AF288" s="48"/>
      <c r="AG288" s="48"/>
    </row>
    <row r="289" spans="1:33" x14ac:dyDescent="0.25">
      <c r="A289" s="4" t="str">
        <f t="shared" si="4"/>
        <v/>
      </c>
      <c r="B289" s="53"/>
      <c r="C289" s="53"/>
      <c r="AF289" s="48"/>
      <c r="AG289" s="48"/>
    </row>
    <row r="290" spans="1:33" x14ac:dyDescent="0.25">
      <c r="A290" s="4" t="str">
        <f t="shared" si="4"/>
        <v/>
      </c>
      <c r="B290" s="53"/>
      <c r="C290" s="53"/>
      <c r="AF290" s="48"/>
      <c r="AG290" s="48"/>
    </row>
    <row r="291" spans="1:33" x14ac:dyDescent="0.25">
      <c r="A291" s="4" t="str">
        <f t="shared" si="4"/>
        <v/>
      </c>
      <c r="B291" s="53"/>
      <c r="C291" s="53"/>
      <c r="AF291" s="48"/>
      <c r="AG291" s="48"/>
    </row>
    <row r="292" spans="1:33" x14ac:dyDescent="0.25">
      <c r="A292" s="4" t="str">
        <f t="shared" si="4"/>
        <v/>
      </c>
      <c r="B292" s="53"/>
      <c r="C292" s="53"/>
      <c r="AF292" s="48"/>
      <c r="AG292" s="48"/>
    </row>
    <row r="293" spans="1:33" x14ac:dyDescent="0.25">
      <c r="A293" s="4" t="str">
        <f t="shared" si="4"/>
        <v/>
      </c>
      <c r="B293" s="53"/>
      <c r="C293" s="53"/>
      <c r="AF293" s="48"/>
      <c r="AG293" s="48"/>
    </row>
    <row r="294" spans="1:33" x14ac:dyDescent="0.25">
      <c r="A294" s="4" t="str">
        <f t="shared" si="4"/>
        <v/>
      </c>
      <c r="B294" s="53"/>
      <c r="C294" s="53"/>
      <c r="AF294" s="48"/>
      <c r="AG294" s="48"/>
    </row>
    <row r="295" spans="1:33" x14ac:dyDescent="0.25">
      <c r="A295" s="4" t="str">
        <f t="shared" si="4"/>
        <v/>
      </c>
      <c r="B295" s="53"/>
      <c r="C295" s="53"/>
      <c r="AF295" s="48"/>
      <c r="AG295" s="48"/>
    </row>
    <row r="296" spans="1:33" x14ac:dyDescent="0.25">
      <c r="A296" s="4" t="str">
        <f t="shared" si="4"/>
        <v/>
      </c>
      <c r="B296" s="53"/>
      <c r="C296" s="53"/>
      <c r="AF296" s="48"/>
      <c r="AG296" s="48"/>
    </row>
    <row r="297" spans="1:33" x14ac:dyDescent="0.25">
      <c r="A297" s="4" t="str">
        <f t="shared" si="4"/>
        <v/>
      </c>
      <c r="B297" s="53"/>
      <c r="C297" s="53"/>
      <c r="AF297" s="48"/>
      <c r="AG297" s="48"/>
    </row>
    <row r="298" spans="1:33" x14ac:dyDescent="0.25">
      <c r="A298" s="4" t="str">
        <f t="shared" si="4"/>
        <v/>
      </c>
      <c r="B298" s="53"/>
      <c r="C298" s="53"/>
      <c r="AF298" s="48"/>
      <c r="AG298" s="48"/>
    </row>
    <row r="299" spans="1:33" x14ac:dyDescent="0.25">
      <c r="A299" s="4" t="str">
        <f t="shared" si="4"/>
        <v/>
      </c>
      <c r="B299" s="53"/>
      <c r="C299" s="53"/>
      <c r="AF299" s="48"/>
      <c r="AG299" s="48"/>
    </row>
    <row r="300" spans="1:33" x14ac:dyDescent="0.25">
      <c r="A300" s="4" t="str">
        <f t="shared" si="4"/>
        <v/>
      </c>
      <c r="B300" s="53"/>
      <c r="C300" s="53"/>
      <c r="AF300" s="48"/>
      <c r="AG300" s="48"/>
    </row>
    <row r="301" spans="1:33" x14ac:dyDescent="0.25">
      <c r="A301" s="4" t="str">
        <f t="shared" si="4"/>
        <v/>
      </c>
      <c r="AF301" s="48"/>
      <c r="AG301" s="48"/>
    </row>
    <row r="302" spans="1:33" x14ac:dyDescent="0.25">
      <c r="A302" s="4" t="str">
        <f t="shared" si="4"/>
        <v/>
      </c>
      <c r="AF302" s="48"/>
      <c r="AG302" s="48"/>
    </row>
    <row r="303" spans="1:33" x14ac:dyDescent="0.25">
      <c r="A303" s="4" t="str">
        <f t="shared" si="4"/>
        <v/>
      </c>
      <c r="AF303" s="48"/>
      <c r="AG303" s="48"/>
    </row>
    <row r="304" spans="1:33" x14ac:dyDescent="0.25">
      <c r="A304" s="4" t="str">
        <f t="shared" si="4"/>
        <v/>
      </c>
      <c r="AF304" s="48"/>
      <c r="AG304" s="48"/>
    </row>
    <row r="305" spans="1:33" x14ac:dyDescent="0.25">
      <c r="A305" s="4" t="str">
        <f t="shared" si="4"/>
        <v/>
      </c>
      <c r="AF305" s="48"/>
      <c r="AG305" s="48"/>
    </row>
    <row r="306" spans="1:33" x14ac:dyDescent="0.25">
      <c r="A306" s="4" t="str">
        <f t="shared" si="4"/>
        <v/>
      </c>
      <c r="AF306" s="48"/>
      <c r="AG306" s="48"/>
    </row>
    <row r="307" spans="1:33" x14ac:dyDescent="0.25">
      <c r="A307" s="4" t="str">
        <f t="shared" si="4"/>
        <v/>
      </c>
      <c r="AF307" s="48"/>
      <c r="AG307" s="48"/>
    </row>
    <row r="308" spans="1:33" x14ac:dyDescent="0.25">
      <c r="A308" s="4" t="str">
        <f t="shared" si="4"/>
        <v/>
      </c>
      <c r="AF308" s="48"/>
      <c r="AG308" s="48"/>
    </row>
    <row r="309" spans="1:33" x14ac:dyDescent="0.25">
      <c r="A309" s="4" t="str">
        <f t="shared" si="4"/>
        <v/>
      </c>
      <c r="AF309" s="48"/>
      <c r="AG309" s="48"/>
    </row>
    <row r="310" spans="1:33" x14ac:dyDescent="0.25">
      <c r="A310" s="4" t="str">
        <f t="shared" si="4"/>
        <v/>
      </c>
      <c r="AF310" s="48"/>
      <c r="AG310" s="48"/>
    </row>
    <row r="311" spans="1:33" x14ac:dyDescent="0.25">
      <c r="A311" s="4" t="str">
        <f t="shared" si="4"/>
        <v/>
      </c>
      <c r="AF311" s="48"/>
      <c r="AG311" s="48"/>
    </row>
    <row r="312" spans="1:33" x14ac:dyDescent="0.25">
      <c r="A312" s="4" t="str">
        <f t="shared" si="4"/>
        <v/>
      </c>
      <c r="AF312" s="48"/>
      <c r="AG312" s="48"/>
    </row>
    <row r="313" spans="1:33" x14ac:dyDescent="0.25">
      <c r="A313" s="4" t="str">
        <f t="shared" si="4"/>
        <v/>
      </c>
      <c r="AF313" s="48"/>
      <c r="AG313" s="48"/>
    </row>
    <row r="314" spans="1:33" x14ac:dyDescent="0.25">
      <c r="A314" s="4" t="str">
        <f t="shared" si="4"/>
        <v/>
      </c>
      <c r="B314" s="53"/>
      <c r="C314" s="53"/>
      <c r="AF314" s="48"/>
      <c r="AG314" s="48"/>
    </row>
    <row r="315" spans="1:33" x14ac:dyDescent="0.25">
      <c r="A315" s="4" t="str">
        <f t="shared" si="4"/>
        <v/>
      </c>
      <c r="B315" s="53"/>
      <c r="C315" s="53"/>
      <c r="AF315" s="48"/>
      <c r="AG315" s="48"/>
    </row>
    <row r="316" spans="1:33" x14ac:dyDescent="0.25">
      <c r="A316" s="4" t="str">
        <f t="shared" si="4"/>
        <v/>
      </c>
      <c r="B316" s="53"/>
      <c r="C316" s="53"/>
      <c r="AF316" s="48"/>
      <c r="AG316" s="48"/>
    </row>
    <row r="317" spans="1:33" x14ac:dyDescent="0.25">
      <c r="A317" s="4" t="str">
        <f t="shared" si="4"/>
        <v/>
      </c>
      <c r="B317" s="53"/>
      <c r="C317" s="53"/>
      <c r="AF317" s="48"/>
      <c r="AG317" s="48"/>
    </row>
    <row r="318" spans="1:33" x14ac:dyDescent="0.25">
      <c r="A318" s="4" t="str">
        <f t="shared" si="4"/>
        <v/>
      </c>
      <c r="B318" s="53"/>
      <c r="C318" s="53"/>
      <c r="AF318" s="48"/>
      <c r="AG318" s="48"/>
    </row>
    <row r="319" spans="1:33" x14ac:dyDescent="0.25">
      <c r="A319" s="4" t="str">
        <f t="shared" si="4"/>
        <v/>
      </c>
      <c r="B319" s="53"/>
      <c r="C319" s="53"/>
      <c r="AF319" s="48"/>
      <c r="AG319" s="48"/>
    </row>
    <row r="320" spans="1:33" x14ac:dyDescent="0.25">
      <c r="A320" s="4" t="str">
        <f t="shared" si="4"/>
        <v/>
      </c>
      <c r="B320" s="53"/>
      <c r="C320" s="53"/>
      <c r="AF320" s="48"/>
      <c r="AG320" s="48"/>
    </row>
    <row r="321" spans="1:33" x14ac:dyDescent="0.25">
      <c r="A321" s="4" t="str">
        <f t="shared" si="4"/>
        <v/>
      </c>
      <c r="B321" s="53"/>
      <c r="C321" s="53"/>
      <c r="AF321" s="48"/>
      <c r="AG321" s="48"/>
    </row>
    <row r="322" spans="1:33" x14ac:dyDescent="0.25">
      <c r="A322" s="4" t="str">
        <f t="shared" ref="A322:A385" si="5">B322&amp;C322&amp;D322</f>
        <v/>
      </c>
      <c r="B322" s="53"/>
      <c r="C322" s="53"/>
      <c r="AF322" s="48"/>
      <c r="AG322" s="48"/>
    </row>
    <row r="323" spans="1:33" x14ac:dyDescent="0.25">
      <c r="A323" s="4" t="str">
        <f t="shared" si="5"/>
        <v/>
      </c>
      <c r="B323" s="53"/>
      <c r="C323" s="53"/>
      <c r="AF323" s="48"/>
      <c r="AG323" s="48"/>
    </row>
    <row r="324" spans="1:33" x14ac:dyDescent="0.25">
      <c r="A324" s="4" t="str">
        <f t="shared" si="5"/>
        <v/>
      </c>
      <c r="B324" s="53"/>
      <c r="C324" s="53"/>
      <c r="AF324" s="48"/>
      <c r="AG324" s="48"/>
    </row>
    <row r="325" spans="1:33" x14ac:dyDescent="0.25">
      <c r="A325" s="4" t="str">
        <f t="shared" si="5"/>
        <v/>
      </c>
      <c r="B325" s="53"/>
      <c r="C325" s="53"/>
      <c r="AF325" s="48"/>
      <c r="AG325" s="48"/>
    </row>
    <row r="326" spans="1:33" x14ac:dyDescent="0.25">
      <c r="A326" s="4" t="str">
        <f t="shared" si="5"/>
        <v/>
      </c>
      <c r="B326" s="53"/>
      <c r="C326" s="53"/>
      <c r="AF326" s="48"/>
      <c r="AG326" s="48"/>
    </row>
    <row r="327" spans="1:33" x14ac:dyDescent="0.25">
      <c r="A327" s="4" t="str">
        <f t="shared" si="5"/>
        <v/>
      </c>
      <c r="AF327" s="48"/>
      <c r="AG327" s="48"/>
    </row>
    <row r="328" spans="1:33" x14ac:dyDescent="0.25">
      <c r="A328" s="4" t="str">
        <f t="shared" si="5"/>
        <v/>
      </c>
      <c r="AF328" s="48"/>
      <c r="AG328" s="48"/>
    </row>
    <row r="329" spans="1:33" x14ac:dyDescent="0.25">
      <c r="A329" s="4" t="str">
        <f t="shared" si="5"/>
        <v/>
      </c>
      <c r="AF329" s="48"/>
      <c r="AG329" s="48"/>
    </row>
    <row r="330" spans="1:33" x14ac:dyDescent="0.25">
      <c r="A330" s="4" t="str">
        <f t="shared" si="5"/>
        <v/>
      </c>
      <c r="AF330" s="48"/>
      <c r="AG330" s="48"/>
    </row>
    <row r="331" spans="1:33" x14ac:dyDescent="0.25">
      <c r="A331" s="4" t="str">
        <f t="shared" si="5"/>
        <v/>
      </c>
      <c r="AF331" s="48"/>
      <c r="AG331" s="48"/>
    </row>
    <row r="332" spans="1:33" x14ac:dyDescent="0.25">
      <c r="A332" s="4" t="str">
        <f t="shared" si="5"/>
        <v/>
      </c>
      <c r="AF332" s="48"/>
      <c r="AG332" s="48"/>
    </row>
    <row r="333" spans="1:33" x14ac:dyDescent="0.25">
      <c r="A333" s="4" t="str">
        <f t="shared" si="5"/>
        <v/>
      </c>
      <c r="AF333" s="48"/>
      <c r="AG333" s="48"/>
    </row>
    <row r="334" spans="1:33" x14ac:dyDescent="0.25">
      <c r="A334" s="4" t="str">
        <f t="shared" si="5"/>
        <v/>
      </c>
      <c r="AF334" s="48"/>
      <c r="AG334" s="48"/>
    </row>
    <row r="335" spans="1:33" x14ac:dyDescent="0.25">
      <c r="A335" s="4" t="str">
        <f t="shared" si="5"/>
        <v/>
      </c>
      <c r="AF335" s="48"/>
      <c r="AG335" s="48"/>
    </row>
    <row r="336" spans="1:33" x14ac:dyDescent="0.25">
      <c r="A336" s="4" t="str">
        <f t="shared" si="5"/>
        <v/>
      </c>
      <c r="AF336" s="48"/>
      <c r="AG336" s="48"/>
    </row>
    <row r="337" spans="1:33" x14ac:dyDescent="0.25">
      <c r="A337" s="4" t="str">
        <f t="shared" si="5"/>
        <v/>
      </c>
      <c r="AF337" s="48"/>
      <c r="AG337" s="48"/>
    </row>
    <row r="338" spans="1:33" x14ac:dyDescent="0.25">
      <c r="A338" s="4" t="str">
        <f t="shared" si="5"/>
        <v/>
      </c>
      <c r="AF338" s="48"/>
      <c r="AG338" s="48"/>
    </row>
    <row r="339" spans="1:33" x14ac:dyDescent="0.25">
      <c r="A339" s="4" t="str">
        <f t="shared" si="5"/>
        <v/>
      </c>
      <c r="AF339" s="48"/>
      <c r="AG339" s="48"/>
    </row>
    <row r="340" spans="1:33" x14ac:dyDescent="0.25">
      <c r="A340" s="4" t="str">
        <f t="shared" si="5"/>
        <v/>
      </c>
      <c r="B340" s="53"/>
      <c r="C340" s="53"/>
      <c r="AF340" s="48"/>
      <c r="AG340" s="48"/>
    </row>
    <row r="341" spans="1:33" x14ac:dyDescent="0.25">
      <c r="A341" s="4" t="str">
        <f t="shared" si="5"/>
        <v/>
      </c>
      <c r="B341" s="53"/>
      <c r="C341" s="53"/>
      <c r="AF341" s="48"/>
      <c r="AG341" s="48"/>
    </row>
    <row r="342" spans="1:33" x14ac:dyDescent="0.25">
      <c r="A342" s="4" t="str">
        <f t="shared" si="5"/>
        <v/>
      </c>
      <c r="B342" s="53"/>
      <c r="C342" s="53"/>
      <c r="AF342" s="48"/>
      <c r="AG342" s="48"/>
    </row>
    <row r="343" spans="1:33" x14ac:dyDescent="0.25">
      <c r="A343" s="4" t="str">
        <f t="shared" si="5"/>
        <v/>
      </c>
      <c r="B343" s="53"/>
      <c r="C343" s="53"/>
      <c r="AF343" s="48"/>
      <c r="AG343" s="48"/>
    </row>
    <row r="344" spans="1:33" x14ac:dyDescent="0.25">
      <c r="A344" s="4" t="str">
        <f t="shared" si="5"/>
        <v/>
      </c>
      <c r="B344" s="53"/>
      <c r="C344" s="53"/>
      <c r="AF344" s="48"/>
      <c r="AG344" s="48"/>
    </row>
    <row r="345" spans="1:33" x14ac:dyDescent="0.25">
      <c r="A345" s="4" t="str">
        <f t="shared" si="5"/>
        <v/>
      </c>
      <c r="B345" s="53"/>
      <c r="C345" s="53"/>
      <c r="AF345" s="48"/>
      <c r="AG345" s="48"/>
    </row>
    <row r="346" spans="1:33" x14ac:dyDescent="0.25">
      <c r="A346" s="4" t="str">
        <f t="shared" si="5"/>
        <v/>
      </c>
      <c r="B346" s="53"/>
      <c r="C346" s="53"/>
      <c r="AF346" s="48"/>
      <c r="AG346" s="48"/>
    </row>
    <row r="347" spans="1:33" x14ac:dyDescent="0.25">
      <c r="A347" s="4" t="str">
        <f t="shared" si="5"/>
        <v/>
      </c>
      <c r="B347" s="53"/>
      <c r="C347" s="53"/>
      <c r="AF347" s="48"/>
      <c r="AG347" s="48"/>
    </row>
    <row r="348" spans="1:33" x14ac:dyDescent="0.25">
      <c r="A348" s="4" t="str">
        <f t="shared" si="5"/>
        <v/>
      </c>
      <c r="B348" s="53"/>
      <c r="C348" s="53"/>
      <c r="AF348" s="48"/>
      <c r="AG348" s="48"/>
    </row>
    <row r="349" spans="1:33" x14ac:dyDescent="0.25">
      <c r="A349" s="4" t="str">
        <f t="shared" si="5"/>
        <v/>
      </c>
      <c r="B349" s="53"/>
      <c r="C349" s="53"/>
      <c r="AF349" s="48"/>
      <c r="AG349" s="48"/>
    </row>
    <row r="350" spans="1:33" x14ac:dyDescent="0.25">
      <c r="A350" s="4" t="str">
        <f t="shared" si="5"/>
        <v/>
      </c>
      <c r="B350" s="53"/>
      <c r="C350" s="53"/>
      <c r="AF350" s="48"/>
      <c r="AG350" s="48"/>
    </row>
    <row r="351" spans="1:33" x14ac:dyDescent="0.25">
      <c r="A351" s="4" t="str">
        <f t="shared" si="5"/>
        <v/>
      </c>
      <c r="B351" s="53"/>
      <c r="C351" s="53"/>
      <c r="AF351" s="48"/>
      <c r="AG351" s="48"/>
    </row>
    <row r="352" spans="1:33" x14ac:dyDescent="0.25">
      <c r="A352" s="4" t="str">
        <f t="shared" si="5"/>
        <v/>
      </c>
      <c r="B352" s="53"/>
      <c r="C352" s="53"/>
      <c r="AF352" s="48"/>
      <c r="AG352" s="48"/>
    </row>
    <row r="353" spans="1:33" x14ac:dyDescent="0.25">
      <c r="A353" s="4" t="str">
        <f t="shared" si="5"/>
        <v/>
      </c>
      <c r="AF353" s="48"/>
      <c r="AG353" s="48"/>
    </row>
    <row r="354" spans="1:33" x14ac:dyDescent="0.25">
      <c r="A354" s="4" t="str">
        <f t="shared" si="5"/>
        <v/>
      </c>
      <c r="AF354" s="48"/>
      <c r="AG354" s="48"/>
    </row>
    <row r="355" spans="1:33" x14ac:dyDescent="0.25">
      <c r="A355" s="4" t="str">
        <f t="shared" si="5"/>
        <v/>
      </c>
      <c r="AF355" s="48"/>
      <c r="AG355" s="48"/>
    </row>
    <row r="356" spans="1:33" x14ac:dyDescent="0.25">
      <c r="A356" s="4" t="str">
        <f t="shared" si="5"/>
        <v/>
      </c>
      <c r="AF356" s="48"/>
      <c r="AG356" s="48"/>
    </row>
    <row r="357" spans="1:33" x14ac:dyDescent="0.25">
      <c r="A357" s="4" t="str">
        <f t="shared" si="5"/>
        <v/>
      </c>
      <c r="AF357" s="48"/>
      <c r="AG357" s="48"/>
    </row>
    <row r="358" spans="1:33" x14ac:dyDescent="0.25">
      <c r="A358" s="4" t="str">
        <f t="shared" si="5"/>
        <v/>
      </c>
      <c r="AF358" s="48"/>
      <c r="AG358" s="48"/>
    </row>
    <row r="359" spans="1:33" x14ac:dyDescent="0.25">
      <c r="A359" s="4" t="str">
        <f t="shared" si="5"/>
        <v/>
      </c>
      <c r="AF359" s="48"/>
      <c r="AG359" s="48"/>
    </row>
    <row r="360" spans="1:33" x14ac:dyDescent="0.25">
      <c r="A360" s="4" t="str">
        <f t="shared" si="5"/>
        <v/>
      </c>
      <c r="AF360" s="48"/>
      <c r="AG360" s="48"/>
    </row>
    <row r="361" spans="1:33" x14ac:dyDescent="0.25">
      <c r="A361" s="4" t="str">
        <f t="shared" si="5"/>
        <v/>
      </c>
      <c r="AF361" s="48"/>
      <c r="AG361" s="48"/>
    </row>
    <row r="362" spans="1:33" x14ac:dyDescent="0.25">
      <c r="A362" s="4" t="str">
        <f t="shared" si="5"/>
        <v/>
      </c>
      <c r="AF362" s="48"/>
      <c r="AG362" s="48"/>
    </row>
    <row r="363" spans="1:33" x14ac:dyDescent="0.25">
      <c r="A363" s="4" t="str">
        <f t="shared" si="5"/>
        <v/>
      </c>
      <c r="AF363" s="48"/>
      <c r="AG363" s="48"/>
    </row>
    <row r="364" spans="1:33" x14ac:dyDescent="0.25">
      <c r="A364" s="4" t="str">
        <f t="shared" si="5"/>
        <v/>
      </c>
      <c r="AF364" s="48"/>
      <c r="AG364" s="48"/>
    </row>
    <row r="365" spans="1:33" x14ac:dyDescent="0.25">
      <c r="A365" s="4" t="str">
        <f t="shared" si="5"/>
        <v/>
      </c>
      <c r="AF365" s="48"/>
      <c r="AG365" s="48"/>
    </row>
    <row r="366" spans="1:33" x14ac:dyDescent="0.25">
      <c r="A366" s="4" t="str">
        <f t="shared" si="5"/>
        <v/>
      </c>
      <c r="B366" s="53"/>
      <c r="C366" s="53"/>
      <c r="AF366" s="48"/>
      <c r="AG366" s="48"/>
    </row>
    <row r="367" spans="1:33" x14ac:dyDescent="0.25">
      <c r="A367" s="4" t="str">
        <f t="shared" si="5"/>
        <v/>
      </c>
      <c r="B367" s="53"/>
      <c r="C367" s="53"/>
      <c r="AF367" s="48"/>
      <c r="AG367" s="48"/>
    </row>
    <row r="368" spans="1:33" x14ac:dyDescent="0.25">
      <c r="A368" s="4" t="str">
        <f t="shared" si="5"/>
        <v/>
      </c>
      <c r="B368" s="53"/>
      <c r="C368" s="53"/>
      <c r="AF368" s="48"/>
      <c r="AG368" s="48"/>
    </row>
    <row r="369" spans="1:33" x14ac:dyDescent="0.25">
      <c r="A369" s="4" t="str">
        <f t="shared" si="5"/>
        <v/>
      </c>
      <c r="B369" s="53"/>
      <c r="C369" s="53"/>
      <c r="AF369" s="48"/>
      <c r="AG369" s="48"/>
    </row>
    <row r="370" spans="1:33" x14ac:dyDescent="0.25">
      <c r="A370" s="4" t="str">
        <f t="shared" si="5"/>
        <v/>
      </c>
      <c r="B370" s="53"/>
      <c r="C370" s="53"/>
      <c r="AF370" s="48"/>
      <c r="AG370" s="48"/>
    </row>
    <row r="371" spans="1:33" x14ac:dyDescent="0.25">
      <c r="A371" s="4" t="str">
        <f t="shared" si="5"/>
        <v/>
      </c>
      <c r="B371" s="53"/>
      <c r="C371" s="53"/>
      <c r="AF371" s="48"/>
      <c r="AG371" s="48"/>
    </row>
    <row r="372" spans="1:33" x14ac:dyDescent="0.25">
      <c r="A372" s="4" t="str">
        <f t="shared" si="5"/>
        <v/>
      </c>
      <c r="B372" s="53"/>
      <c r="C372" s="53"/>
      <c r="AF372" s="48"/>
      <c r="AG372" s="48"/>
    </row>
    <row r="373" spans="1:33" x14ac:dyDescent="0.25">
      <c r="A373" s="4" t="str">
        <f t="shared" si="5"/>
        <v/>
      </c>
      <c r="B373" s="53"/>
      <c r="C373" s="53"/>
      <c r="AF373" s="48"/>
      <c r="AG373" s="48"/>
    </row>
    <row r="374" spans="1:33" x14ac:dyDescent="0.25">
      <c r="A374" s="4" t="str">
        <f t="shared" si="5"/>
        <v/>
      </c>
      <c r="B374" s="53"/>
      <c r="C374" s="53"/>
      <c r="AF374" s="48"/>
      <c r="AG374" s="48"/>
    </row>
    <row r="375" spans="1:33" x14ac:dyDescent="0.25">
      <c r="A375" s="4" t="str">
        <f t="shared" si="5"/>
        <v/>
      </c>
      <c r="B375" s="53"/>
      <c r="C375" s="53"/>
      <c r="AF375" s="48"/>
      <c r="AG375" s="48"/>
    </row>
    <row r="376" spans="1:33" x14ac:dyDescent="0.25">
      <c r="A376" s="4" t="str">
        <f t="shared" si="5"/>
        <v/>
      </c>
      <c r="B376" s="53"/>
      <c r="C376" s="53"/>
      <c r="AF376" s="48"/>
      <c r="AG376" s="48"/>
    </row>
    <row r="377" spans="1:33" x14ac:dyDescent="0.25">
      <c r="A377" s="4" t="str">
        <f t="shared" si="5"/>
        <v/>
      </c>
      <c r="B377" s="53"/>
      <c r="C377" s="53"/>
      <c r="AF377" s="48"/>
      <c r="AG377" s="48"/>
    </row>
    <row r="378" spans="1:33" x14ac:dyDescent="0.25">
      <c r="A378" s="4" t="str">
        <f t="shared" si="5"/>
        <v/>
      </c>
      <c r="B378" s="53"/>
      <c r="C378" s="53"/>
      <c r="AF378" s="48"/>
      <c r="AG378" s="48"/>
    </row>
    <row r="379" spans="1:33" x14ac:dyDescent="0.25">
      <c r="A379" s="4" t="str">
        <f t="shared" si="5"/>
        <v/>
      </c>
      <c r="B379" s="53"/>
      <c r="C379" s="53"/>
      <c r="AF379" s="48"/>
      <c r="AG379" s="48"/>
    </row>
    <row r="380" spans="1:33" x14ac:dyDescent="0.25">
      <c r="A380" s="4" t="str">
        <f t="shared" si="5"/>
        <v/>
      </c>
      <c r="AF380" s="48"/>
      <c r="AG380" s="48"/>
    </row>
    <row r="381" spans="1:33" x14ac:dyDescent="0.25">
      <c r="A381" s="4" t="str">
        <f t="shared" si="5"/>
        <v/>
      </c>
      <c r="AF381" s="48"/>
      <c r="AG381" s="48"/>
    </row>
    <row r="382" spans="1:33" x14ac:dyDescent="0.25">
      <c r="A382" s="4" t="str">
        <f t="shared" si="5"/>
        <v/>
      </c>
      <c r="AF382" s="48"/>
      <c r="AG382" s="48"/>
    </row>
    <row r="383" spans="1:33" x14ac:dyDescent="0.25">
      <c r="A383" s="4" t="str">
        <f t="shared" si="5"/>
        <v/>
      </c>
      <c r="AF383" s="48"/>
      <c r="AG383" s="48"/>
    </row>
    <row r="384" spans="1:33" x14ac:dyDescent="0.25">
      <c r="A384" s="4" t="str">
        <f t="shared" si="5"/>
        <v/>
      </c>
      <c r="AF384" s="48"/>
      <c r="AG384" s="48"/>
    </row>
    <row r="385" spans="1:33" x14ac:dyDescent="0.25">
      <c r="A385" s="4" t="str">
        <f t="shared" si="5"/>
        <v/>
      </c>
      <c r="AF385" s="48"/>
      <c r="AG385" s="48"/>
    </row>
    <row r="386" spans="1:33" x14ac:dyDescent="0.25">
      <c r="A386" s="4" t="str">
        <f t="shared" ref="A386:A417" si="6">B386&amp;C386&amp;D386</f>
        <v/>
      </c>
      <c r="AF386" s="48"/>
      <c r="AG386" s="48"/>
    </row>
    <row r="387" spans="1:33" x14ac:dyDescent="0.25">
      <c r="A387" s="4" t="str">
        <f t="shared" si="6"/>
        <v/>
      </c>
      <c r="AF387" s="48"/>
      <c r="AG387" s="48"/>
    </row>
    <row r="388" spans="1:33" x14ac:dyDescent="0.25">
      <c r="A388" s="4" t="str">
        <f t="shared" si="6"/>
        <v/>
      </c>
      <c r="AF388" s="48"/>
      <c r="AG388" s="48"/>
    </row>
    <row r="389" spans="1:33" x14ac:dyDescent="0.25">
      <c r="A389" s="4" t="str">
        <f t="shared" si="6"/>
        <v/>
      </c>
      <c r="AF389" s="48"/>
      <c r="AG389" s="48"/>
    </row>
    <row r="390" spans="1:33" x14ac:dyDescent="0.25">
      <c r="A390" s="4" t="str">
        <f t="shared" si="6"/>
        <v/>
      </c>
      <c r="AF390" s="48"/>
      <c r="AG390" s="48"/>
    </row>
    <row r="391" spans="1:33" x14ac:dyDescent="0.25">
      <c r="A391" s="4" t="str">
        <f t="shared" si="6"/>
        <v/>
      </c>
      <c r="AF391" s="48"/>
      <c r="AG391" s="48"/>
    </row>
    <row r="392" spans="1:33" x14ac:dyDescent="0.25">
      <c r="A392" s="4" t="str">
        <f t="shared" si="6"/>
        <v/>
      </c>
      <c r="B392" s="53"/>
      <c r="C392" s="53"/>
      <c r="AF392" s="48"/>
      <c r="AG392" s="48"/>
    </row>
    <row r="393" spans="1:33" x14ac:dyDescent="0.25">
      <c r="A393" s="4" t="str">
        <f t="shared" si="6"/>
        <v/>
      </c>
      <c r="B393" s="53"/>
      <c r="C393" s="53"/>
      <c r="AF393" s="48"/>
      <c r="AG393" s="48"/>
    </row>
    <row r="394" spans="1:33" x14ac:dyDescent="0.25">
      <c r="A394" s="4" t="str">
        <f t="shared" si="6"/>
        <v/>
      </c>
      <c r="B394" s="53"/>
      <c r="C394" s="53"/>
      <c r="AF394" s="48"/>
      <c r="AG394" s="48"/>
    </row>
    <row r="395" spans="1:33" x14ac:dyDescent="0.25">
      <c r="A395" s="4" t="str">
        <f t="shared" si="6"/>
        <v/>
      </c>
      <c r="B395" s="53"/>
      <c r="C395" s="53"/>
      <c r="AF395" s="48"/>
      <c r="AG395" s="48"/>
    </row>
    <row r="396" spans="1:33" x14ac:dyDescent="0.25">
      <c r="A396" s="4" t="str">
        <f t="shared" si="6"/>
        <v/>
      </c>
      <c r="B396" s="53"/>
      <c r="C396" s="53"/>
      <c r="AF396" s="48"/>
      <c r="AG396" s="48"/>
    </row>
    <row r="397" spans="1:33" x14ac:dyDescent="0.25">
      <c r="A397" s="4" t="str">
        <f t="shared" si="6"/>
        <v/>
      </c>
      <c r="B397" s="53"/>
      <c r="C397" s="53"/>
      <c r="AF397" s="48"/>
      <c r="AG397" s="48"/>
    </row>
    <row r="398" spans="1:33" x14ac:dyDescent="0.25">
      <c r="A398" s="4" t="str">
        <f t="shared" si="6"/>
        <v/>
      </c>
      <c r="B398" s="53"/>
      <c r="C398" s="53"/>
      <c r="AF398" s="48"/>
      <c r="AG398" s="48"/>
    </row>
    <row r="399" spans="1:33" x14ac:dyDescent="0.25">
      <c r="A399" s="4" t="str">
        <f t="shared" si="6"/>
        <v/>
      </c>
      <c r="B399" s="53"/>
      <c r="C399" s="53"/>
      <c r="AF399" s="48"/>
      <c r="AG399" s="48"/>
    </row>
    <row r="400" spans="1:33" x14ac:dyDescent="0.25">
      <c r="A400" s="4" t="str">
        <f t="shared" si="6"/>
        <v/>
      </c>
      <c r="B400" s="53"/>
      <c r="C400" s="53"/>
      <c r="AF400" s="48"/>
      <c r="AG400" s="48"/>
    </row>
    <row r="401" spans="1:33" x14ac:dyDescent="0.25">
      <c r="A401" s="4" t="str">
        <f t="shared" si="6"/>
        <v/>
      </c>
      <c r="B401" s="53"/>
      <c r="C401" s="53"/>
      <c r="AF401" s="48"/>
      <c r="AG401" s="48"/>
    </row>
    <row r="402" spans="1:33" x14ac:dyDescent="0.25">
      <c r="A402" s="4" t="str">
        <f t="shared" si="6"/>
        <v/>
      </c>
      <c r="B402" s="53"/>
      <c r="C402" s="53"/>
      <c r="AF402" s="48"/>
      <c r="AG402" s="48"/>
    </row>
    <row r="403" spans="1:33" x14ac:dyDescent="0.25">
      <c r="A403" s="4" t="str">
        <f t="shared" si="6"/>
        <v/>
      </c>
      <c r="B403" s="53"/>
      <c r="C403" s="53"/>
      <c r="AF403" s="48"/>
      <c r="AG403" s="48"/>
    </row>
    <row r="404" spans="1:33" x14ac:dyDescent="0.25">
      <c r="A404" s="4" t="str">
        <f t="shared" si="6"/>
        <v/>
      </c>
      <c r="B404" s="53"/>
      <c r="C404" s="53"/>
      <c r="AF404" s="48"/>
      <c r="AG404" s="48"/>
    </row>
    <row r="405" spans="1:33" x14ac:dyDescent="0.25">
      <c r="A405" s="4" t="str">
        <f t="shared" si="6"/>
        <v/>
      </c>
      <c r="B405" s="53"/>
      <c r="C405" s="53"/>
      <c r="AF405" s="48"/>
      <c r="AG405" s="48"/>
    </row>
    <row r="406" spans="1:33" x14ac:dyDescent="0.25">
      <c r="A406" s="4" t="str">
        <f t="shared" si="6"/>
        <v/>
      </c>
      <c r="AF406" s="48"/>
      <c r="AG406" s="48"/>
    </row>
    <row r="407" spans="1:33" x14ac:dyDescent="0.25">
      <c r="A407" s="4" t="str">
        <f t="shared" si="6"/>
        <v/>
      </c>
      <c r="AF407" s="48"/>
      <c r="AG407" s="48"/>
    </row>
    <row r="408" spans="1:33" x14ac:dyDescent="0.25">
      <c r="A408" s="4" t="str">
        <f t="shared" si="6"/>
        <v/>
      </c>
      <c r="AF408" s="48"/>
      <c r="AG408" s="48"/>
    </row>
    <row r="409" spans="1:33" x14ac:dyDescent="0.25">
      <c r="A409" s="4" t="str">
        <f t="shared" si="6"/>
        <v/>
      </c>
      <c r="AF409" s="48"/>
      <c r="AG409" s="48"/>
    </row>
    <row r="410" spans="1:33" x14ac:dyDescent="0.25">
      <c r="A410" s="4" t="str">
        <f t="shared" si="6"/>
        <v/>
      </c>
      <c r="AF410" s="48"/>
      <c r="AG410" s="48"/>
    </row>
    <row r="411" spans="1:33" x14ac:dyDescent="0.25">
      <c r="A411" s="4" t="str">
        <f t="shared" si="6"/>
        <v/>
      </c>
      <c r="AF411" s="48"/>
      <c r="AG411" s="48"/>
    </row>
    <row r="412" spans="1:33" x14ac:dyDescent="0.25">
      <c r="A412" s="4" t="str">
        <f t="shared" si="6"/>
        <v/>
      </c>
      <c r="AF412" s="48"/>
      <c r="AG412" s="48"/>
    </row>
    <row r="413" spans="1:33" x14ac:dyDescent="0.25">
      <c r="A413" s="4" t="str">
        <f t="shared" si="6"/>
        <v/>
      </c>
      <c r="AF413" s="48"/>
      <c r="AG413" s="48"/>
    </row>
    <row r="414" spans="1:33" x14ac:dyDescent="0.25">
      <c r="A414" s="4" t="str">
        <f t="shared" si="6"/>
        <v/>
      </c>
      <c r="AF414" s="48"/>
      <c r="AG414" s="48"/>
    </row>
    <row r="415" spans="1:33" x14ac:dyDescent="0.25">
      <c r="A415" s="4" t="str">
        <f t="shared" si="6"/>
        <v/>
      </c>
      <c r="AF415" s="48"/>
      <c r="AG415" s="48"/>
    </row>
    <row r="416" spans="1:33" x14ac:dyDescent="0.25">
      <c r="A416" s="4" t="str">
        <f t="shared" si="6"/>
        <v/>
      </c>
      <c r="AF416" s="48"/>
      <c r="AG416" s="48"/>
    </row>
    <row r="417" spans="1:33" x14ac:dyDescent="0.25">
      <c r="A417" s="4" t="str">
        <f t="shared" si="6"/>
        <v/>
      </c>
      <c r="AF417" s="48"/>
      <c r="AG417" s="48"/>
    </row>
  </sheetData>
  <autoFilter ref="A1:AH417"/>
  <conditionalFormatting sqref="E1:G1048576">
    <cfRule type="expression" dxfId="0" priority="1">
      <formula>$AH1&lt;&gt;0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65"/>
  <sheetViews>
    <sheetView workbookViewId="0">
      <pane ySplit="1" topLeftCell="A2" activePane="bottomLeft" state="frozen"/>
      <selection pane="bottomLeft" activeCell="G7" sqref="G7"/>
    </sheetView>
  </sheetViews>
  <sheetFormatPr defaultRowHeight="15" x14ac:dyDescent="0.25"/>
  <cols>
    <col min="1" max="1" width="8.875" style="4"/>
    <col min="2" max="2" width="12" bestFit="1" customWidth="1"/>
    <col min="3" max="3" width="12" customWidth="1"/>
    <col min="4" max="4" width="25.625" bestFit="1" customWidth="1"/>
    <col min="5" max="5" width="4.625" bestFit="1" customWidth="1"/>
    <col min="6" max="6" width="11.625" bestFit="1" customWidth="1"/>
    <col min="7" max="7" width="10.625" bestFit="1" customWidth="1"/>
    <col min="8" max="8" width="11.625" bestFit="1" customWidth="1"/>
    <col min="9" max="9" width="6.75" customWidth="1"/>
  </cols>
  <sheetData>
    <row r="1" spans="1:10" x14ac:dyDescent="0.25">
      <c r="A1" s="4" t="s">
        <v>17</v>
      </c>
      <c r="B1" t="s">
        <v>26</v>
      </c>
      <c r="C1" t="s">
        <v>11</v>
      </c>
      <c r="D1" t="s">
        <v>8</v>
      </c>
      <c r="E1" t="s">
        <v>12</v>
      </c>
      <c r="F1" t="s">
        <v>14</v>
      </c>
      <c r="G1" t="s">
        <v>15</v>
      </c>
      <c r="H1" t="s">
        <v>16</v>
      </c>
      <c r="I1" t="s">
        <v>7</v>
      </c>
      <c r="J1" t="s">
        <v>92</v>
      </c>
    </row>
    <row r="2" spans="1:10" x14ac:dyDescent="0.25">
      <c r="A2" s="4" t="str">
        <f>B2&amp;C2&amp;D2&amp;E2</f>
        <v>AllAll CustomersAverage Event Day (6pm-8pm)1</v>
      </c>
      <c r="B2" t="s">
        <v>94</v>
      </c>
      <c r="C2" t="s">
        <v>104</v>
      </c>
      <c r="D2" s="5" t="s">
        <v>130</v>
      </c>
      <c r="E2">
        <v>1</v>
      </c>
      <c r="F2" s="2">
        <v>1.2520509958267212</v>
      </c>
      <c r="G2" s="2">
        <v>1.2624220848083496</v>
      </c>
      <c r="H2" s="2">
        <v>6.5390816889703274E-3</v>
      </c>
      <c r="I2" s="2">
        <v>73.571049050243829</v>
      </c>
      <c r="J2">
        <f t="shared" ref="J2:J65" si="0">INDEX(events, MATCH(CONCATENATE(B2, C2, D2), events_y, 0), MATCH("Confidential", events_x, 0))</f>
        <v>0</v>
      </c>
    </row>
    <row r="3" spans="1:10" x14ac:dyDescent="0.25">
      <c r="A3" s="4" t="str">
        <f t="shared" ref="A3:A66" si="1">B3&amp;C3&amp;D3&amp;E3</f>
        <v>AllAll CustomersAverage Event Day (6pm-8pm)2</v>
      </c>
      <c r="B3" t="s">
        <v>94</v>
      </c>
      <c r="C3" t="s">
        <v>104</v>
      </c>
      <c r="D3" s="5" t="s">
        <v>130</v>
      </c>
      <c r="E3">
        <v>2</v>
      </c>
      <c r="F3" s="2">
        <v>1.0701195001602173</v>
      </c>
      <c r="G3" s="2">
        <v>1.0804620981216431</v>
      </c>
      <c r="H3" s="2">
        <v>6.0548726469278336E-3</v>
      </c>
      <c r="I3" s="2">
        <v>72.419507609175611</v>
      </c>
      <c r="J3">
        <f t="shared" si="0"/>
        <v>0</v>
      </c>
    </row>
    <row r="4" spans="1:10" x14ac:dyDescent="0.25">
      <c r="A4" s="4" t="str">
        <f t="shared" si="1"/>
        <v>AllAll CustomersAverage Event Day (6pm-8pm)3</v>
      </c>
      <c r="B4" t="s">
        <v>94</v>
      </c>
      <c r="C4" t="s">
        <v>104</v>
      </c>
      <c r="D4" s="5" t="s">
        <v>130</v>
      </c>
      <c r="E4">
        <v>3</v>
      </c>
      <c r="F4" s="2">
        <v>0.9395868182182312</v>
      </c>
      <c r="G4" s="2">
        <v>0.94946092367172241</v>
      </c>
      <c r="H4" s="2">
        <v>5.5051804520189762E-3</v>
      </c>
      <c r="I4" s="2">
        <v>71.395693193250537</v>
      </c>
      <c r="J4">
        <f t="shared" si="0"/>
        <v>0</v>
      </c>
    </row>
    <row r="5" spans="1:10" x14ac:dyDescent="0.25">
      <c r="A5" s="4" t="str">
        <f t="shared" si="1"/>
        <v>AllAll CustomersAverage Event Day (6pm-8pm)4</v>
      </c>
      <c r="B5" t="s">
        <v>94</v>
      </c>
      <c r="C5" t="s">
        <v>104</v>
      </c>
      <c r="D5" s="5" t="s">
        <v>130</v>
      </c>
      <c r="E5">
        <v>4</v>
      </c>
      <c r="F5" s="2">
        <v>0.84916263818740845</v>
      </c>
      <c r="G5" s="2">
        <v>0.85599732398986816</v>
      </c>
      <c r="H5" s="2">
        <v>4.9759908579289913E-3</v>
      </c>
      <c r="I5" s="2">
        <v>70.730234814117551</v>
      </c>
      <c r="J5">
        <f t="shared" si="0"/>
        <v>0</v>
      </c>
    </row>
    <row r="6" spans="1:10" x14ac:dyDescent="0.25">
      <c r="A6" s="4" t="str">
        <f t="shared" si="1"/>
        <v>AllAll CustomersAverage Event Day (6pm-8pm)5</v>
      </c>
      <c r="B6" t="s">
        <v>94</v>
      </c>
      <c r="C6" t="s">
        <v>104</v>
      </c>
      <c r="D6" s="5" t="s">
        <v>130</v>
      </c>
      <c r="E6">
        <v>5</v>
      </c>
      <c r="F6" s="2">
        <v>0.78565949201583862</v>
      </c>
      <c r="G6" s="2">
        <v>0.79065388441085815</v>
      </c>
      <c r="H6" s="2">
        <v>4.4335350394248962E-3</v>
      </c>
      <c r="I6" s="2">
        <v>70.19944214290399</v>
      </c>
      <c r="J6">
        <f t="shared" si="0"/>
        <v>0</v>
      </c>
    </row>
    <row r="7" spans="1:10" x14ac:dyDescent="0.25">
      <c r="A7" s="4" t="str">
        <f t="shared" si="1"/>
        <v>AllAll CustomersAverage Event Day (6pm-8pm)6</v>
      </c>
      <c r="B7" t="s">
        <v>94</v>
      </c>
      <c r="C7" t="s">
        <v>104</v>
      </c>
      <c r="D7" s="5" t="s">
        <v>130</v>
      </c>
      <c r="E7">
        <v>6</v>
      </c>
      <c r="F7" s="2">
        <v>0.76066237688064575</v>
      </c>
      <c r="G7" s="2">
        <v>0.75800061225891113</v>
      </c>
      <c r="H7" s="2">
        <v>3.7876779679208994E-3</v>
      </c>
      <c r="I7" s="2">
        <v>69.797225933565997</v>
      </c>
      <c r="J7">
        <f t="shared" si="0"/>
        <v>0</v>
      </c>
    </row>
    <row r="8" spans="1:10" x14ac:dyDescent="0.25">
      <c r="A8" s="4" t="str">
        <f t="shared" si="1"/>
        <v>AllAll CustomersAverage Event Day (6pm-8pm)7</v>
      </c>
      <c r="B8" t="s">
        <v>94</v>
      </c>
      <c r="C8" t="s">
        <v>104</v>
      </c>
      <c r="D8" s="5" t="s">
        <v>130</v>
      </c>
      <c r="E8">
        <v>7</v>
      </c>
      <c r="F8" s="2">
        <v>0.76655495166778564</v>
      </c>
      <c r="G8" s="2">
        <v>0.77494966983795166</v>
      </c>
      <c r="H8" s="2">
        <v>3.4557324834167957E-3</v>
      </c>
      <c r="I8" s="2">
        <v>69.387410297074283</v>
      </c>
      <c r="J8">
        <f t="shared" si="0"/>
        <v>0</v>
      </c>
    </row>
    <row r="9" spans="1:10" x14ac:dyDescent="0.25">
      <c r="A9" s="4" t="str">
        <f t="shared" si="1"/>
        <v>AllAll CustomersAverage Event Day (6pm-8pm)8</v>
      </c>
      <c r="B9" t="s">
        <v>94</v>
      </c>
      <c r="C9" t="s">
        <v>104</v>
      </c>
      <c r="D9" s="5" t="s">
        <v>130</v>
      </c>
      <c r="E9">
        <v>8</v>
      </c>
      <c r="F9" s="2">
        <v>0.7364996075630188</v>
      </c>
      <c r="G9" s="2">
        <v>0.73719954490661621</v>
      </c>
      <c r="H9" s="2">
        <v>3.6423252895474434E-3</v>
      </c>
      <c r="I9" s="2">
        <v>69.114447096652597</v>
      </c>
      <c r="J9">
        <f t="shared" si="0"/>
        <v>0</v>
      </c>
    </row>
    <row r="10" spans="1:10" x14ac:dyDescent="0.25">
      <c r="A10" s="4" t="str">
        <f t="shared" si="1"/>
        <v>AllAll CustomersAverage Event Day (6pm-8pm)9</v>
      </c>
      <c r="B10" t="s">
        <v>94</v>
      </c>
      <c r="C10" t="s">
        <v>104</v>
      </c>
      <c r="D10" s="5" t="s">
        <v>130</v>
      </c>
      <c r="E10">
        <v>9</v>
      </c>
      <c r="F10" s="2">
        <v>0.63458144664764404</v>
      </c>
      <c r="G10" s="2">
        <v>0.63257241249084473</v>
      </c>
      <c r="H10" s="2">
        <v>4.1716094128787518E-3</v>
      </c>
      <c r="I10" s="2">
        <v>71.04266395250751</v>
      </c>
      <c r="J10">
        <f t="shared" si="0"/>
        <v>0</v>
      </c>
    </row>
    <row r="11" spans="1:10" x14ac:dyDescent="0.25">
      <c r="A11" s="4" t="str">
        <f t="shared" si="1"/>
        <v>AllAll CustomersAverage Event Day (6pm-8pm)10</v>
      </c>
      <c r="B11" t="s">
        <v>94</v>
      </c>
      <c r="C11" t="s">
        <v>104</v>
      </c>
      <c r="D11" s="5" t="s">
        <v>130</v>
      </c>
      <c r="E11">
        <v>10</v>
      </c>
      <c r="F11" s="2">
        <v>0.56902307271957397</v>
      </c>
      <c r="G11" s="2">
        <v>0.56366813182830811</v>
      </c>
      <c r="H11" s="2">
        <v>4.9597187899053097E-3</v>
      </c>
      <c r="I11" s="2">
        <v>75.481141701893307</v>
      </c>
      <c r="J11">
        <f t="shared" si="0"/>
        <v>0</v>
      </c>
    </row>
    <row r="12" spans="1:10" x14ac:dyDescent="0.25">
      <c r="A12" s="4" t="str">
        <f t="shared" si="1"/>
        <v>AllAll CustomersAverage Event Day (6pm-8pm)11</v>
      </c>
      <c r="B12" t="s">
        <v>94</v>
      </c>
      <c r="C12" t="s">
        <v>104</v>
      </c>
      <c r="D12" s="5" t="s">
        <v>130</v>
      </c>
      <c r="E12">
        <v>11</v>
      </c>
      <c r="F12" s="2">
        <v>0.57670086622238159</v>
      </c>
      <c r="G12" s="2">
        <v>0.57863599061965942</v>
      </c>
      <c r="H12" s="2">
        <v>5.758124403655529E-3</v>
      </c>
      <c r="I12" s="2">
        <v>80.365764274097955</v>
      </c>
      <c r="J12">
        <f t="shared" si="0"/>
        <v>0</v>
      </c>
    </row>
    <row r="13" spans="1:10" x14ac:dyDescent="0.25">
      <c r="A13" s="4" t="str">
        <f t="shared" si="1"/>
        <v>AllAll CustomersAverage Event Day (6pm-8pm)12</v>
      </c>
      <c r="B13" t="s">
        <v>94</v>
      </c>
      <c r="C13" t="s">
        <v>104</v>
      </c>
      <c r="D13" s="5" t="s">
        <v>130</v>
      </c>
      <c r="E13">
        <v>12</v>
      </c>
      <c r="F13" s="2">
        <v>0.71619141101837158</v>
      </c>
      <c r="G13" s="2">
        <v>0.70833349227905273</v>
      </c>
      <c r="H13" s="2">
        <v>6.585853174328804E-3</v>
      </c>
      <c r="I13" s="2">
        <v>84.630313046952082</v>
      </c>
      <c r="J13">
        <f t="shared" si="0"/>
        <v>0</v>
      </c>
    </row>
    <row r="14" spans="1:10" x14ac:dyDescent="0.25">
      <c r="A14" s="4" t="str">
        <f t="shared" si="1"/>
        <v>AllAll CustomersAverage Event Day (6pm-8pm)13</v>
      </c>
      <c r="B14" t="s">
        <v>94</v>
      </c>
      <c r="C14" t="s">
        <v>104</v>
      </c>
      <c r="D14" s="5" t="s">
        <v>130</v>
      </c>
      <c r="E14">
        <v>13</v>
      </c>
      <c r="F14" s="2">
        <v>0.97953444719314575</v>
      </c>
      <c r="G14" s="2">
        <v>0.98328721523284912</v>
      </c>
      <c r="H14" s="2">
        <v>7.3144268244504929E-3</v>
      </c>
      <c r="I14" s="2">
        <v>87.738222064845388</v>
      </c>
      <c r="J14">
        <f t="shared" si="0"/>
        <v>0</v>
      </c>
    </row>
    <row r="15" spans="1:10" x14ac:dyDescent="0.25">
      <c r="A15" s="4" t="str">
        <f t="shared" si="1"/>
        <v>AllAll CustomersAverage Event Day (6pm-8pm)14</v>
      </c>
      <c r="B15" t="s">
        <v>94</v>
      </c>
      <c r="C15" t="s">
        <v>104</v>
      </c>
      <c r="D15" s="5" t="s">
        <v>130</v>
      </c>
      <c r="E15">
        <v>14</v>
      </c>
      <c r="F15" s="2">
        <v>1.3175714015960693</v>
      </c>
      <c r="G15" s="2">
        <v>1.3253973722457886</v>
      </c>
      <c r="H15" s="2">
        <v>7.6699131168425083E-3</v>
      </c>
      <c r="I15" s="2">
        <v>90.217061136665279</v>
      </c>
      <c r="J15">
        <f t="shared" si="0"/>
        <v>0</v>
      </c>
    </row>
    <row r="16" spans="1:10" x14ac:dyDescent="0.25">
      <c r="A16" s="4" t="str">
        <f t="shared" si="1"/>
        <v>AllAll CustomersAverage Event Day (6pm-8pm)15</v>
      </c>
      <c r="B16" t="s">
        <v>94</v>
      </c>
      <c r="C16" t="s">
        <v>104</v>
      </c>
      <c r="D16" s="5" t="s">
        <v>130</v>
      </c>
      <c r="E16">
        <v>15</v>
      </c>
      <c r="F16" s="2">
        <v>1.6664770841598511</v>
      </c>
      <c r="G16" s="2">
        <v>1.6859116554260254</v>
      </c>
      <c r="H16" s="2">
        <v>7.2060371749103069E-3</v>
      </c>
      <c r="I16" s="2">
        <v>91.945852649624769</v>
      </c>
      <c r="J16">
        <f t="shared" si="0"/>
        <v>0</v>
      </c>
    </row>
    <row r="17" spans="1:10" x14ac:dyDescent="0.25">
      <c r="A17" s="4" t="str">
        <f t="shared" si="1"/>
        <v>AllAll CustomersAverage Event Day (6pm-8pm)16</v>
      </c>
      <c r="B17" t="s">
        <v>94</v>
      </c>
      <c r="C17" t="s">
        <v>104</v>
      </c>
      <c r="D17" s="5" t="s">
        <v>130</v>
      </c>
      <c r="E17">
        <v>16</v>
      </c>
      <c r="F17" s="2">
        <v>2.0782179832458496</v>
      </c>
      <c r="G17" s="2">
        <v>2.0897645950317383</v>
      </c>
      <c r="H17" s="2">
        <v>3.9339582435786724E-3</v>
      </c>
      <c r="I17" s="2">
        <v>93.691527846002316</v>
      </c>
      <c r="J17">
        <f t="shared" si="0"/>
        <v>0</v>
      </c>
    </row>
    <row r="18" spans="1:10" x14ac:dyDescent="0.25">
      <c r="A18" s="4" t="str">
        <f t="shared" si="1"/>
        <v>AllAll CustomersAverage Event Day (6pm-8pm)17</v>
      </c>
      <c r="B18" t="s">
        <v>94</v>
      </c>
      <c r="C18" t="s">
        <v>104</v>
      </c>
      <c r="D18" s="5" t="s">
        <v>130</v>
      </c>
      <c r="E18">
        <v>17</v>
      </c>
      <c r="F18" s="2">
        <v>2.3748271465301514</v>
      </c>
      <c r="G18" s="2">
        <v>2.3632805347442627</v>
      </c>
      <c r="H18" s="2">
        <v>3.9339582435786724E-3</v>
      </c>
      <c r="I18" s="2">
        <v>93.461214314192134</v>
      </c>
      <c r="J18">
        <f t="shared" si="0"/>
        <v>0</v>
      </c>
    </row>
    <row r="19" spans="1:10" x14ac:dyDescent="0.25">
      <c r="A19" s="4" t="str">
        <f t="shared" si="1"/>
        <v>AllAll CustomersAverage Event Day (6pm-8pm)18</v>
      </c>
      <c r="B19" t="s">
        <v>94</v>
      </c>
      <c r="C19" t="s">
        <v>104</v>
      </c>
      <c r="D19" s="5" t="s">
        <v>130</v>
      </c>
      <c r="E19">
        <v>18</v>
      </c>
      <c r="F19" s="2">
        <v>2.5660083293914795</v>
      </c>
      <c r="G19" s="2">
        <v>2.5514099597930908</v>
      </c>
      <c r="H19" s="2">
        <v>7.2555220685899258E-3</v>
      </c>
      <c r="I19" s="2">
        <v>91.792372230246599</v>
      </c>
      <c r="J19">
        <f t="shared" si="0"/>
        <v>0</v>
      </c>
    </row>
    <row r="20" spans="1:10" x14ac:dyDescent="0.25">
      <c r="A20" s="4" t="str">
        <f t="shared" si="1"/>
        <v>AllAll CustomersAverage Event Day (6pm-8pm)19</v>
      </c>
      <c r="B20" t="s">
        <v>94</v>
      </c>
      <c r="C20" t="s">
        <v>104</v>
      </c>
      <c r="D20" s="5" t="s">
        <v>130</v>
      </c>
      <c r="E20">
        <v>19</v>
      </c>
      <c r="F20" s="2">
        <v>2.5776124000549316</v>
      </c>
      <c r="G20" s="2">
        <v>1.6292022466659546</v>
      </c>
      <c r="H20" s="2">
        <v>8.1926202401518822E-3</v>
      </c>
      <c r="I20" s="2">
        <v>89.646603940718862</v>
      </c>
      <c r="J20">
        <f t="shared" si="0"/>
        <v>0</v>
      </c>
    </row>
    <row r="21" spans="1:10" x14ac:dyDescent="0.25">
      <c r="A21" s="4" t="str">
        <f t="shared" si="1"/>
        <v>AllAll CustomersAverage Event Day (6pm-8pm)20</v>
      </c>
      <c r="B21" t="s">
        <v>94</v>
      </c>
      <c r="C21" t="s">
        <v>104</v>
      </c>
      <c r="D21" s="5" t="s">
        <v>130</v>
      </c>
      <c r="E21">
        <v>20</v>
      </c>
      <c r="F21" s="2">
        <v>2.4120321273803711</v>
      </c>
      <c r="G21" s="2">
        <v>1.9082388877868652</v>
      </c>
      <c r="H21" s="2">
        <v>7.9855592921376228E-3</v>
      </c>
      <c r="I21" s="2">
        <v>86.419048111483292</v>
      </c>
      <c r="J21">
        <f t="shared" si="0"/>
        <v>0</v>
      </c>
    </row>
    <row r="22" spans="1:10" x14ac:dyDescent="0.25">
      <c r="A22" s="4" t="str">
        <f t="shared" si="1"/>
        <v>AllAll CustomersAverage Event Day (6pm-8pm)21</v>
      </c>
      <c r="B22" t="s">
        <v>94</v>
      </c>
      <c r="C22" t="s">
        <v>104</v>
      </c>
      <c r="D22" s="5" t="s">
        <v>130</v>
      </c>
      <c r="E22">
        <v>21</v>
      </c>
      <c r="F22" s="2">
        <v>2.2711918354034424</v>
      </c>
      <c r="G22" s="2">
        <v>2.6973233222961426</v>
      </c>
      <c r="H22" s="2">
        <v>7.7792070806026459E-3</v>
      </c>
      <c r="I22" s="2">
        <v>82.31016628800343</v>
      </c>
      <c r="J22">
        <f t="shared" si="0"/>
        <v>0</v>
      </c>
    </row>
    <row r="23" spans="1:10" x14ac:dyDescent="0.25">
      <c r="A23" s="4" t="str">
        <f t="shared" si="1"/>
        <v>AllAll CustomersAverage Event Day (6pm-8pm)22</v>
      </c>
      <c r="B23" t="s">
        <v>94</v>
      </c>
      <c r="C23" t="s">
        <v>104</v>
      </c>
      <c r="D23" s="5" t="s">
        <v>130</v>
      </c>
      <c r="E23">
        <v>22</v>
      </c>
      <c r="F23" s="2">
        <v>2.0936141014099121</v>
      </c>
      <c r="G23" s="2">
        <v>2.2652342319488525</v>
      </c>
      <c r="H23" s="2">
        <v>7.5253434479236603E-3</v>
      </c>
      <c r="I23" s="2">
        <v>79.174425077534011</v>
      </c>
      <c r="J23">
        <f t="shared" si="0"/>
        <v>0</v>
      </c>
    </row>
    <row r="24" spans="1:10" x14ac:dyDescent="0.25">
      <c r="A24" s="4" t="str">
        <f t="shared" si="1"/>
        <v>AllAll CustomersAverage Event Day (6pm-8pm)23</v>
      </c>
      <c r="B24" t="s">
        <v>94</v>
      </c>
      <c r="C24" t="s">
        <v>104</v>
      </c>
      <c r="D24" s="5" t="s">
        <v>130</v>
      </c>
      <c r="E24">
        <v>23</v>
      </c>
      <c r="F24" s="2">
        <v>1.8449702262878418</v>
      </c>
      <c r="G24" s="2">
        <v>1.9475146532058716</v>
      </c>
      <c r="H24" s="2">
        <v>7.3687522672116756E-3</v>
      </c>
      <c r="I24" s="2">
        <v>76.973551407801494</v>
      </c>
      <c r="J24">
        <f t="shared" si="0"/>
        <v>0</v>
      </c>
    </row>
    <row r="25" spans="1:10" x14ac:dyDescent="0.25">
      <c r="A25" s="4" t="str">
        <f t="shared" si="1"/>
        <v>AllAll CustomersAverage Event Day (6pm-8pm)24</v>
      </c>
      <c r="B25" t="s">
        <v>94</v>
      </c>
      <c r="C25" t="s">
        <v>104</v>
      </c>
      <c r="D25" s="5" t="s">
        <v>130</v>
      </c>
      <c r="E25">
        <v>24</v>
      </c>
      <c r="F25" s="2">
        <v>1.5574419498443604</v>
      </c>
      <c r="G25" s="2">
        <v>1.6342391967773438</v>
      </c>
      <c r="H25" s="2">
        <v>6.9154249504208565E-3</v>
      </c>
      <c r="I25" s="2">
        <v>75.308837143390178</v>
      </c>
      <c r="J25">
        <f t="shared" si="0"/>
        <v>0</v>
      </c>
    </row>
    <row r="26" spans="1:10" x14ac:dyDescent="0.25">
      <c r="A26" s="4" t="str">
        <f t="shared" si="1"/>
        <v>AllAll Customers6/17/2021 (8pm-9pm)1</v>
      </c>
      <c r="B26" t="s">
        <v>94</v>
      </c>
      <c r="C26" t="s">
        <v>104</v>
      </c>
      <c r="D26" s="5" t="s">
        <v>131</v>
      </c>
      <c r="E26">
        <v>1</v>
      </c>
      <c r="F26">
        <v>1.1864192485809326</v>
      </c>
      <c r="G26">
        <v>1.1998358964920044</v>
      </c>
      <c r="H26">
        <v>7.2573740035295486E-3</v>
      </c>
      <c r="I26">
        <v>71.821746211898102</v>
      </c>
      <c r="J26">
        <f t="shared" si="0"/>
        <v>0</v>
      </c>
    </row>
    <row r="27" spans="1:10" x14ac:dyDescent="0.25">
      <c r="A27" s="4" t="str">
        <f t="shared" si="1"/>
        <v>AllAll Customers6/17/2021 (8pm-9pm)2</v>
      </c>
      <c r="B27" t="s">
        <v>94</v>
      </c>
      <c r="C27" t="s">
        <v>104</v>
      </c>
      <c r="D27" s="5" t="s">
        <v>131</v>
      </c>
      <c r="E27">
        <v>2</v>
      </c>
      <c r="F27">
        <v>1.0053012371063232</v>
      </c>
      <c r="G27">
        <v>1.0367785692214966</v>
      </c>
      <c r="H27">
        <v>6.6241235472261906E-3</v>
      </c>
      <c r="I27">
        <v>70.783849614502415</v>
      </c>
      <c r="J27">
        <f t="shared" si="0"/>
        <v>0</v>
      </c>
    </row>
    <row r="28" spans="1:10" x14ac:dyDescent="0.25">
      <c r="A28" s="4" t="str">
        <f t="shared" si="1"/>
        <v>AllAll Customers6/17/2021 (8pm-9pm)3</v>
      </c>
      <c r="B28" t="s">
        <v>94</v>
      </c>
      <c r="C28" t="s">
        <v>104</v>
      </c>
      <c r="D28" s="5" t="s">
        <v>131</v>
      </c>
      <c r="E28">
        <v>3</v>
      </c>
      <c r="F28">
        <v>0.89605814218521118</v>
      </c>
      <c r="G28">
        <v>0.90997773408889771</v>
      </c>
      <c r="H28">
        <v>6.0075935907661915E-3</v>
      </c>
      <c r="I28">
        <v>69.827329532452197</v>
      </c>
      <c r="J28">
        <f t="shared" si="0"/>
        <v>0</v>
      </c>
    </row>
    <row r="29" spans="1:10" x14ac:dyDescent="0.25">
      <c r="A29" s="4" t="str">
        <f t="shared" si="1"/>
        <v>AllAll Customers6/17/2021 (8pm-9pm)4</v>
      </c>
      <c r="B29" t="s">
        <v>94</v>
      </c>
      <c r="C29" t="s">
        <v>104</v>
      </c>
      <c r="D29" s="5" t="s">
        <v>131</v>
      </c>
      <c r="E29">
        <v>4</v>
      </c>
      <c r="F29">
        <v>0.80617523193359375</v>
      </c>
      <c r="G29">
        <v>0.8224949836730957</v>
      </c>
      <c r="H29">
        <v>5.4253540001809597E-3</v>
      </c>
      <c r="I29">
        <v>69.282636473585981</v>
      </c>
      <c r="J29">
        <f t="shared" si="0"/>
        <v>0</v>
      </c>
    </row>
    <row r="30" spans="1:10" x14ac:dyDescent="0.25">
      <c r="A30" s="4" t="str">
        <f t="shared" si="1"/>
        <v>AllAll Customers6/17/2021 (8pm-9pm)5</v>
      </c>
      <c r="B30" t="s">
        <v>94</v>
      </c>
      <c r="C30" t="s">
        <v>104</v>
      </c>
      <c r="D30" s="5" t="s">
        <v>131</v>
      </c>
      <c r="E30">
        <v>5</v>
      </c>
      <c r="F30">
        <v>0.74655038118362427</v>
      </c>
      <c r="G30">
        <v>0.75903522968292236</v>
      </c>
      <c r="H30">
        <v>4.8116403631865978E-3</v>
      </c>
      <c r="I30">
        <v>68.690496478225455</v>
      </c>
      <c r="J30">
        <f t="shared" si="0"/>
        <v>0</v>
      </c>
    </row>
    <row r="31" spans="1:10" x14ac:dyDescent="0.25">
      <c r="A31" s="4" t="str">
        <f t="shared" si="1"/>
        <v>AllAll Customers6/17/2021 (8pm-9pm)6</v>
      </c>
      <c r="B31" t="s">
        <v>94</v>
      </c>
      <c r="C31" t="s">
        <v>104</v>
      </c>
      <c r="D31" s="5" t="s">
        <v>131</v>
      </c>
      <c r="E31">
        <v>6</v>
      </c>
      <c r="F31">
        <v>0.72060710191726685</v>
      </c>
      <c r="G31">
        <v>0.72100615501403809</v>
      </c>
      <c r="H31">
        <v>4.1260174475610256E-3</v>
      </c>
      <c r="I31">
        <v>68.180853050045414</v>
      </c>
      <c r="J31">
        <f t="shared" si="0"/>
        <v>0</v>
      </c>
    </row>
    <row r="32" spans="1:10" x14ac:dyDescent="0.25">
      <c r="A32" s="4" t="str">
        <f t="shared" si="1"/>
        <v>AllAll Customers6/17/2021 (8pm-9pm)7</v>
      </c>
      <c r="B32" t="s">
        <v>94</v>
      </c>
      <c r="C32" t="s">
        <v>104</v>
      </c>
      <c r="D32" s="5" t="s">
        <v>131</v>
      </c>
      <c r="E32">
        <v>7</v>
      </c>
      <c r="F32">
        <v>0.68709766864776611</v>
      </c>
      <c r="G32">
        <v>0.68725085258483887</v>
      </c>
      <c r="H32">
        <v>3.8069109432399273E-3</v>
      </c>
      <c r="I32">
        <v>67.647257569500113</v>
      </c>
      <c r="J32">
        <f t="shared" si="0"/>
        <v>0</v>
      </c>
    </row>
    <row r="33" spans="1:10" x14ac:dyDescent="0.25">
      <c r="A33" s="4" t="str">
        <f t="shared" si="1"/>
        <v>AllAll Customers6/17/2021 (8pm-9pm)8</v>
      </c>
      <c r="B33" t="s">
        <v>94</v>
      </c>
      <c r="C33" t="s">
        <v>104</v>
      </c>
      <c r="D33" s="5" t="s">
        <v>131</v>
      </c>
      <c r="E33">
        <v>8</v>
      </c>
      <c r="F33">
        <v>0.6522408127784729</v>
      </c>
      <c r="G33">
        <v>0.65019875764846802</v>
      </c>
      <c r="H33">
        <v>3.9565544575452805E-3</v>
      </c>
      <c r="I33">
        <v>68.173785803124034</v>
      </c>
      <c r="J33">
        <f t="shared" si="0"/>
        <v>0</v>
      </c>
    </row>
    <row r="34" spans="1:10" x14ac:dyDescent="0.25">
      <c r="A34" s="4" t="str">
        <f t="shared" si="1"/>
        <v>AllAll Customers6/17/2021 (8pm-9pm)9</v>
      </c>
      <c r="B34" t="s">
        <v>94</v>
      </c>
      <c r="C34" t="s">
        <v>104</v>
      </c>
      <c r="D34" s="5" t="s">
        <v>131</v>
      </c>
      <c r="E34">
        <v>9</v>
      </c>
      <c r="F34">
        <v>0.63398647308349609</v>
      </c>
      <c r="G34">
        <v>0.62563407421112061</v>
      </c>
      <c r="H34">
        <v>4.4794506393373013E-3</v>
      </c>
      <c r="I34">
        <v>71.550487055119703</v>
      </c>
      <c r="J34">
        <f t="shared" si="0"/>
        <v>0</v>
      </c>
    </row>
    <row r="35" spans="1:10" x14ac:dyDescent="0.25">
      <c r="A35" s="4" t="str">
        <f t="shared" si="1"/>
        <v>AllAll Customers6/17/2021 (8pm-9pm)10</v>
      </c>
      <c r="B35" t="s">
        <v>94</v>
      </c>
      <c r="C35" t="s">
        <v>104</v>
      </c>
      <c r="D35" s="5" t="s">
        <v>131</v>
      </c>
      <c r="E35">
        <v>10</v>
      </c>
      <c r="F35">
        <v>0.59886157512664795</v>
      </c>
      <c r="G35">
        <v>0.58563381433486938</v>
      </c>
      <c r="H35">
        <v>5.3412439301609993E-3</v>
      </c>
      <c r="I35">
        <v>74.624951925803728</v>
      </c>
      <c r="J35">
        <f t="shared" si="0"/>
        <v>0</v>
      </c>
    </row>
    <row r="36" spans="1:10" x14ac:dyDescent="0.25">
      <c r="A36" s="4" t="str">
        <f t="shared" si="1"/>
        <v>AllAll Customers6/17/2021 (8pm-9pm)11</v>
      </c>
      <c r="B36" t="s">
        <v>94</v>
      </c>
      <c r="C36" t="s">
        <v>104</v>
      </c>
      <c r="D36" s="5" t="s">
        <v>131</v>
      </c>
      <c r="E36">
        <v>11</v>
      </c>
      <c r="F36">
        <v>0.57691657543182373</v>
      </c>
      <c r="G36">
        <v>0.57373619079589844</v>
      </c>
      <c r="H36">
        <v>6.2776370905339718E-3</v>
      </c>
      <c r="I36">
        <v>76.793552314127069</v>
      </c>
      <c r="J36">
        <f t="shared" si="0"/>
        <v>0</v>
      </c>
    </row>
    <row r="37" spans="1:10" x14ac:dyDescent="0.25">
      <c r="A37" s="4" t="str">
        <f t="shared" si="1"/>
        <v>AllAll Customers6/17/2021 (8pm-9pm)12</v>
      </c>
      <c r="B37" t="s">
        <v>94</v>
      </c>
      <c r="C37" t="s">
        <v>104</v>
      </c>
      <c r="D37" s="5" t="s">
        <v>131</v>
      </c>
      <c r="E37">
        <v>12</v>
      </c>
      <c r="F37">
        <v>0.63028812408447266</v>
      </c>
      <c r="G37">
        <v>0.6534503698348999</v>
      </c>
      <c r="H37">
        <v>7.1000386960804462E-3</v>
      </c>
      <c r="I37">
        <v>81.393931174871156</v>
      </c>
      <c r="J37">
        <f t="shared" si="0"/>
        <v>0</v>
      </c>
    </row>
    <row r="38" spans="1:10" x14ac:dyDescent="0.25">
      <c r="A38" s="4" t="str">
        <f t="shared" si="1"/>
        <v>AllAll Customers6/17/2021 (8pm-9pm)13</v>
      </c>
      <c r="B38" t="s">
        <v>94</v>
      </c>
      <c r="C38" t="s">
        <v>104</v>
      </c>
      <c r="D38" s="5" t="s">
        <v>131</v>
      </c>
      <c r="E38">
        <v>13</v>
      </c>
      <c r="F38">
        <v>0.83301174640655518</v>
      </c>
      <c r="G38">
        <v>0.84457707405090332</v>
      </c>
      <c r="H38">
        <v>7.9283677041530609E-3</v>
      </c>
      <c r="I38">
        <v>85.429324853895665</v>
      </c>
      <c r="J38">
        <f t="shared" si="0"/>
        <v>0</v>
      </c>
    </row>
    <row r="39" spans="1:10" x14ac:dyDescent="0.25">
      <c r="A39" s="4" t="str">
        <f t="shared" si="1"/>
        <v>AllAll Customers6/17/2021 (8pm-9pm)14</v>
      </c>
      <c r="B39" t="s">
        <v>94</v>
      </c>
      <c r="C39" t="s">
        <v>104</v>
      </c>
      <c r="D39" s="5" t="s">
        <v>131</v>
      </c>
      <c r="E39">
        <v>14</v>
      </c>
      <c r="F39">
        <v>1.097360372543335</v>
      </c>
      <c r="G39">
        <v>1.1095409393310547</v>
      </c>
      <c r="H39">
        <v>8.5687031969428062E-3</v>
      </c>
      <c r="I39">
        <v>87.014590634130371</v>
      </c>
      <c r="J39">
        <f t="shared" si="0"/>
        <v>0</v>
      </c>
    </row>
    <row r="40" spans="1:10" x14ac:dyDescent="0.25">
      <c r="A40" s="4" t="str">
        <f t="shared" si="1"/>
        <v>AllAll Customers6/17/2021 (8pm-9pm)15</v>
      </c>
      <c r="B40" t="s">
        <v>94</v>
      </c>
      <c r="C40" t="s">
        <v>104</v>
      </c>
      <c r="D40" s="5" t="s">
        <v>131</v>
      </c>
      <c r="E40">
        <v>15</v>
      </c>
      <c r="F40">
        <v>1.353354811668396</v>
      </c>
      <c r="G40">
        <v>1.3695149421691895</v>
      </c>
      <c r="H40">
        <v>8.7774228304624557E-3</v>
      </c>
      <c r="I40">
        <v>87.740913632305464</v>
      </c>
      <c r="J40">
        <f t="shared" si="0"/>
        <v>0</v>
      </c>
    </row>
    <row r="41" spans="1:10" x14ac:dyDescent="0.25">
      <c r="A41" s="4" t="str">
        <f t="shared" si="1"/>
        <v>AllAll Customers6/17/2021 (8pm-9pm)16</v>
      </c>
      <c r="B41" t="s">
        <v>94</v>
      </c>
      <c r="C41" t="s">
        <v>104</v>
      </c>
      <c r="D41" s="5" t="s">
        <v>131</v>
      </c>
      <c r="E41">
        <v>16</v>
      </c>
      <c r="F41">
        <v>1.6140369176864624</v>
      </c>
      <c r="G41">
        <v>1.643268346786499</v>
      </c>
      <c r="H41">
        <v>8.6674215272068977E-3</v>
      </c>
      <c r="I41">
        <v>87.378183712578291</v>
      </c>
      <c r="J41">
        <f t="shared" si="0"/>
        <v>0</v>
      </c>
    </row>
    <row r="42" spans="1:10" x14ac:dyDescent="0.25">
      <c r="A42" s="4" t="str">
        <f t="shared" si="1"/>
        <v>AllAll Customers6/17/2021 (8pm-9pm)17</v>
      </c>
      <c r="B42" t="s">
        <v>94</v>
      </c>
      <c r="C42" t="s">
        <v>104</v>
      </c>
      <c r="D42" s="5" t="s">
        <v>131</v>
      </c>
      <c r="E42">
        <v>17</v>
      </c>
      <c r="F42">
        <v>1.859418511390686</v>
      </c>
      <c r="G42">
        <v>1.8823709487915039</v>
      </c>
      <c r="H42">
        <v>7.7254264615476131E-3</v>
      </c>
      <c r="I42">
        <v>87.318335851831179</v>
      </c>
      <c r="J42">
        <f t="shared" si="0"/>
        <v>0</v>
      </c>
    </row>
    <row r="43" spans="1:10" x14ac:dyDescent="0.25">
      <c r="A43" s="4" t="str">
        <f t="shared" si="1"/>
        <v>AllAll Customers6/17/2021 (8pm-9pm)18</v>
      </c>
      <c r="B43" t="s">
        <v>94</v>
      </c>
      <c r="C43" t="s">
        <v>104</v>
      </c>
      <c r="D43" s="5" t="s">
        <v>131</v>
      </c>
      <c r="E43">
        <v>18</v>
      </c>
      <c r="F43">
        <v>2.0610778331756592</v>
      </c>
      <c r="G43">
        <v>2.0788259506225586</v>
      </c>
      <c r="H43">
        <v>4.1117346845567226E-3</v>
      </c>
      <c r="I43">
        <v>86.019183420727359</v>
      </c>
      <c r="J43">
        <f t="shared" si="0"/>
        <v>0</v>
      </c>
    </row>
    <row r="44" spans="1:10" x14ac:dyDescent="0.25">
      <c r="A44" s="4" t="str">
        <f t="shared" si="1"/>
        <v>AllAll Customers6/17/2021 (8pm-9pm)19</v>
      </c>
      <c r="B44" t="s">
        <v>94</v>
      </c>
      <c r="C44" t="s">
        <v>104</v>
      </c>
      <c r="D44" s="5" t="s">
        <v>131</v>
      </c>
      <c r="E44">
        <v>19</v>
      </c>
      <c r="F44">
        <v>2.1658284664154053</v>
      </c>
      <c r="G44">
        <v>2.1480803489685059</v>
      </c>
      <c r="H44">
        <v>4.1117346845567226E-3</v>
      </c>
      <c r="I44">
        <v>84.255124425290049</v>
      </c>
      <c r="J44">
        <f t="shared" si="0"/>
        <v>0</v>
      </c>
    </row>
    <row r="45" spans="1:10" x14ac:dyDescent="0.25">
      <c r="A45" s="4" t="str">
        <f t="shared" si="1"/>
        <v>AllAll Customers6/17/2021 (8pm-9pm)20</v>
      </c>
      <c r="B45" t="s">
        <v>94</v>
      </c>
      <c r="C45" t="s">
        <v>104</v>
      </c>
      <c r="D45" s="5" t="s">
        <v>131</v>
      </c>
      <c r="E45">
        <v>20</v>
      </c>
      <c r="F45">
        <v>2.0662968158721924</v>
      </c>
      <c r="G45">
        <v>2.0631659030914307</v>
      </c>
      <c r="H45">
        <v>7.158827967941761E-3</v>
      </c>
      <c r="I45">
        <v>81.326700562479672</v>
      </c>
      <c r="J45">
        <f t="shared" si="0"/>
        <v>0</v>
      </c>
    </row>
    <row r="46" spans="1:10" x14ac:dyDescent="0.25">
      <c r="A46" s="4" t="str">
        <f t="shared" si="1"/>
        <v>AllAll Customers6/17/2021 (8pm-9pm)21</v>
      </c>
      <c r="B46" t="s">
        <v>94</v>
      </c>
      <c r="C46" t="s">
        <v>104</v>
      </c>
      <c r="D46" s="5" t="s">
        <v>131</v>
      </c>
      <c r="E46">
        <v>21</v>
      </c>
      <c r="F46">
        <v>1.9751055240631104</v>
      </c>
      <c r="G46">
        <v>1.3448426723480225</v>
      </c>
      <c r="H46">
        <v>7.7664060518145561E-3</v>
      </c>
      <c r="I46">
        <v>77.911300030400298</v>
      </c>
      <c r="J46">
        <f t="shared" si="0"/>
        <v>0</v>
      </c>
    </row>
    <row r="47" spans="1:10" x14ac:dyDescent="0.25">
      <c r="A47" s="4" t="str">
        <f t="shared" si="1"/>
        <v>AllAll Customers6/17/2021 (8pm-9pm)22</v>
      </c>
      <c r="B47" t="s">
        <v>94</v>
      </c>
      <c r="C47" t="s">
        <v>104</v>
      </c>
      <c r="D47" s="5" t="s">
        <v>131</v>
      </c>
      <c r="E47">
        <v>22</v>
      </c>
      <c r="F47">
        <v>1.8614987134933472</v>
      </c>
      <c r="G47">
        <v>2.1490211486816406</v>
      </c>
      <c r="H47">
        <v>7.9878475517034531E-3</v>
      </c>
      <c r="I47">
        <v>75.15277245837828</v>
      </c>
      <c r="J47">
        <f t="shared" si="0"/>
        <v>0</v>
      </c>
    </row>
    <row r="48" spans="1:10" x14ac:dyDescent="0.25">
      <c r="A48" s="4" t="str">
        <f t="shared" si="1"/>
        <v>AllAll Customers6/17/2021 (8pm-9pm)23</v>
      </c>
      <c r="B48" t="s">
        <v>94</v>
      </c>
      <c r="C48" t="s">
        <v>104</v>
      </c>
      <c r="D48" s="5" t="s">
        <v>131</v>
      </c>
      <c r="E48">
        <v>23</v>
      </c>
      <c r="F48">
        <v>1.6819030046463013</v>
      </c>
      <c r="G48">
        <v>1.7616314888000488</v>
      </c>
      <c r="H48">
        <v>7.9560587182641029E-3</v>
      </c>
      <c r="I48">
        <v>73.777837249958509</v>
      </c>
      <c r="J48">
        <f t="shared" si="0"/>
        <v>0</v>
      </c>
    </row>
    <row r="49" spans="1:10" x14ac:dyDescent="0.25">
      <c r="A49" s="4" t="str">
        <f t="shared" si="1"/>
        <v>AllAll Customers6/17/2021 (8pm-9pm)24</v>
      </c>
      <c r="B49" t="s">
        <v>94</v>
      </c>
      <c r="C49" t="s">
        <v>104</v>
      </c>
      <c r="D49" s="5" t="s">
        <v>131</v>
      </c>
      <c r="E49">
        <v>24</v>
      </c>
      <c r="F49">
        <v>1.4421044588088989</v>
      </c>
      <c r="G49">
        <v>1.4813359975814819</v>
      </c>
      <c r="H49">
        <v>7.5807487592101097E-3</v>
      </c>
      <c r="I49">
        <v>72.181949954927759</v>
      </c>
      <c r="J49">
        <f t="shared" si="0"/>
        <v>0</v>
      </c>
    </row>
    <row r="50" spans="1:10" x14ac:dyDescent="0.25">
      <c r="A50" s="4" t="str">
        <f t="shared" si="1"/>
        <v>AllAll Customers7/9/2021 (5pm-6pm &amp; 6:30pm-8:58pm)1</v>
      </c>
      <c r="B50" t="s">
        <v>94</v>
      </c>
      <c r="C50" t="s">
        <v>104</v>
      </c>
      <c r="D50" s="5" t="s">
        <v>132</v>
      </c>
      <c r="E50">
        <v>1</v>
      </c>
      <c r="F50">
        <v>1.3094167709350586</v>
      </c>
      <c r="G50">
        <v>1.3251712322235107</v>
      </c>
      <c r="H50">
        <v>7.0329299196600914E-3</v>
      </c>
      <c r="I50">
        <v>74.083852064183318</v>
      </c>
      <c r="J50">
        <f t="shared" si="0"/>
        <v>0</v>
      </c>
    </row>
    <row r="51" spans="1:10" x14ac:dyDescent="0.25">
      <c r="A51" s="4" t="str">
        <f t="shared" si="1"/>
        <v>AllAll Customers7/9/2021 (5pm-6pm &amp; 6:30pm-8:58pm)2</v>
      </c>
      <c r="B51" t="s">
        <v>94</v>
      </c>
      <c r="C51" t="s">
        <v>104</v>
      </c>
      <c r="D51" s="5" t="s">
        <v>132</v>
      </c>
      <c r="E51">
        <v>2</v>
      </c>
      <c r="F51">
        <v>1.1198891401290894</v>
      </c>
      <c r="G51">
        <v>1.1423006057739258</v>
      </c>
      <c r="H51">
        <v>6.4581502228975296E-3</v>
      </c>
      <c r="I51">
        <v>73.449105689107455</v>
      </c>
      <c r="J51">
        <f t="shared" si="0"/>
        <v>0</v>
      </c>
    </row>
    <row r="52" spans="1:10" x14ac:dyDescent="0.25">
      <c r="A52" s="4" t="str">
        <f t="shared" si="1"/>
        <v>AllAll Customers7/9/2021 (5pm-6pm &amp; 6:30pm-8:58pm)3</v>
      </c>
      <c r="B52" t="s">
        <v>94</v>
      </c>
      <c r="C52" t="s">
        <v>104</v>
      </c>
      <c r="D52" s="5" t="s">
        <v>132</v>
      </c>
      <c r="E52">
        <v>3</v>
      </c>
      <c r="F52">
        <v>0.99122065305709839</v>
      </c>
      <c r="G52">
        <v>1.0095407962799072</v>
      </c>
      <c r="H52">
        <v>5.9636752121150494E-3</v>
      </c>
      <c r="I52">
        <v>72.768281227428858</v>
      </c>
      <c r="J52">
        <f t="shared" si="0"/>
        <v>0</v>
      </c>
    </row>
    <row r="53" spans="1:10" x14ac:dyDescent="0.25">
      <c r="A53" s="4" t="str">
        <f t="shared" si="1"/>
        <v>AllAll Customers7/9/2021 (5pm-6pm &amp; 6:30pm-8:58pm)4</v>
      </c>
      <c r="B53" t="s">
        <v>94</v>
      </c>
      <c r="C53" t="s">
        <v>104</v>
      </c>
      <c r="D53" s="5" t="s">
        <v>132</v>
      </c>
      <c r="E53">
        <v>4</v>
      </c>
      <c r="F53">
        <v>0.89837092161178589</v>
      </c>
      <c r="G53">
        <v>0.913460373878479</v>
      </c>
      <c r="H53">
        <v>5.410477053374052E-3</v>
      </c>
      <c r="I53">
        <v>72.192753986208686</v>
      </c>
      <c r="J53">
        <f t="shared" si="0"/>
        <v>0</v>
      </c>
    </row>
    <row r="54" spans="1:10" x14ac:dyDescent="0.25">
      <c r="A54" s="4" t="str">
        <f t="shared" si="1"/>
        <v>AllAll Customers7/9/2021 (5pm-6pm &amp; 6:30pm-8:58pm)5</v>
      </c>
      <c r="B54" t="s">
        <v>94</v>
      </c>
      <c r="C54" t="s">
        <v>104</v>
      </c>
      <c r="D54" s="5" t="s">
        <v>132</v>
      </c>
      <c r="E54">
        <v>5</v>
      </c>
      <c r="F54">
        <v>0.83758574724197388</v>
      </c>
      <c r="G54">
        <v>0.84258067607879639</v>
      </c>
      <c r="H54">
        <v>4.8221787437796593E-3</v>
      </c>
      <c r="I54">
        <v>71.726837034564923</v>
      </c>
      <c r="J54">
        <f t="shared" si="0"/>
        <v>0</v>
      </c>
    </row>
    <row r="55" spans="1:10" x14ac:dyDescent="0.25">
      <c r="A55" s="4" t="str">
        <f t="shared" si="1"/>
        <v>AllAll Customers7/9/2021 (5pm-6pm &amp; 6:30pm-8:58pm)6</v>
      </c>
      <c r="B55" t="s">
        <v>94</v>
      </c>
      <c r="C55" t="s">
        <v>104</v>
      </c>
      <c r="D55" s="5" t="s">
        <v>132</v>
      </c>
      <c r="E55">
        <v>6</v>
      </c>
      <c r="F55">
        <v>0.79080182313919067</v>
      </c>
      <c r="G55">
        <v>0.79761296510696411</v>
      </c>
      <c r="H55">
        <v>4.2160917073488235E-3</v>
      </c>
      <c r="I55">
        <v>71.111260658032506</v>
      </c>
      <c r="J55">
        <f t="shared" si="0"/>
        <v>0</v>
      </c>
    </row>
    <row r="56" spans="1:10" x14ac:dyDescent="0.25">
      <c r="A56" s="4" t="str">
        <f t="shared" si="1"/>
        <v>AllAll Customers7/9/2021 (5pm-6pm &amp; 6:30pm-8:58pm)7</v>
      </c>
      <c r="B56" t="s">
        <v>94</v>
      </c>
      <c r="C56" t="s">
        <v>104</v>
      </c>
      <c r="D56" s="5" t="s">
        <v>132</v>
      </c>
      <c r="E56">
        <v>7</v>
      </c>
      <c r="F56">
        <v>0.76497071981430054</v>
      </c>
      <c r="G56">
        <v>0.76132476329803467</v>
      </c>
      <c r="H56">
        <v>3.8995507638901472E-3</v>
      </c>
      <c r="I56">
        <v>70.697673780037221</v>
      </c>
      <c r="J56">
        <f t="shared" si="0"/>
        <v>0</v>
      </c>
    </row>
    <row r="57" spans="1:10" x14ac:dyDescent="0.25">
      <c r="A57" s="4" t="str">
        <f t="shared" si="1"/>
        <v>AllAll Customers7/9/2021 (5pm-6pm &amp; 6:30pm-8:58pm)8</v>
      </c>
      <c r="B57" t="s">
        <v>94</v>
      </c>
      <c r="C57" t="s">
        <v>104</v>
      </c>
      <c r="D57" s="5" t="s">
        <v>132</v>
      </c>
      <c r="E57">
        <v>8</v>
      </c>
      <c r="F57">
        <v>0.74646526575088501</v>
      </c>
      <c r="G57">
        <v>0.73830103874206543</v>
      </c>
      <c r="H57">
        <v>4.1007837280631065E-3</v>
      </c>
      <c r="I57">
        <v>71.273635772433124</v>
      </c>
      <c r="J57">
        <f t="shared" si="0"/>
        <v>0</v>
      </c>
    </row>
    <row r="58" spans="1:10" x14ac:dyDescent="0.25">
      <c r="A58" s="4" t="str">
        <f t="shared" si="1"/>
        <v>AllAll Customers7/9/2021 (5pm-6pm &amp; 6:30pm-8:58pm)9</v>
      </c>
      <c r="B58" t="s">
        <v>94</v>
      </c>
      <c r="C58" t="s">
        <v>104</v>
      </c>
      <c r="D58" s="5" t="s">
        <v>132</v>
      </c>
      <c r="E58">
        <v>9</v>
      </c>
      <c r="F58">
        <v>0.70461130142211914</v>
      </c>
      <c r="G58">
        <v>0.71628963947296143</v>
      </c>
      <c r="H58">
        <v>4.6864328905940056E-3</v>
      </c>
      <c r="I58">
        <v>73.76222987620821</v>
      </c>
      <c r="J58">
        <f t="shared" si="0"/>
        <v>0</v>
      </c>
    </row>
    <row r="59" spans="1:10" x14ac:dyDescent="0.25">
      <c r="A59" s="4" t="str">
        <f t="shared" si="1"/>
        <v>AllAll Customers7/9/2021 (5pm-6pm &amp; 6:30pm-8:58pm)10</v>
      </c>
      <c r="B59" t="s">
        <v>94</v>
      </c>
      <c r="C59" t="s">
        <v>104</v>
      </c>
      <c r="D59" s="5" t="s">
        <v>132</v>
      </c>
      <c r="E59">
        <v>10</v>
      </c>
      <c r="F59">
        <v>0.71176201105117798</v>
      </c>
      <c r="G59">
        <v>0.73095971345901489</v>
      </c>
      <c r="H59">
        <v>5.6561273522675037E-3</v>
      </c>
      <c r="I59">
        <v>77.37692085361806</v>
      </c>
      <c r="J59">
        <f t="shared" si="0"/>
        <v>0</v>
      </c>
    </row>
    <row r="60" spans="1:10" x14ac:dyDescent="0.25">
      <c r="A60" s="4" t="str">
        <f t="shared" si="1"/>
        <v>AllAll Customers7/9/2021 (5pm-6pm &amp; 6:30pm-8:58pm)11</v>
      </c>
      <c r="B60" t="s">
        <v>94</v>
      </c>
      <c r="C60" t="s">
        <v>104</v>
      </c>
      <c r="D60" s="5" t="s">
        <v>132</v>
      </c>
      <c r="E60">
        <v>11</v>
      </c>
      <c r="F60">
        <v>0.79632806777954102</v>
      </c>
      <c r="G60">
        <v>0.80475735664367676</v>
      </c>
      <c r="H60">
        <v>6.5158042125403881E-3</v>
      </c>
      <c r="I60">
        <v>81.332790537440701</v>
      </c>
      <c r="J60">
        <f t="shared" si="0"/>
        <v>0</v>
      </c>
    </row>
    <row r="61" spans="1:10" x14ac:dyDescent="0.25">
      <c r="A61" s="4" t="str">
        <f t="shared" si="1"/>
        <v>AllAll Customers7/9/2021 (5pm-6pm &amp; 6:30pm-8:58pm)12</v>
      </c>
      <c r="B61" t="s">
        <v>94</v>
      </c>
      <c r="C61" t="s">
        <v>104</v>
      </c>
      <c r="D61" s="5" t="s">
        <v>132</v>
      </c>
      <c r="E61">
        <v>12</v>
      </c>
      <c r="F61">
        <v>0.9610210657119751</v>
      </c>
      <c r="G61">
        <v>0.96579670906066895</v>
      </c>
      <c r="H61">
        <v>7.3388135060667992E-3</v>
      </c>
      <c r="I61">
        <v>84.408213137346138</v>
      </c>
      <c r="J61">
        <f t="shared" si="0"/>
        <v>0</v>
      </c>
    </row>
    <row r="62" spans="1:10" x14ac:dyDescent="0.25">
      <c r="A62" s="4" t="str">
        <f t="shared" si="1"/>
        <v>AllAll Customers7/9/2021 (5pm-6pm &amp; 6:30pm-8:58pm)13</v>
      </c>
      <c r="B62" t="s">
        <v>94</v>
      </c>
      <c r="C62" t="s">
        <v>104</v>
      </c>
      <c r="D62" s="5" t="s">
        <v>132</v>
      </c>
      <c r="E62">
        <v>13</v>
      </c>
      <c r="F62">
        <v>1.223034143447876</v>
      </c>
      <c r="G62">
        <v>1.1992746591567993</v>
      </c>
      <c r="H62">
        <v>7.8245308250188828E-3</v>
      </c>
      <c r="I62">
        <v>86.628991731753942</v>
      </c>
      <c r="J62">
        <f t="shared" si="0"/>
        <v>0</v>
      </c>
    </row>
    <row r="63" spans="1:10" x14ac:dyDescent="0.25">
      <c r="A63" s="4" t="str">
        <f t="shared" si="1"/>
        <v>AllAll Customers7/9/2021 (5pm-6pm &amp; 6:30pm-8:58pm)14</v>
      </c>
      <c r="B63" t="s">
        <v>94</v>
      </c>
      <c r="C63" t="s">
        <v>104</v>
      </c>
      <c r="D63" s="5" t="s">
        <v>132</v>
      </c>
      <c r="E63">
        <v>14</v>
      </c>
      <c r="F63">
        <v>1.4333395957946777</v>
      </c>
      <c r="G63">
        <v>1.4072394371032715</v>
      </c>
      <c r="H63">
        <v>7.3080970905721188E-3</v>
      </c>
      <c r="I63">
        <v>88.647016536510009</v>
      </c>
      <c r="J63">
        <f t="shared" si="0"/>
        <v>0</v>
      </c>
    </row>
    <row r="64" spans="1:10" x14ac:dyDescent="0.25">
      <c r="A64" s="4" t="str">
        <f t="shared" si="1"/>
        <v>AllAll Customers7/9/2021 (5pm-6pm &amp; 6:30pm-8:58pm)15</v>
      </c>
      <c r="B64" t="s">
        <v>94</v>
      </c>
      <c r="C64" t="s">
        <v>104</v>
      </c>
      <c r="D64" s="5" t="s">
        <v>132</v>
      </c>
      <c r="E64">
        <v>15</v>
      </c>
      <c r="F64">
        <v>1.6727478504180908</v>
      </c>
      <c r="G64">
        <v>1.6631215810775757</v>
      </c>
      <c r="H64">
        <v>3.9937612600624561E-3</v>
      </c>
      <c r="I64">
        <v>89.881221864987381</v>
      </c>
      <c r="J64">
        <f t="shared" si="0"/>
        <v>0</v>
      </c>
    </row>
    <row r="65" spans="1:10" x14ac:dyDescent="0.25">
      <c r="A65" s="4" t="str">
        <f t="shared" si="1"/>
        <v>AllAll Customers7/9/2021 (5pm-6pm &amp; 6:30pm-8:58pm)16</v>
      </c>
      <c r="B65" t="s">
        <v>94</v>
      </c>
      <c r="C65" t="s">
        <v>104</v>
      </c>
      <c r="D65" s="5" t="s">
        <v>132</v>
      </c>
      <c r="E65">
        <v>16</v>
      </c>
      <c r="F65">
        <v>1.9614841938018799</v>
      </c>
      <c r="G65">
        <v>1.971110463142395</v>
      </c>
      <c r="H65">
        <v>3.9937612600624561E-3</v>
      </c>
      <c r="I65">
        <v>90.972305925561002</v>
      </c>
      <c r="J65">
        <f t="shared" si="0"/>
        <v>0</v>
      </c>
    </row>
    <row r="66" spans="1:10" x14ac:dyDescent="0.25">
      <c r="A66" s="4" t="str">
        <f t="shared" si="1"/>
        <v>AllAll Customers7/9/2021 (5pm-6pm &amp; 6:30pm-8:58pm)17</v>
      </c>
      <c r="B66" t="s">
        <v>94</v>
      </c>
      <c r="C66" t="s">
        <v>104</v>
      </c>
      <c r="D66" s="5" t="s">
        <v>132</v>
      </c>
      <c r="E66">
        <v>17</v>
      </c>
      <c r="F66">
        <v>2.1977570056915283</v>
      </c>
      <c r="G66">
        <v>2.1995911598205566</v>
      </c>
      <c r="H66">
        <v>7.5924880802631378E-3</v>
      </c>
      <c r="I66">
        <v>91.714028479574296</v>
      </c>
      <c r="J66">
        <f t="shared" ref="J66:J129" si="2">INDEX(events, MATCH(CONCATENATE(B66, C66, D66), events_y, 0), MATCH("Confidential", events_x, 0))</f>
        <v>0</v>
      </c>
    </row>
    <row r="67" spans="1:10" x14ac:dyDescent="0.25">
      <c r="A67" s="4" t="str">
        <f t="shared" ref="A67:A130" si="3">B67&amp;C67&amp;D67&amp;E67</f>
        <v>AllAll Customers7/9/2021 (5pm-6pm &amp; 6:30pm-8:58pm)18</v>
      </c>
      <c r="B67" t="s">
        <v>94</v>
      </c>
      <c r="C67" t="s">
        <v>104</v>
      </c>
      <c r="D67" s="5" t="s">
        <v>132</v>
      </c>
      <c r="E67">
        <v>18</v>
      </c>
      <c r="F67">
        <v>2.4392063617706299</v>
      </c>
      <c r="G67">
        <v>1.3172931671142578</v>
      </c>
      <c r="H67">
        <v>8.833637461066246E-3</v>
      </c>
      <c r="I67">
        <v>90.96041111621399</v>
      </c>
      <c r="J67">
        <f t="shared" si="2"/>
        <v>0</v>
      </c>
    </row>
    <row r="68" spans="1:10" x14ac:dyDescent="0.25">
      <c r="A68" s="4" t="str">
        <f t="shared" si="3"/>
        <v>AllAll Customers7/9/2021 (5pm-6pm &amp; 6:30pm-8:58pm)19</v>
      </c>
      <c r="B68" t="s">
        <v>94</v>
      </c>
      <c r="C68" t="s">
        <v>104</v>
      </c>
      <c r="D68" s="5" t="s">
        <v>132</v>
      </c>
      <c r="E68">
        <v>19</v>
      </c>
      <c r="F68">
        <v>2.5133159160614014</v>
      </c>
      <c r="G68">
        <v>2.3348534107208252</v>
      </c>
      <c r="H68">
        <v>8.6373938247561455E-3</v>
      </c>
      <c r="I68">
        <v>89.387790537450968</v>
      </c>
      <c r="J68">
        <f t="shared" si="2"/>
        <v>0</v>
      </c>
    </row>
    <row r="69" spans="1:10" x14ac:dyDescent="0.25">
      <c r="A69" s="4" t="str">
        <f t="shared" si="3"/>
        <v>AllAll Customers7/9/2021 (5pm-6pm &amp; 6:30pm-8:58pm)20</v>
      </c>
      <c r="B69" t="s">
        <v>94</v>
      </c>
      <c r="C69" t="s">
        <v>104</v>
      </c>
      <c r="D69" s="5" t="s">
        <v>132</v>
      </c>
      <c r="E69">
        <v>20</v>
      </c>
      <c r="F69">
        <v>2.371976375579834</v>
      </c>
      <c r="G69">
        <v>1.7644181251525879</v>
      </c>
      <c r="H69">
        <v>8.489060215651989E-3</v>
      </c>
      <c r="I69">
        <v>86.867795130910764</v>
      </c>
      <c r="J69">
        <f t="shared" si="2"/>
        <v>0</v>
      </c>
    </row>
    <row r="70" spans="1:10" x14ac:dyDescent="0.25">
      <c r="A70" s="4" t="str">
        <f t="shared" si="3"/>
        <v>AllAll Customers7/9/2021 (5pm-6pm &amp; 6:30pm-8:58pm)21</v>
      </c>
      <c r="B70" t="s">
        <v>94</v>
      </c>
      <c r="C70" t="s">
        <v>104</v>
      </c>
      <c r="D70" s="5" t="s">
        <v>132</v>
      </c>
      <c r="E70">
        <v>21</v>
      </c>
      <c r="F70">
        <v>2.233367919921875</v>
      </c>
      <c r="G70">
        <v>1.9239077568054199</v>
      </c>
      <c r="H70">
        <v>8.1847496330738068E-3</v>
      </c>
      <c r="I70">
        <v>83.525271015154402</v>
      </c>
      <c r="J70">
        <f t="shared" si="2"/>
        <v>0</v>
      </c>
    </row>
    <row r="71" spans="1:10" x14ac:dyDescent="0.25">
      <c r="A71" s="4" t="str">
        <f t="shared" si="3"/>
        <v>AllAll Customers7/9/2021 (5pm-6pm &amp; 6:30pm-8:58pm)22</v>
      </c>
      <c r="B71" t="s">
        <v>94</v>
      </c>
      <c r="C71" t="s">
        <v>104</v>
      </c>
      <c r="D71" s="5" t="s">
        <v>132</v>
      </c>
      <c r="E71">
        <v>22</v>
      </c>
      <c r="F71">
        <v>2.0910787582397461</v>
      </c>
      <c r="G71">
        <v>2.529158353805542</v>
      </c>
      <c r="H71">
        <v>8.1833703443408012E-3</v>
      </c>
      <c r="I71">
        <v>80.092803628848145</v>
      </c>
      <c r="J71">
        <f t="shared" si="2"/>
        <v>0</v>
      </c>
    </row>
    <row r="72" spans="1:10" x14ac:dyDescent="0.25">
      <c r="A72" s="4" t="str">
        <f t="shared" si="3"/>
        <v>AllAll Customers7/9/2021 (5pm-6pm &amp; 6:30pm-8:58pm)23</v>
      </c>
      <c r="B72" t="s">
        <v>94</v>
      </c>
      <c r="C72" t="s">
        <v>104</v>
      </c>
      <c r="D72" s="5" t="s">
        <v>132</v>
      </c>
      <c r="E72">
        <v>23</v>
      </c>
      <c r="F72">
        <v>1.9196418523788452</v>
      </c>
      <c r="G72">
        <v>2.1739356517791748</v>
      </c>
      <c r="H72">
        <v>8.1500941887497902E-3</v>
      </c>
      <c r="I72">
        <v>78.306905144690901</v>
      </c>
      <c r="J72">
        <f t="shared" si="2"/>
        <v>0</v>
      </c>
    </row>
    <row r="73" spans="1:10" x14ac:dyDescent="0.25">
      <c r="A73" s="4" t="str">
        <f t="shared" si="3"/>
        <v>AllAll Customers7/9/2021 (5pm-6pm &amp; 6:30pm-8:58pm)24</v>
      </c>
      <c r="B73" t="s">
        <v>94</v>
      </c>
      <c r="C73" t="s">
        <v>104</v>
      </c>
      <c r="D73" s="5" t="s">
        <v>132</v>
      </c>
      <c r="E73">
        <v>24</v>
      </c>
      <c r="F73">
        <v>1.6677862405776978</v>
      </c>
      <c r="G73">
        <v>1.8306537866592407</v>
      </c>
      <c r="H73">
        <v>7.733409758657217E-3</v>
      </c>
      <c r="I73">
        <v>76.898048001812995</v>
      </c>
      <c r="J73">
        <f t="shared" si="2"/>
        <v>0</v>
      </c>
    </row>
    <row r="74" spans="1:10" x14ac:dyDescent="0.25">
      <c r="A74" s="4" t="str">
        <f t="shared" si="3"/>
        <v>AllAll Customers8/5/2021 (5pm-6pm &amp; 8pm-9pm)1</v>
      </c>
      <c r="B74" t="s">
        <v>94</v>
      </c>
      <c r="C74" t="s">
        <v>104</v>
      </c>
      <c r="D74" s="5" t="s">
        <v>133</v>
      </c>
      <c r="E74">
        <v>1</v>
      </c>
      <c r="F74">
        <v>1.3977105617523193</v>
      </c>
      <c r="G74">
        <v>1.4079875946044922</v>
      </c>
      <c r="H74">
        <v>6.7664044909179211E-3</v>
      </c>
      <c r="I74">
        <v>73.931350498512359</v>
      </c>
      <c r="J74">
        <f t="shared" si="2"/>
        <v>0</v>
      </c>
    </row>
    <row r="75" spans="1:10" x14ac:dyDescent="0.25">
      <c r="A75" s="4" t="str">
        <f t="shared" si="3"/>
        <v>AllAll Customers8/5/2021 (5pm-6pm &amp; 8pm-9pm)2</v>
      </c>
      <c r="B75" t="s">
        <v>94</v>
      </c>
      <c r="C75" t="s">
        <v>104</v>
      </c>
      <c r="D75" s="5" t="s">
        <v>133</v>
      </c>
      <c r="E75">
        <v>2</v>
      </c>
      <c r="F75">
        <v>1.2032818794250488</v>
      </c>
      <c r="G75">
        <v>1.1910456418991089</v>
      </c>
      <c r="H75">
        <v>6.2887067906558514E-3</v>
      </c>
      <c r="I75">
        <v>73.023648515416355</v>
      </c>
      <c r="J75">
        <f t="shared" si="2"/>
        <v>0</v>
      </c>
    </row>
    <row r="76" spans="1:10" x14ac:dyDescent="0.25">
      <c r="A76" s="4" t="str">
        <f t="shared" si="3"/>
        <v>AllAll Customers8/5/2021 (5pm-6pm &amp; 8pm-9pm)3</v>
      </c>
      <c r="B76" t="s">
        <v>94</v>
      </c>
      <c r="C76" t="s">
        <v>104</v>
      </c>
      <c r="D76" s="5" t="s">
        <v>133</v>
      </c>
      <c r="E76">
        <v>3</v>
      </c>
      <c r="F76">
        <v>1.0553232431411743</v>
      </c>
      <c r="G76">
        <v>1.0376033782958984</v>
      </c>
      <c r="H76">
        <v>5.7494440115988255E-3</v>
      </c>
      <c r="I76">
        <v>71.841982469629201</v>
      </c>
      <c r="J76">
        <f t="shared" si="2"/>
        <v>0</v>
      </c>
    </row>
    <row r="77" spans="1:10" x14ac:dyDescent="0.25">
      <c r="A77" s="4" t="str">
        <f t="shared" si="3"/>
        <v>AllAll Customers8/5/2021 (5pm-6pm &amp; 8pm-9pm)4</v>
      </c>
      <c r="B77" t="s">
        <v>94</v>
      </c>
      <c r="C77" t="s">
        <v>104</v>
      </c>
      <c r="D77" s="5" t="s">
        <v>133</v>
      </c>
      <c r="E77">
        <v>4</v>
      </c>
      <c r="F77">
        <v>0.94614154100418091</v>
      </c>
      <c r="G77">
        <v>0.93249392509460449</v>
      </c>
      <c r="H77">
        <v>5.1731923595070839E-3</v>
      </c>
      <c r="I77">
        <v>71.21263240936166</v>
      </c>
      <c r="J77">
        <f t="shared" si="2"/>
        <v>0</v>
      </c>
    </row>
    <row r="78" spans="1:10" x14ac:dyDescent="0.25">
      <c r="A78" s="4" t="str">
        <f t="shared" si="3"/>
        <v>AllAll Customers8/5/2021 (5pm-6pm &amp; 8pm-9pm)5</v>
      </c>
      <c r="B78" t="s">
        <v>94</v>
      </c>
      <c r="C78" t="s">
        <v>104</v>
      </c>
      <c r="D78" s="5" t="s">
        <v>133</v>
      </c>
      <c r="E78">
        <v>5</v>
      </c>
      <c r="F78">
        <v>0.86064410209655762</v>
      </c>
      <c r="G78">
        <v>0.85601258277893066</v>
      </c>
      <c r="H78">
        <v>4.5854807831346989E-3</v>
      </c>
      <c r="I78">
        <v>70.69481121946788</v>
      </c>
      <c r="J78">
        <f t="shared" si="2"/>
        <v>0</v>
      </c>
    </row>
    <row r="79" spans="1:10" x14ac:dyDescent="0.25">
      <c r="A79" s="4" t="str">
        <f t="shared" si="3"/>
        <v>AllAll Customers8/5/2021 (5pm-6pm &amp; 8pm-9pm)6</v>
      </c>
      <c r="B79" t="s">
        <v>94</v>
      </c>
      <c r="C79" t="s">
        <v>104</v>
      </c>
      <c r="D79" s="5" t="s">
        <v>133</v>
      </c>
      <c r="E79">
        <v>6</v>
      </c>
      <c r="F79">
        <v>0.8057515025138855</v>
      </c>
      <c r="G79">
        <v>0.80217438936233521</v>
      </c>
      <c r="H79">
        <v>3.8595118094235659E-3</v>
      </c>
      <c r="I79">
        <v>69.81528125342588</v>
      </c>
      <c r="J79">
        <f t="shared" si="2"/>
        <v>0</v>
      </c>
    </row>
    <row r="80" spans="1:10" x14ac:dyDescent="0.25">
      <c r="A80" s="4" t="str">
        <f t="shared" si="3"/>
        <v>AllAll Customers8/5/2021 (5pm-6pm &amp; 8pm-9pm)7</v>
      </c>
      <c r="B80" t="s">
        <v>94</v>
      </c>
      <c r="C80" t="s">
        <v>104</v>
      </c>
      <c r="D80" s="5" t="s">
        <v>133</v>
      </c>
      <c r="E80">
        <v>7</v>
      </c>
      <c r="F80">
        <v>0.76460546255111694</v>
      </c>
      <c r="G80">
        <v>0.77193653583526611</v>
      </c>
      <c r="H80">
        <v>3.4867497161030769E-3</v>
      </c>
      <c r="I80">
        <v>69.105533691271688</v>
      </c>
      <c r="J80">
        <f t="shared" si="2"/>
        <v>0</v>
      </c>
    </row>
    <row r="81" spans="1:10" x14ac:dyDescent="0.25">
      <c r="A81" s="4" t="str">
        <f t="shared" si="3"/>
        <v>AllAll Customers8/5/2021 (5pm-6pm &amp; 8pm-9pm)8</v>
      </c>
      <c r="B81" t="s">
        <v>94</v>
      </c>
      <c r="C81" t="s">
        <v>104</v>
      </c>
      <c r="D81" s="5" t="s">
        <v>133</v>
      </c>
      <c r="E81">
        <v>8</v>
      </c>
      <c r="F81">
        <v>0.7279820442199707</v>
      </c>
      <c r="G81">
        <v>0.72540533542633057</v>
      </c>
      <c r="H81">
        <v>3.7185780238360167E-3</v>
      </c>
      <c r="I81">
        <v>69.072229867439802</v>
      </c>
      <c r="J81">
        <f t="shared" si="2"/>
        <v>0</v>
      </c>
    </row>
    <row r="82" spans="1:10" x14ac:dyDescent="0.25">
      <c r="A82" s="4" t="str">
        <f t="shared" si="3"/>
        <v>AllAll Customers8/5/2021 (5pm-6pm &amp; 8pm-9pm)9</v>
      </c>
      <c r="B82" t="s">
        <v>94</v>
      </c>
      <c r="C82" t="s">
        <v>104</v>
      </c>
      <c r="D82" s="5" t="s">
        <v>133</v>
      </c>
      <c r="E82">
        <v>9</v>
      </c>
      <c r="F82">
        <v>0.66192120313644409</v>
      </c>
      <c r="G82">
        <v>0.65324032306671143</v>
      </c>
      <c r="H82">
        <v>4.3154866434633732E-3</v>
      </c>
      <c r="I82">
        <v>71.268323216851584</v>
      </c>
      <c r="J82">
        <f t="shared" si="2"/>
        <v>0</v>
      </c>
    </row>
    <row r="83" spans="1:10" x14ac:dyDescent="0.25">
      <c r="A83" s="4" t="str">
        <f t="shared" si="3"/>
        <v>AllAll Customers8/5/2021 (5pm-6pm &amp; 8pm-9pm)10</v>
      </c>
      <c r="B83" t="s">
        <v>94</v>
      </c>
      <c r="C83" t="s">
        <v>104</v>
      </c>
      <c r="D83" s="5" t="s">
        <v>133</v>
      </c>
      <c r="E83">
        <v>10</v>
      </c>
      <c r="F83">
        <v>0.61190545558929443</v>
      </c>
      <c r="G83">
        <v>0.61342966556549072</v>
      </c>
      <c r="H83">
        <v>5.1203127950429916E-3</v>
      </c>
      <c r="I83">
        <v>75.2026565136606</v>
      </c>
      <c r="J83">
        <f t="shared" si="2"/>
        <v>0</v>
      </c>
    </row>
    <row r="84" spans="1:10" x14ac:dyDescent="0.25">
      <c r="A84" s="4" t="str">
        <f t="shared" si="3"/>
        <v>AllAll Customers8/5/2021 (5pm-6pm &amp; 8pm-9pm)11</v>
      </c>
      <c r="B84" t="s">
        <v>94</v>
      </c>
      <c r="C84" t="s">
        <v>104</v>
      </c>
      <c r="D84" s="5" t="s">
        <v>133</v>
      </c>
      <c r="E84">
        <v>11</v>
      </c>
      <c r="F84">
        <v>0.65504956245422363</v>
      </c>
      <c r="G84">
        <v>0.64803403615951538</v>
      </c>
      <c r="H84">
        <v>5.8773173950612545E-3</v>
      </c>
      <c r="I84">
        <v>79.59875315003238</v>
      </c>
      <c r="J84">
        <f t="shared" si="2"/>
        <v>0</v>
      </c>
    </row>
    <row r="85" spans="1:10" x14ac:dyDescent="0.25">
      <c r="A85" s="4" t="str">
        <f t="shared" si="3"/>
        <v>AllAll Customers8/5/2021 (5pm-6pm &amp; 8pm-9pm)12</v>
      </c>
      <c r="B85" t="s">
        <v>94</v>
      </c>
      <c r="C85" t="s">
        <v>104</v>
      </c>
      <c r="D85" s="5" t="s">
        <v>133</v>
      </c>
      <c r="E85">
        <v>12</v>
      </c>
      <c r="F85">
        <v>0.80711281299591064</v>
      </c>
      <c r="G85">
        <v>0.79472094774246216</v>
      </c>
      <c r="H85">
        <v>6.6477414220571518E-3</v>
      </c>
      <c r="I85">
        <v>83.799917607096447</v>
      </c>
      <c r="J85">
        <f t="shared" si="2"/>
        <v>0</v>
      </c>
    </row>
    <row r="86" spans="1:10" x14ac:dyDescent="0.25">
      <c r="A86" s="4" t="str">
        <f t="shared" si="3"/>
        <v>AllAll Customers8/5/2021 (5pm-6pm &amp; 8pm-9pm)13</v>
      </c>
      <c r="B86" t="s">
        <v>94</v>
      </c>
      <c r="C86" t="s">
        <v>104</v>
      </c>
      <c r="D86" s="5" t="s">
        <v>133</v>
      </c>
      <c r="E86">
        <v>13</v>
      </c>
      <c r="F86">
        <v>1.0317038297653198</v>
      </c>
      <c r="G86">
        <v>1.0378059148788452</v>
      </c>
      <c r="H86">
        <v>7.1471217088401318E-3</v>
      </c>
      <c r="I86">
        <v>86.363815054218364</v>
      </c>
      <c r="J86">
        <f t="shared" si="2"/>
        <v>0</v>
      </c>
    </row>
    <row r="87" spans="1:10" x14ac:dyDescent="0.25">
      <c r="A87" s="4" t="str">
        <f t="shared" si="3"/>
        <v>AllAll Customers8/5/2021 (5pm-6pm &amp; 8pm-9pm)14</v>
      </c>
      <c r="B87" t="s">
        <v>94</v>
      </c>
      <c r="C87" t="s">
        <v>104</v>
      </c>
      <c r="D87" s="5" t="s">
        <v>133</v>
      </c>
      <c r="E87">
        <v>14</v>
      </c>
      <c r="F87">
        <v>1.3012850284576416</v>
      </c>
      <c r="G87">
        <v>1.3040215969085693</v>
      </c>
      <c r="H87">
        <v>6.8876654841005802E-3</v>
      </c>
      <c r="I87">
        <v>87.473279281232308</v>
      </c>
      <c r="J87">
        <f t="shared" si="2"/>
        <v>0</v>
      </c>
    </row>
    <row r="88" spans="1:10" x14ac:dyDescent="0.25">
      <c r="A88" s="4" t="str">
        <f t="shared" si="3"/>
        <v>AllAll Customers8/5/2021 (5pm-6pm &amp; 8pm-9pm)15</v>
      </c>
      <c r="B88" t="s">
        <v>94</v>
      </c>
      <c r="C88" t="s">
        <v>104</v>
      </c>
      <c r="D88" s="5" t="s">
        <v>133</v>
      </c>
      <c r="E88">
        <v>15</v>
      </c>
      <c r="F88">
        <v>1.5613508224487305</v>
      </c>
      <c r="G88">
        <v>1.561921238899231</v>
      </c>
      <c r="H88">
        <v>3.8480509538203478E-3</v>
      </c>
      <c r="I88">
        <v>88.255746685624189</v>
      </c>
      <c r="J88">
        <f t="shared" si="2"/>
        <v>0</v>
      </c>
    </row>
    <row r="89" spans="1:10" x14ac:dyDescent="0.25">
      <c r="A89" s="4" t="str">
        <f t="shared" si="3"/>
        <v>AllAll Customers8/5/2021 (5pm-6pm &amp; 8pm-9pm)16</v>
      </c>
      <c r="B89" t="s">
        <v>94</v>
      </c>
      <c r="C89" t="s">
        <v>104</v>
      </c>
      <c r="D89" s="5" t="s">
        <v>133</v>
      </c>
      <c r="E89">
        <v>16</v>
      </c>
      <c r="F89">
        <v>1.8551373481750488</v>
      </c>
      <c r="G89">
        <v>1.8545670509338379</v>
      </c>
      <c r="H89">
        <v>3.8480509538203478E-3</v>
      </c>
      <c r="I89">
        <v>88.589503670432151</v>
      </c>
      <c r="J89">
        <f t="shared" si="2"/>
        <v>0</v>
      </c>
    </row>
    <row r="90" spans="1:10" x14ac:dyDescent="0.25">
      <c r="A90" s="4" t="str">
        <f t="shared" si="3"/>
        <v>AllAll Customers8/5/2021 (5pm-6pm &amp; 8pm-9pm)17</v>
      </c>
      <c r="B90" t="s">
        <v>94</v>
      </c>
      <c r="C90" t="s">
        <v>104</v>
      </c>
      <c r="D90" s="5" t="s">
        <v>133</v>
      </c>
      <c r="E90">
        <v>17</v>
      </c>
      <c r="F90">
        <v>2.1290595531463623</v>
      </c>
      <c r="G90">
        <v>2.1139781475067139</v>
      </c>
      <c r="H90">
        <v>7.2911563329398632E-3</v>
      </c>
      <c r="I90">
        <v>88.884010080025817</v>
      </c>
      <c r="J90">
        <f t="shared" si="2"/>
        <v>0</v>
      </c>
    </row>
    <row r="91" spans="1:10" x14ac:dyDescent="0.25">
      <c r="A91" s="4" t="str">
        <f t="shared" si="3"/>
        <v>AllAll Customers8/5/2021 (5pm-6pm &amp; 8pm-9pm)18</v>
      </c>
      <c r="B91" t="s">
        <v>94</v>
      </c>
      <c r="C91" t="s">
        <v>104</v>
      </c>
      <c r="D91" s="5" t="s">
        <v>133</v>
      </c>
      <c r="E91">
        <v>18</v>
      </c>
      <c r="F91">
        <v>2.3865628242492676</v>
      </c>
      <c r="G91">
        <v>1.4881298542022705</v>
      </c>
      <c r="H91">
        <v>8.4140999242663383E-3</v>
      </c>
      <c r="I91">
        <v>88.70065739014241</v>
      </c>
      <c r="J91">
        <f t="shared" si="2"/>
        <v>0</v>
      </c>
    </row>
    <row r="92" spans="1:10" x14ac:dyDescent="0.25">
      <c r="A92" s="4" t="str">
        <f t="shared" si="3"/>
        <v>AllAll Customers8/5/2021 (5pm-6pm &amp; 8pm-9pm)19</v>
      </c>
      <c r="B92" t="s">
        <v>94</v>
      </c>
      <c r="C92" t="s">
        <v>104</v>
      </c>
      <c r="D92" s="5" t="s">
        <v>133</v>
      </c>
      <c r="E92">
        <v>19</v>
      </c>
      <c r="F92">
        <v>2.4906067848205566</v>
      </c>
      <c r="G92">
        <v>2.7887058258056641</v>
      </c>
      <c r="H92">
        <v>8.3883507177233696E-3</v>
      </c>
      <c r="I92">
        <v>87.461025528663001</v>
      </c>
      <c r="J92">
        <f t="shared" si="2"/>
        <v>0</v>
      </c>
    </row>
    <row r="93" spans="1:10" x14ac:dyDescent="0.25">
      <c r="A93" s="4" t="str">
        <f t="shared" si="3"/>
        <v>AllAll Customers8/5/2021 (5pm-6pm &amp; 8pm-9pm)20</v>
      </c>
      <c r="B93" t="s">
        <v>94</v>
      </c>
      <c r="C93" t="s">
        <v>104</v>
      </c>
      <c r="D93" s="5" t="s">
        <v>133</v>
      </c>
      <c r="E93">
        <v>20</v>
      </c>
      <c r="F93">
        <v>2.3709299564361572</v>
      </c>
      <c r="G93">
        <v>2.4558417797088623</v>
      </c>
      <c r="H93">
        <v>8.0152265727519989E-3</v>
      </c>
      <c r="I93">
        <v>85.115702640509923</v>
      </c>
      <c r="J93">
        <f t="shared" si="2"/>
        <v>0</v>
      </c>
    </row>
    <row r="94" spans="1:10" x14ac:dyDescent="0.25">
      <c r="A94" s="4" t="str">
        <f t="shared" si="3"/>
        <v>AllAll Customers8/5/2021 (5pm-6pm &amp; 8pm-9pm)21</v>
      </c>
      <c r="B94" t="s">
        <v>94</v>
      </c>
      <c r="C94" t="s">
        <v>104</v>
      </c>
      <c r="D94" s="5" t="s">
        <v>133</v>
      </c>
      <c r="E94">
        <v>21</v>
      </c>
      <c r="F94">
        <v>2.2340567111968994</v>
      </c>
      <c r="G94">
        <v>1.5732959508895874</v>
      </c>
      <c r="H94">
        <v>7.8155435621738434E-3</v>
      </c>
      <c r="I94">
        <v>81.636104744158047</v>
      </c>
      <c r="J94">
        <f t="shared" si="2"/>
        <v>0</v>
      </c>
    </row>
    <row r="95" spans="1:10" x14ac:dyDescent="0.25">
      <c r="A95" s="4" t="str">
        <f t="shared" si="3"/>
        <v>AllAll Customers8/5/2021 (5pm-6pm &amp; 8pm-9pm)22</v>
      </c>
      <c r="B95" t="s">
        <v>94</v>
      </c>
      <c r="C95" t="s">
        <v>104</v>
      </c>
      <c r="D95" s="5" t="s">
        <v>133</v>
      </c>
      <c r="E95">
        <v>22</v>
      </c>
      <c r="F95">
        <v>2.0841050148010254</v>
      </c>
      <c r="G95">
        <v>2.4330887794494629</v>
      </c>
      <c r="H95">
        <v>7.7136661857366562E-3</v>
      </c>
      <c r="I95">
        <v>77.793648077115975</v>
      </c>
      <c r="J95">
        <f t="shared" si="2"/>
        <v>0</v>
      </c>
    </row>
    <row r="96" spans="1:10" x14ac:dyDescent="0.25">
      <c r="A96" s="4" t="str">
        <f t="shared" si="3"/>
        <v>AllAll Customers8/5/2021 (5pm-6pm &amp; 8pm-9pm)23</v>
      </c>
      <c r="B96" t="s">
        <v>94</v>
      </c>
      <c r="C96" t="s">
        <v>104</v>
      </c>
      <c r="D96" s="5" t="s">
        <v>133</v>
      </c>
      <c r="E96">
        <v>23</v>
      </c>
      <c r="F96">
        <v>1.8275856971740723</v>
      </c>
      <c r="G96">
        <v>1.9380415678024292</v>
      </c>
      <c r="H96">
        <v>7.4940742924809456E-3</v>
      </c>
      <c r="I96">
        <v>75.242921003635374</v>
      </c>
      <c r="J96">
        <f t="shared" si="2"/>
        <v>0</v>
      </c>
    </row>
    <row r="97" spans="1:10" x14ac:dyDescent="0.25">
      <c r="A97" s="4" t="str">
        <f t="shared" si="3"/>
        <v>AllAll Customers8/5/2021 (5pm-6pm &amp; 8pm-9pm)24</v>
      </c>
      <c r="B97" t="s">
        <v>94</v>
      </c>
      <c r="C97" t="s">
        <v>104</v>
      </c>
      <c r="D97" s="5" t="s">
        <v>133</v>
      </c>
      <c r="E97">
        <v>24</v>
      </c>
      <c r="F97">
        <v>1.5341849327087402</v>
      </c>
      <c r="G97">
        <v>1.605185866355896</v>
      </c>
      <c r="H97">
        <v>7.084590382874012E-3</v>
      </c>
      <c r="I97">
        <v>73.37324378220508</v>
      </c>
      <c r="J97">
        <f t="shared" si="2"/>
        <v>0</v>
      </c>
    </row>
    <row r="98" spans="1:10" x14ac:dyDescent="0.25">
      <c r="A98" s="4" t="str">
        <f t="shared" si="3"/>
        <v>AllAll Customers8/27/2021 (6pm-8pm)1</v>
      </c>
      <c r="B98" t="s">
        <v>94</v>
      </c>
      <c r="C98" t="s">
        <v>104</v>
      </c>
      <c r="D98" s="5" t="s">
        <v>134</v>
      </c>
      <c r="E98">
        <v>1</v>
      </c>
      <c r="F98">
        <v>1.2152451276779175</v>
      </c>
      <c r="G98">
        <v>1.2322704792022705</v>
      </c>
      <c r="H98">
        <v>6.4677479676902294E-3</v>
      </c>
      <c r="I98">
        <v>74.753909502669757</v>
      </c>
      <c r="J98">
        <f t="shared" si="2"/>
        <v>0</v>
      </c>
    </row>
    <row r="99" spans="1:10" x14ac:dyDescent="0.25">
      <c r="A99" s="4" t="str">
        <f t="shared" si="3"/>
        <v>AllAll Customers8/27/2021 (6pm-8pm)2</v>
      </c>
      <c r="B99" t="s">
        <v>94</v>
      </c>
      <c r="C99" t="s">
        <v>104</v>
      </c>
      <c r="D99" s="5" t="s">
        <v>134</v>
      </c>
      <c r="E99">
        <v>2</v>
      </c>
      <c r="F99">
        <v>1.0403649806976318</v>
      </c>
      <c r="G99">
        <v>1.0434762239456177</v>
      </c>
      <c r="H99">
        <v>6.0294005088508129E-3</v>
      </c>
      <c r="I99">
        <v>72.952501959764021</v>
      </c>
      <c r="J99">
        <f t="shared" si="2"/>
        <v>0</v>
      </c>
    </row>
    <row r="100" spans="1:10" x14ac:dyDescent="0.25">
      <c r="A100" s="4" t="str">
        <f t="shared" si="3"/>
        <v>AllAll Customers8/27/2021 (6pm-8pm)3</v>
      </c>
      <c r="B100" t="s">
        <v>94</v>
      </c>
      <c r="C100" t="s">
        <v>104</v>
      </c>
      <c r="D100" s="5" t="s">
        <v>134</v>
      </c>
      <c r="E100">
        <v>3</v>
      </c>
      <c r="F100">
        <v>0.90340960025787354</v>
      </c>
      <c r="G100">
        <v>0.90641051530838013</v>
      </c>
      <c r="H100">
        <v>5.4572871886193752E-3</v>
      </c>
      <c r="I100">
        <v>71.283472911773075</v>
      </c>
      <c r="J100">
        <f t="shared" si="2"/>
        <v>0</v>
      </c>
    </row>
    <row r="101" spans="1:10" x14ac:dyDescent="0.25">
      <c r="A101" s="4" t="str">
        <f t="shared" si="3"/>
        <v>AllAll Customers8/27/2021 (6pm-8pm)4</v>
      </c>
      <c r="B101" t="s">
        <v>94</v>
      </c>
      <c r="C101" t="s">
        <v>104</v>
      </c>
      <c r="D101" s="5" t="s">
        <v>134</v>
      </c>
      <c r="E101">
        <v>4</v>
      </c>
      <c r="F101">
        <v>0.81761020421981812</v>
      </c>
      <c r="G101">
        <v>0.80868148803710938</v>
      </c>
      <c r="H101">
        <v>4.9796025268733501E-3</v>
      </c>
      <c r="I101">
        <v>70.239127471483911</v>
      </c>
      <c r="J101">
        <f t="shared" si="2"/>
        <v>0</v>
      </c>
    </row>
    <row r="102" spans="1:10" x14ac:dyDescent="0.25">
      <c r="A102" s="4" t="str">
        <f t="shared" si="3"/>
        <v>AllAll Customers8/27/2021 (6pm-8pm)5</v>
      </c>
      <c r="B102" t="s">
        <v>94</v>
      </c>
      <c r="C102" t="s">
        <v>104</v>
      </c>
      <c r="D102" s="5" t="s">
        <v>134</v>
      </c>
      <c r="E102">
        <v>5</v>
      </c>
      <c r="F102">
        <v>0.74376273155212402</v>
      </c>
      <c r="G102">
        <v>0.73984754085540771</v>
      </c>
      <c r="H102">
        <v>4.359204787760973E-3</v>
      </c>
      <c r="I102">
        <v>69.184082179282754</v>
      </c>
      <c r="J102">
        <f t="shared" si="2"/>
        <v>0</v>
      </c>
    </row>
    <row r="103" spans="1:10" x14ac:dyDescent="0.25">
      <c r="A103" s="4" t="str">
        <f t="shared" si="3"/>
        <v>AllAll Customers8/27/2021 (6pm-8pm)6</v>
      </c>
      <c r="B103" t="s">
        <v>94</v>
      </c>
      <c r="C103" t="s">
        <v>104</v>
      </c>
      <c r="D103" s="5" t="s">
        <v>134</v>
      </c>
      <c r="E103">
        <v>6</v>
      </c>
      <c r="F103">
        <v>0.71004104614257813</v>
      </c>
      <c r="G103">
        <v>0.70607858896255493</v>
      </c>
      <c r="H103">
        <v>3.6943249870091677E-3</v>
      </c>
      <c r="I103">
        <v>68.402218447829384</v>
      </c>
      <c r="J103">
        <f t="shared" si="2"/>
        <v>0</v>
      </c>
    </row>
    <row r="104" spans="1:10" x14ac:dyDescent="0.25">
      <c r="A104" s="4" t="str">
        <f t="shared" si="3"/>
        <v>AllAll Customers8/27/2021 (6pm-8pm)7</v>
      </c>
      <c r="B104" t="s">
        <v>94</v>
      </c>
      <c r="C104" t="s">
        <v>104</v>
      </c>
      <c r="D104" s="5" t="s">
        <v>134</v>
      </c>
      <c r="E104">
        <v>7</v>
      </c>
      <c r="F104">
        <v>0.71306544542312622</v>
      </c>
      <c r="G104">
        <v>0.72221994400024414</v>
      </c>
      <c r="H104">
        <v>3.3101262524724007E-3</v>
      </c>
      <c r="I104">
        <v>67.447873225337844</v>
      </c>
      <c r="J104">
        <f t="shared" si="2"/>
        <v>0</v>
      </c>
    </row>
    <row r="105" spans="1:10" x14ac:dyDescent="0.25">
      <c r="A105" s="4" t="str">
        <f t="shared" si="3"/>
        <v>AllAll Customers8/27/2021 (6pm-8pm)8</v>
      </c>
      <c r="B105" t="s">
        <v>94</v>
      </c>
      <c r="C105" t="s">
        <v>104</v>
      </c>
      <c r="D105" s="5" t="s">
        <v>134</v>
      </c>
      <c r="E105">
        <v>8</v>
      </c>
      <c r="F105">
        <v>0.67707544565200806</v>
      </c>
      <c r="G105">
        <v>0.67382508516311646</v>
      </c>
      <c r="H105">
        <v>3.4792767837643623E-3</v>
      </c>
      <c r="I105">
        <v>67.120676552547252</v>
      </c>
      <c r="J105">
        <f t="shared" si="2"/>
        <v>0</v>
      </c>
    </row>
    <row r="106" spans="1:10" x14ac:dyDescent="0.25">
      <c r="A106" s="4" t="str">
        <f t="shared" si="3"/>
        <v>AllAll Customers8/27/2021 (6pm-8pm)9</v>
      </c>
      <c r="B106" t="s">
        <v>94</v>
      </c>
      <c r="C106" t="s">
        <v>104</v>
      </c>
      <c r="D106" s="5" t="s">
        <v>134</v>
      </c>
      <c r="E106">
        <v>9</v>
      </c>
      <c r="F106">
        <v>0.55086547136306763</v>
      </c>
      <c r="G106">
        <v>0.55482333898544312</v>
      </c>
      <c r="H106">
        <v>3.9700525812804699E-3</v>
      </c>
      <c r="I106">
        <v>69.616962590378876</v>
      </c>
      <c r="J106">
        <f t="shared" si="2"/>
        <v>0</v>
      </c>
    </row>
    <row r="107" spans="1:10" x14ac:dyDescent="0.25">
      <c r="A107" s="4" t="str">
        <f t="shared" si="3"/>
        <v>AllAll Customers8/27/2021 (6pm-8pm)10</v>
      </c>
      <c r="B107" t="s">
        <v>94</v>
      </c>
      <c r="C107" t="s">
        <v>104</v>
      </c>
      <c r="D107" s="5" t="s">
        <v>134</v>
      </c>
      <c r="E107">
        <v>10</v>
      </c>
      <c r="F107">
        <v>0.46039667725563049</v>
      </c>
      <c r="G107">
        <v>0.46876060962677002</v>
      </c>
      <c r="H107">
        <v>4.7052572481334209E-3</v>
      </c>
      <c r="I107">
        <v>74.83746407111046</v>
      </c>
      <c r="J107">
        <f t="shared" si="2"/>
        <v>0</v>
      </c>
    </row>
    <row r="108" spans="1:10" x14ac:dyDescent="0.25">
      <c r="A108" s="4" t="str">
        <f t="shared" si="3"/>
        <v>AllAll Customers8/27/2021 (6pm-8pm)11</v>
      </c>
      <c r="B108" t="s">
        <v>94</v>
      </c>
      <c r="C108" t="s">
        <v>104</v>
      </c>
      <c r="D108" s="5" t="s">
        <v>134</v>
      </c>
      <c r="E108">
        <v>11</v>
      </c>
      <c r="F108">
        <v>0.44185009598731995</v>
      </c>
      <c r="G108">
        <v>0.45499125123023987</v>
      </c>
      <c r="H108">
        <v>5.4755327291786671E-3</v>
      </c>
      <c r="I108">
        <v>80.335272842095648</v>
      </c>
      <c r="J108">
        <f t="shared" si="2"/>
        <v>0</v>
      </c>
    </row>
    <row r="109" spans="1:10" x14ac:dyDescent="0.25">
      <c r="A109" s="4" t="str">
        <f t="shared" si="3"/>
        <v>AllAll Customers8/27/2021 (6pm-8pm)12</v>
      </c>
      <c r="B109" t="s">
        <v>94</v>
      </c>
      <c r="C109" t="s">
        <v>104</v>
      </c>
      <c r="D109" s="5" t="s">
        <v>134</v>
      </c>
      <c r="E109">
        <v>12</v>
      </c>
      <c r="F109">
        <v>0.56553894281387329</v>
      </c>
      <c r="G109">
        <v>0.56306362152099609</v>
      </c>
      <c r="H109">
        <v>6.2930826097726822E-3</v>
      </c>
      <c r="I109">
        <v>85.052812255042539</v>
      </c>
      <c r="J109">
        <f t="shared" si="2"/>
        <v>0</v>
      </c>
    </row>
    <row r="110" spans="1:10" x14ac:dyDescent="0.25">
      <c r="A110" s="4" t="str">
        <f t="shared" si="3"/>
        <v>AllAll Customers8/27/2021 (6pm-8pm)13</v>
      </c>
      <c r="B110" t="s">
        <v>94</v>
      </c>
      <c r="C110" t="s">
        <v>104</v>
      </c>
      <c r="D110" s="5" t="s">
        <v>134</v>
      </c>
      <c r="E110">
        <v>13</v>
      </c>
      <c r="F110">
        <v>0.83007758855819702</v>
      </c>
      <c r="G110">
        <v>0.83128684759140015</v>
      </c>
      <c r="H110">
        <v>7.1738515980541706E-3</v>
      </c>
      <c r="I110">
        <v>88.683688267542749</v>
      </c>
      <c r="J110">
        <f t="shared" si="2"/>
        <v>0</v>
      </c>
    </row>
    <row r="111" spans="1:10" x14ac:dyDescent="0.25">
      <c r="A111" s="4" t="str">
        <f t="shared" si="3"/>
        <v>AllAll Customers8/27/2021 (6pm-8pm)14</v>
      </c>
      <c r="B111" t="s">
        <v>94</v>
      </c>
      <c r="C111" t="s">
        <v>104</v>
      </c>
      <c r="D111" s="5" t="s">
        <v>134</v>
      </c>
      <c r="E111">
        <v>14</v>
      </c>
      <c r="F111">
        <v>1.1867998838424683</v>
      </c>
      <c r="G111">
        <v>1.1824092864990234</v>
      </c>
      <c r="H111">
        <v>7.6510473154485226E-3</v>
      </c>
      <c r="I111">
        <v>91.324910286593422</v>
      </c>
      <c r="J111">
        <f t="shared" si="2"/>
        <v>0</v>
      </c>
    </row>
    <row r="112" spans="1:10" x14ac:dyDescent="0.25">
      <c r="A112" s="4" t="str">
        <f t="shared" si="3"/>
        <v>AllAll Customers8/27/2021 (6pm-8pm)15</v>
      </c>
      <c r="B112" t="s">
        <v>94</v>
      </c>
      <c r="C112" t="s">
        <v>104</v>
      </c>
      <c r="D112" s="5" t="s">
        <v>134</v>
      </c>
      <c r="E112">
        <v>15</v>
      </c>
      <c r="F112">
        <v>1.5355621576309204</v>
      </c>
      <c r="G112">
        <v>1.5647180080413818</v>
      </c>
      <c r="H112">
        <v>7.2692395187914371E-3</v>
      </c>
      <c r="I112">
        <v>92.864031878736654</v>
      </c>
      <c r="J112">
        <f t="shared" si="2"/>
        <v>0</v>
      </c>
    </row>
    <row r="113" spans="1:10" x14ac:dyDescent="0.25">
      <c r="A113" s="4" t="str">
        <f t="shared" si="3"/>
        <v>AllAll Customers8/27/2021 (6pm-8pm)16</v>
      </c>
      <c r="B113" t="s">
        <v>94</v>
      </c>
      <c r="C113" t="s">
        <v>104</v>
      </c>
      <c r="D113" s="5" t="s">
        <v>134</v>
      </c>
      <c r="E113">
        <v>16</v>
      </c>
      <c r="F113">
        <v>1.9793567657470703</v>
      </c>
      <c r="G113">
        <v>1.9920487403869629</v>
      </c>
      <c r="H113">
        <v>4.007378127425909E-3</v>
      </c>
      <c r="I113">
        <v>94.21569506142967</v>
      </c>
      <c r="J113">
        <f t="shared" si="2"/>
        <v>0</v>
      </c>
    </row>
    <row r="114" spans="1:10" x14ac:dyDescent="0.25">
      <c r="A114" s="4" t="str">
        <f t="shared" si="3"/>
        <v>AllAll Customers8/27/2021 (6pm-8pm)17</v>
      </c>
      <c r="B114" t="s">
        <v>94</v>
      </c>
      <c r="C114" t="s">
        <v>104</v>
      </c>
      <c r="D114" s="5" t="s">
        <v>134</v>
      </c>
      <c r="E114">
        <v>17</v>
      </c>
      <c r="F114">
        <v>2.3057661056518555</v>
      </c>
      <c r="G114">
        <v>2.2930741310119629</v>
      </c>
      <c r="H114">
        <v>4.007378127425909E-3</v>
      </c>
      <c r="I114">
        <v>93.92434631128323</v>
      </c>
      <c r="J114">
        <f t="shared" si="2"/>
        <v>0</v>
      </c>
    </row>
    <row r="115" spans="1:10" x14ac:dyDescent="0.25">
      <c r="A115" s="4" t="str">
        <f t="shared" si="3"/>
        <v>AllAll Customers8/27/2021 (6pm-8pm)18</v>
      </c>
      <c r="B115" t="s">
        <v>94</v>
      </c>
      <c r="C115" t="s">
        <v>104</v>
      </c>
      <c r="D115" s="5" t="s">
        <v>134</v>
      </c>
      <c r="E115">
        <v>18</v>
      </c>
      <c r="F115">
        <v>2.5272207260131836</v>
      </c>
      <c r="G115">
        <v>2.5104889869689941</v>
      </c>
      <c r="H115">
        <v>7.3446677997708321E-3</v>
      </c>
      <c r="I115">
        <v>92.096626600480676</v>
      </c>
      <c r="J115">
        <f t="shared" si="2"/>
        <v>0</v>
      </c>
    </row>
    <row r="116" spans="1:10" x14ac:dyDescent="0.25">
      <c r="A116" s="4" t="str">
        <f t="shared" si="3"/>
        <v>AllAll Customers8/27/2021 (6pm-8pm)19</v>
      </c>
      <c r="B116" t="s">
        <v>94</v>
      </c>
      <c r="C116" t="s">
        <v>104</v>
      </c>
      <c r="D116" s="5" t="s">
        <v>134</v>
      </c>
      <c r="E116">
        <v>19</v>
      </c>
      <c r="F116">
        <v>2.5592715740203857</v>
      </c>
      <c r="G116">
        <v>1.6124696731567383</v>
      </c>
      <c r="H116">
        <v>8.3009591326117516E-3</v>
      </c>
      <c r="I116">
        <v>90.335652817659621</v>
      </c>
      <c r="J116">
        <f t="shared" si="2"/>
        <v>0</v>
      </c>
    </row>
    <row r="117" spans="1:10" x14ac:dyDescent="0.25">
      <c r="A117" s="4" t="str">
        <f t="shared" si="3"/>
        <v>AllAll Customers8/27/2021 (6pm-8pm)20</v>
      </c>
      <c r="B117" t="s">
        <v>94</v>
      </c>
      <c r="C117" t="s">
        <v>104</v>
      </c>
      <c r="D117" s="5" t="s">
        <v>134</v>
      </c>
      <c r="E117">
        <v>20</v>
      </c>
      <c r="F117">
        <v>2.3840487003326416</v>
      </c>
      <c r="G117">
        <v>1.8597085475921631</v>
      </c>
      <c r="H117">
        <v>8.0323284491896629E-3</v>
      </c>
      <c r="I117">
        <v>87.584345004802188</v>
      </c>
      <c r="J117">
        <f t="shared" si="2"/>
        <v>0</v>
      </c>
    </row>
    <row r="118" spans="1:10" x14ac:dyDescent="0.25">
      <c r="A118" s="4" t="str">
        <f t="shared" si="3"/>
        <v>AllAll Customers8/27/2021 (6pm-8pm)21</v>
      </c>
      <c r="B118" t="s">
        <v>94</v>
      </c>
      <c r="C118" t="s">
        <v>104</v>
      </c>
      <c r="D118" s="5" t="s">
        <v>134</v>
      </c>
      <c r="E118">
        <v>21</v>
      </c>
      <c r="F118">
        <v>2.2212593555450439</v>
      </c>
      <c r="G118">
        <v>2.62286376953125</v>
      </c>
      <c r="H118">
        <v>7.8816786408424377E-3</v>
      </c>
      <c r="I118">
        <v>82.956048689105899</v>
      </c>
      <c r="J118">
        <f t="shared" si="2"/>
        <v>0</v>
      </c>
    </row>
    <row r="119" spans="1:10" x14ac:dyDescent="0.25">
      <c r="A119" s="4" t="str">
        <f t="shared" si="3"/>
        <v>AllAll Customers8/27/2021 (6pm-8pm)22</v>
      </c>
      <c r="B119" t="s">
        <v>94</v>
      </c>
      <c r="C119" t="s">
        <v>104</v>
      </c>
      <c r="D119" s="5" t="s">
        <v>134</v>
      </c>
      <c r="E119">
        <v>22</v>
      </c>
      <c r="F119">
        <v>2.0486881732940674</v>
      </c>
      <c r="G119">
        <v>2.1896524429321289</v>
      </c>
      <c r="H119">
        <v>7.5816507451236248E-3</v>
      </c>
      <c r="I119">
        <v>79.195983581588123</v>
      </c>
      <c r="J119">
        <f t="shared" si="2"/>
        <v>0</v>
      </c>
    </row>
    <row r="120" spans="1:10" x14ac:dyDescent="0.25">
      <c r="A120" s="4" t="str">
        <f t="shared" si="3"/>
        <v>AllAll Customers8/27/2021 (6pm-8pm)23</v>
      </c>
      <c r="B120" t="s">
        <v>94</v>
      </c>
      <c r="C120" t="s">
        <v>104</v>
      </c>
      <c r="D120" s="5" t="s">
        <v>134</v>
      </c>
      <c r="E120">
        <v>23</v>
      </c>
      <c r="F120">
        <v>1.8162497282028198</v>
      </c>
      <c r="G120">
        <v>1.899903416633606</v>
      </c>
      <c r="H120">
        <v>7.4401344172656536E-3</v>
      </c>
      <c r="I120">
        <v>76.868183956085872</v>
      </c>
      <c r="J120">
        <f t="shared" si="2"/>
        <v>0</v>
      </c>
    </row>
    <row r="121" spans="1:10" x14ac:dyDescent="0.25">
      <c r="A121" s="4" t="str">
        <f t="shared" si="3"/>
        <v>AllAll Customers8/27/2021 (6pm-8pm)24</v>
      </c>
      <c r="B121" t="s">
        <v>94</v>
      </c>
      <c r="C121" t="s">
        <v>104</v>
      </c>
      <c r="D121" s="5" t="s">
        <v>134</v>
      </c>
      <c r="E121">
        <v>24</v>
      </c>
      <c r="F121">
        <v>1.5405422449111938</v>
      </c>
      <c r="G121">
        <v>1.6060709953308105</v>
      </c>
      <c r="H121">
        <v>6.9630616344511509E-3</v>
      </c>
      <c r="I121">
        <v>74.902252634807596</v>
      </c>
      <c r="J121">
        <f t="shared" si="2"/>
        <v>0</v>
      </c>
    </row>
    <row r="122" spans="1:10" x14ac:dyDescent="0.25">
      <c r="A122" s="4" t="str">
        <f t="shared" si="3"/>
        <v>AllAll Customers9/9/2021 (6pm-8pm)1</v>
      </c>
      <c r="B122" t="s">
        <v>94</v>
      </c>
      <c r="C122" t="s">
        <v>104</v>
      </c>
      <c r="D122" s="5" t="s">
        <v>135</v>
      </c>
      <c r="E122">
        <v>1</v>
      </c>
      <c r="F122">
        <v>1.2869641780853271</v>
      </c>
      <c r="G122">
        <v>1.2910231351852417</v>
      </c>
      <c r="H122">
        <v>6.6060354001820087E-3</v>
      </c>
      <c r="I122">
        <v>72.449016393433467</v>
      </c>
      <c r="J122">
        <f t="shared" si="2"/>
        <v>0</v>
      </c>
    </row>
    <row r="123" spans="1:10" x14ac:dyDescent="0.25">
      <c r="A123" s="4" t="str">
        <f t="shared" si="3"/>
        <v>AllAll Customers9/9/2021 (6pm-8pm)2</v>
      </c>
      <c r="B123" t="s">
        <v>94</v>
      </c>
      <c r="C123" t="s">
        <v>104</v>
      </c>
      <c r="D123" s="5" t="s">
        <v>135</v>
      </c>
      <c r="E123">
        <v>2</v>
      </c>
      <c r="F123">
        <v>1.0983439683914185</v>
      </c>
      <c r="G123">
        <v>1.1155459880828857</v>
      </c>
      <c r="H123">
        <v>6.0789361596107483E-3</v>
      </c>
      <c r="I123">
        <v>71.913922131168363</v>
      </c>
      <c r="J123">
        <f t="shared" si="2"/>
        <v>0</v>
      </c>
    </row>
    <row r="124" spans="1:10" x14ac:dyDescent="0.25">
      <c r="A124" s="4" t="str">
        <f t="shared" si="3"/>
        <v>AllAll Customers9/9/2021 (6pm-8pm)3</v>
      </c>
      <c r="B124" t="s">
        <v>94</v>
      </c>
      <c r="C124" t="s">
        <v>104</v>
      </c>
      <c r="D124" s="5" t="s">
        <v>135</v>
      </c>
      <c r="E124">
        <v>3</v>
      </c>
      <c r="F124">
        <v>0.9739035964012146</v>
      </c>
      <c r="G124">
        <v>0.99029749631881714</v>
      </c>
      <c r="H124">
        <v>5.5502285249531269E-3</v>
      </c>
      <c r="I124">
        <v>71.502142622949478</v>
      </c>
      <c r="J124">
        <f t="shared" si="2"/>
        <v>0</v>
      </c>
    </row>
    <row r="125" spans="1:10" x14ac:dyDescent="0.25">
      <c r="A125" s="4" t="str">
        <f t="shared" si="3"/>
        <v>AllAll Customers9/9/2021 (6pm-8pm)4</v>
      </c>
      <c r="B125" t="s">
        <v>94</v>
      </c>
      <c r="C125" t="s">
        <v>104</v>
      </c>
      <c r="D125" s="5" t="s">
        <v>135</v>
      </c>
      <c r="E125">
        <v>4</v>
      </c>
      <c r="F125">
        <v>0.8790925145149231</v>
      </c>
      <c r="G125">
        <v>0.90087991952896118</v>
      </c>
      <c r="H125">
        <v>4.9725621938705444E-3</v>
      </c>
      <c r="I125">
        <v>71.196087295113244</v>
      </c>
      <c r="J125">
        <f t="shared" si="2"/>
        <v>0</v>
      </c>
    </row>
    <row r="126" spans="1:10" x14ac:dyDescent="0.25">
      <c r="A126" s="4" t="str">
        <f t="shared" si="3"/>
        <v>AllAll Customers9/9/2021 (6pm-8pm)5</v>
      </c>
      <c r="B126" t="s">
        <v>94</v>
      </c>
      <c r="C126" t="s">
        <v>104</v>
      </c>
      <c r="D126" s="5" t="s">
        <v>135</v>
      </c>
      <c r="E126">
        <v>5</v>
      </c>
      <c r="F126">
        <v>0.82540172338485718</v>
      </c>
      <c r="G126">
        <v>0.83884751796722412</v>
      </c>
      <c r="H126">
        <v>4.5029092580080032E-3</v>
      </c>
      <c r="I126">
        <v>71.162587909815286</v>
      </c>
      <c r="J126">
        <f t="shared" si="2"/>
        <v>0</v>
      </c>
    </row>
    <row r="127" spans="1:10" x14ac:dyDescent="0.25">
      <c r="A127" s="4" t="str">
        <f t="shared" si="3"/>
        <v>AllAll Customers9/9/2021 (6pm-8pm)6</v>
      </c>
      <c r="B127" t="s">
        <v>94</v>
      </c>
      <c r="C127" t="s">
        <v>104</v>
      </c>
      <c r="D127" s="5" t="s">
        <v>135</v>
      </c>
      <c r="E127">
        <v>6</v>
      </c>
      <c r="F127">
        <v>0.80868053436279297</v>
      </c>
      <c r="G127">
        <v>0.80725258588790894</v>
      </c>
      <c r="H127">
        <v>3.8741519674658775E-3</v>
      </c>
      <c r="I127">
        <v>71.120496106544735</v>
      </c>
      <c r="J127">
        <f t="shared" si="2"/>
        <v>0</v>
      </c>
    </row>
    <row r="128" spans="1:10" x14ac:dyDescent="0.25">
      <c r="A128" s="4" t="str">
        <f t="shared" si="3"/>
        <v>AllAll Customers9/9/2021 (6pm-8pm)7</v>
      </c>
      <c r="B128" t="s">
        <v>94</v>
      </c>
      <c r="C128" t="s">
        <v>104</v>
      </c>
      <c r="D128" s="5" t="s">
        <v>135</v>
      </c>
      <c r="E128">
        <v>7</v>
      </c>
      <c r="F128">
        <v>0.81729382276535034</v>
      </c>
      <c r="G128">
        <v>0.82496780157089233</v>
      </c>
      <c r="H128">
        <v>3.5883949603885412E-3</v>
      </c>
      <c r="I128">
        <v>71.227207991822951</v>
      </c>
      <c r="J128">
        <f t="shared" si="2"/>
        <v>0</v>
      </c>
    </row>
    <row r="129" spans="1:10" x14ac:dyDescent="0.25">
      <c r="A129" s="4" t="str">
        <f t="shared" si="3"/>
        <v>AllAll Customers9/9/2021 (6pm-8pm)8</v>
      </c>
      <c r="B129" t="s">
        <v>94</v>
      </c>
      <c r="C129" t="s">
        <v>104</v>
      </c>
      <c r="D129" s="5" t="s">
        <v>135</v>
      </c>
      <c r="E129">
        <v>8</v>
      </c>
      <c r="F129">
        <v>0.79286789894104004</v>
      </c>
      <c r="G129">
        <v>0.79731506109237671</v>
      </c>
      <c r="H129">
        <v>3.7905129138380289E-3</v>
      </c>
      <c r="I129">
        <v>71.005689344277613</v>
      </c>
      <c r="J129">
        <f t="shared" si="2"/>
        <v>0</v>
      </c>
    </row>
    <row r="130" spans="1:10" x14ac:dyDescent="0.25">
      <c r="A130" s="4" t="str">
        <f t="shared" si="3"/>
        <v>AllAll Customers9/9/2021 (6pm-8pm)9</v>
      </c>
      <c r="B130" t="s">
        <v>94</v>
      </c>
      <c r="C130" t="s">
        <v>104</v>
      </c>
      <c r="D130" s="5" t="s">
        <v>135</v>
      </c>
      <c r="E130">
        <v>9</v>
      </c>
      <c r="F130">
        <v>0.7139924168586731</v>
      </c>
      <c r="G130">
        <v>0.70632332563400269</v>
      </c>
      <c r="H130">
        <v>4.3541872873902321E-3</v>
      </c>
      <c r="I130">
        <v>72.395049590125666</v>
      </c>
      <c r="J130">
        <f t="shared" ref="J130:J193" si="4">INDEX(events, MATCH(CONCATENATE(B130, C130, D130), events_y, 0), MATCH("Confidential", events_x, 0))</f>
        <v>0</v>
      </c>
    </row>
    <row r="131" spans="1:10" x14ac:dyDescent="0.25">
      <c r="A131" s="4" t="str">
        <f t="shared" ref="A131:A194" si="5">B131&amp;C131&amp;D131&amp;E131</f>
        <v>AllAll Customers9/9/2021 (6pm-8pm)10</v>
      </c>
      <c r="B131" t="s">
        <v>94</v>
      </c>
      <c r="C131" t="s">
        <v>104</v>
      </c>
      <c r="D131" s="5" t="s">
        <v>135</v>
      </c>
      <c r="E131">
        <v>10</v>
      </c>
      <c r="F131">
        <v>0.67206346988677979</v>
      </c>
      <c r="G131">
        <v>0.65369510650634766</v>
      </c>
      <c r="H131">
        <v>5.1895761862397194E-3</v>
      </c>
      <c r="I131">
        <v>76.091718647563823</v>
      </c>
      <c r="J131">
        <f t="shared" si="4"/>
        <v>0</v>
      </c>
    </row>
    <row r="132" spans="1:10" x14ac:dyDescent="0.25">
      <c r="A132" s="4" t="str">
        <f t="shared" si="5"/>
        <v>AllAll Customers9/9/2021 (6pm-8pm)11</v>
      </c>
      <c r="B132" t="s">
        <v>94</v>
      </c>
      <c r="C132" t="s">
        <v>104</v>
      </c>
      <c r="D132" s="5" t="s">
        <v>135</v>
      </c>
      <c r="E132">
        <v>11</v>
      </c>
      <c r="F132">
        <v>0.70461702346801758</v>
      </c>
      <c r="G132">
        <v>0.6959223747253418</v>
      </c>
      <c r="H132">
        <v>6.0139242559671402E-3</v>
      </c>
      <c r="I132">
        <v>80.394687704912926</v>
      </c>
      <c r="J132">
        <f t="shared" si="4"/>
        <v>0</v>
      </c>
    </row>
    <row r="133" spans="1:10" x14ac:dyDescent="0.25">
      <c r="A133" s="4" t="str">
        <f t="shared" si="5"/>
        <v>AllAll Customers9/9/2021 (6pm-8pm)12</v>
      </c>
      <c r="B133" t="s">
        <v>94</v>
      </c>
      <c r="C133" t="s">
        <v>104</v>
      </c>
      <c r="D133" s="5" t="s">
        <v>135</v>
      </c>
      <c r="E133">
        <v>12</v>
      </c>
      <c r="F133">
        <v>0.8590967059135437</v>
      </c>
      <c r="G133">
        <v>0.84613293409347534</v>
      </c>
      <c r="H133">
        <v>6.8520167842507362E-3</v>
      </c>
      <c r="I133">
        <v>84.229540573764922</v>
      </c>
      <c r="J133">
        <f t="shared" si="4"/>
        <v>0</v>
      </c>
    </row>
    <row r="134" spans="1:10" x14ac:dyDescent="0.25">
      <c r="A134" s="4" t="str">
        <f t="shared" si="5"/>
        <v>AllAll Customers9/9/2021 (6pm-8pm)13</v>
      </c>
      <c r="B134" t="s">
        <v>94</v>
      </c>
      <c r="C134" t="s">
        <v>104</v>
      </c>
      <c r="D134" s="5" t="s">
        <v>135</v>
      </c>
      <c r="E134">
        <v>13</v>
      </c>
      <c r="F134">
        <v>1.1213055849075317</v>
      </c>
      <c r="G134">
        <v>1.1274710893630981</v>
      </c>
      <c r="H134">
        <v>7.4453204870223999E-3</v>
      </c>
      <c r="I134">
        <v>86.841375819659618</v>
      </c>
      <c r="J134">
        <f t="shared" si="4"/>
        <v>0</v>
      </c>
    </row>
    <row r="135" spans="1:10" x14ac:dyDescent="0.25">
      <c r="A135" s="4" t="str">
        <f t="shared" si="5"/>
        <v>AllAll Customers9/9/2021 (6pm-8pm)14</v>
      </c>
      <c r="B135" t="s">
        <v>94</v>
      </c>
      <c r="C135" t="s">
        <v>104</v>
      </c>
      <c r="D135" s="5" t="s">
        <v>135</v>
      </c>
      <c r="E135">
        <v>14</v>
      </c>
      <c r="F135">
        <v>1.4416180849075317</v>
      </c>
      <c r="G135">
        <v>1.4610323905944824</v>
      </c>
      <c r="H135">
        <v>7.6877661049365997E-3</v>
      </c>
      <c r="I135">
        <v>89.166182377053687</v>
      </c>
      <c r="J135">
        <f t="shared" si="4"/>
        <v>0</v>
      </c>
    </row>
    <row r="136" spans="1:10" x14ac:dyDescent="0.25">
      <c r="A136" s="4" t="str">
        <f t="shared" si="5"/>
        <v>AllAll Customers9/9/2021 (6pm-8pm)15</v>
      </c>
      <c r="B136" t="s">
        <v>94</v>
      </c>
      <c r="C136" t="s">
        <v>104</v>
      </c>
      <c r="D136" s="5" t="s">
        <v>135</v>
      </c>
      <c r="E136">
        <v>15</v>
      </c>
      <c r="F136">
        <v>1.7906599044799805</v>
      </c>
      <c r="G136">
        <v>1.8008729219436646</v>
      </c>
      <c r="H136">
        <v>7.1455682627856731E-3</v>
      </c>
      <c r="I136">
        <v>91.07489016393545</v>
      </c>
      <c r="J136">
        <f t="shared" si="4"/>
        <v>0</v>
      </c>
    </row>
    <row r="137" spans="1:10" x14ac:dyDescent="0.25">
      <c r="A137" s="4" t="str">
        <f t="shared" si="5"/>
        <v>AllAll Customers9/9/2021 (6pm-8pm)16</v>
      </c>
      <c r="B137" t="s">
        <v>94</v>
      </c>
      <c r="C137" t="s">
        <v>104</v>
      </c>
      <c r="D137" s="5" t="s">
        <v>135</v>
      </c>
      <c r="E137">
        <v>16</v>
      </c>
      <c r="F137">
        <v>2.1719954013824463</v>
      </c>
      <c r="G137">
        <v>2.1824555397033691</v>
      </c>
      <c r="H137">
        <v>3.8630245253443718E-3</v>
      </c>
      <c r="I137">
        <v>93.194315573723969</v>
      </c>
      <c r="J137">
        <f t="shared" si="4"/>
        <v>0</v>
      </c>
    </row>
    <row r="138" spans="1:10" x14ac:dyDescent="0.25">
      <c r="A138" s="4" t="str">
        <f t="shared" si="5"/>
        <v>AllAll Customers9/9/2021 (6pm-8pm)17</v>
      </c>
      <c r="B138" t="s">
        <v>94</v>
      </c>
      <c r="C138" t="s">
        <v>104</v>
      </c>
      <c r="D138" s="5" t="s">
        <v>135</v>
      </c>
      <c r="E138">
        <v>17</v>
      </c>
      <c r="F138">
        <v>2.4403369426727295</v>
      </c>
      <c r="G138">
        <v>2.4298768043518066</v>
      </c>
      <c r="H138">
        <v>3.8630245253443718E-3</v>
      </c>
      <c r="I138">
        <v>93.021898565589453</v>
      </c>
      <c r="J138">
        <f t="shared" si="4"/>
        <v>0</v>
      </c>
    </row>
    <row r="139" spans="1:10" x14ac:dyDescent="0.25">
      <c r="A139" s="4" t="str">
        <f t="shared" si="5"/>
        <v>AllAll Customers9/9/2021 (6pm-8pm)18</v>
      </c>
      <c r="B139" t="s">
        <v>94</v>
      </c>
      <c r="C139" t="s">
        <v>104</v>
      </c>
      <c r="D139" s="5" t="s">
        <v>135</v>
      </c>
      <c r="E139">
        <v>18</v>
      </c>
      <c r="F139">
        <v>2.6028013229370117</v>
      </c>
      <c r="G139">
        <v>2.590226411819458</v>
      </c>
      <c r="H139">
        <v>7.1699363179504871E-3</v>
      </c>
      <c r="I139">
        <v>91.503763934416142</v>
      </c>
      <c r="J139">
        <f t="shared" si="4"/>
        <v>0</v>
      </c>
    </row>
    <row r="140" spans="1:10" x14ac:dyDescent="0.25">
      <c r="A140" s="4" t="str">
        <f t="shared" si="5"/>
        <v>AllAll Customers9/9/2021 (6pm-8pm)19</v>
      </c>
      <c r="B140" t="s">
        <v>94</v>
      </c>
      <c r="C140" t="s">
        <v>104</v>
      </c>
      <c r="D140" s="5" t="s">
        <v>135</v>
      </c>
      <c r="E140">
        <v>19</v>
      </c>
      <c r="F140">
        <v>2.5950100421905518</v>
      </c>
      <c r="G140">
        <v>1.6450742483139038</v>
      </c>
      <c r="H140">
        <v>8.0885123461484909E-3</v>
      </c>
      <c r="I140">
        <v>88.992988934417511</v>
      </c>
      <c r="J140">
        <f t="shared" si="4"/>
        <v>0</v>
      </c>
    </row>
    <row r="141" spans="1:10" x14ac:dyDescent="0.25">
      <c r="A141" s="4" t="str">
        <f t="shared" si="5"/>
        <v>AllAll Customers9/9/2021 (6pm-8pm)20</v>
      </c>
      <c r="B141" t="s">
        <v>94</v>
      </c>
      <c r="C141" t="s">
        <v>104</v>
      </c>
      <c r="D141" s="5" t="s">
        <v>135</v>
      </c>
      <c r="E141">
        <v>20</v>
      </c>
      <c r="F141">
        <v>2.4385764598846436</v>
      </c>
      <c r="G141">
        <v>1.9542737007141113</v>
      </c>
      <c r="H141">
        <v>7.9409414902329445E-3</v>
      </c>
      <c r="I141">
        <v>85.313675819678366</v>
      </c>
      <c r="J141">
        <f t="shared" si="4"/>
        <v>0</v>
      </c>
    </row>
    <row r="142" spans="1:10" x14ac:dyDescent="0.25">
      <c r="A142" s="4" t="str">
        <f t="shared" si="5"/>
        <v>AllAll Customers9/9/2021 (6pm-8pm)21</v>
      </c>
      <c r="B142" t="s">
        <v>94</v>
      </c>
      <c r="C142" t="s">
        <v>104</v>
      </c>
      <c r="D142" s="5" t="s">
        <v>135</v>
      </c>
      <c r="E142">
        <v>21</v>
      </c>
      <c r="F142">
        <v>2.318556547164917</v>
      </c>
      <c r="G142">
        <v>2.767953634262085</v>
      </c>
      <c r="H142">
        <v>7.6807416044175625E-3</v>
      </c>
      <c r="I142">
        <v>81.697497950829941</v>
      </c>
      <c r="J142">
        <f t="shared" si="4"/>
        <v>0</v>
      </c>
    </row>
    <row r="143" spans="1:10" x14ac:dyDescent="0.25">
      <c r="A143" s="4" t="str">
        <f t="shared" si="5"/>
        <v>AllAll Customers9/9/2021 (6pm-8pm)22</v>
      </c>
      <c r="B143" t="s">
        <v>94</v>
      </c>
      <c r="C143" t="s">
        <v>104</v>
      </c>
      <c r="D143" s="5" t="s">
        <v>135</v>
      </c>
      <c r="E143">
        <v>22</v>
      </c>
      <c r="F143">
        <v>2.1362295150756836</v>
      </c>
      <c r="G143">
        <v>2.3369290828704834</v>
      </c>
      <c r="H143">
        <v>7.4715400114655495E-3</v>
      </c>
      <c r="I143">
        <v>79.153975204912868</v>
      </c>
      <c r="J143">
        <f t="shared" si="4"/>
        <v>0</v>
      </c>
    </row>
    <row r="144" spans="1:10" x14ac:dyDescent="0.25">
      <c r="A144" s="4" t="str">
        <f t="shared" si="5"/>
        <v>AllAll Customers9/9/2021 (6pm-8pm)23</v>
      </c>
      <c r="B144" t="s">
        <v>94</v>
      </c>
      <c r="C144" t="s">
        <v>104</v>
      </c>
      <c r="D144" s="5" t="s">
        <v>135</v>
      </c>
      <c r="E144">
        <v>23</v>
      </c>
      <c r="F144">
        <v>1.8722137212753296</v>
      </c>
      <c r="G144">
        <v>1.9926775693893433</v>
      </c>
      <c r="H144">
        <v>7.3003959842026234E-3</v>
      </c>
      <c r="I144">
        <v>77.073500409856081</v>
      </c>
      <c r="J144">
        <f t="shared" si="4"/>
        <v>0</v>
      </c>
    </row>
    <row r="145" spans="1:10" x14ac:dyDescent="0.25">
      <c r="A145" s="4" t="str">
        <f t="shared" si="5"/>
        <v>AllAll Customers9/9/2021 (6pm-8pm)24</v>
      </c>
      <c r="B145" t="s">
        <v>94</v>
      </c>
      <c r="C145" t="s">
        <v>104</v>
      </c>
      <c r="D145" s="5" t="s">
        <v>135</v>
      </c>
      <c r="E145">
        <v>24</v>
      </c>
      <c r="F145">
        <v>1.5734724998474121</v>
      </c>
      <c r="G145">
        <v>1.6609587669372559</v>
      </c>
      <c r="H145">
        <v>6.8699326366186142E-3</v>
      </c>
      <c r="I145">
        <v>75.694513319685711</v>
      </c>
      <c r="J145">
        <f t="shared" si="4"/>
        <v>0</v>
      </c>
    </row>
    <row r="146" spans="1:10" x14ac:dyDescent="0.25">
      <c r="A146" s="4" t="str">
        <f t="shared" si="5"/>
        <v>AllAll Customers9/14/2021 (4pm-7pm)1</v>
      </c>
      <c r="B146" t="s">
        <v>94</v>
      </c>
      <c r="C146" t="s">
        <v>104</v>
      </c>
      <c r="D146" s="5" t="s">
        <v>136</v>
      </c>
      <c r="E146">
        <v>1</v>
      </c>
      <c r="F146">
        <v>1.0144187211990356</v>
      </c>
      <c r="G146">
        <v>1.025254487991333</v>
      </c>
      <c r="H146">
        <v>5.7041044346988201E-3</v>
      </c>
      <c r="I146">
        <v>68.262436892395797</v>
      </c>
      <c r="J146">
        <f t="shared" si="4"/>
        <v>0</v>
      </c>
    </row>
    <row r="147" spans="1:10" x14ac:dyDescent="0.25">
      <c r="A147" s="4" t="str">
        <f t="shared" si="5"/>
        <v>AllAll Customers9/14/2021 (4pm-7pm)2</v>
      </c>
      <c r="B147" t="s">
        <v>94</v>
      </c>
      <c r="C147" t="s">
        <v>104</v>
      </c>
      <c r="D147" s="5" t="s">
        <v>136</v>
      </c>
      <c r="E147">
        <v>2</v>
      </c>
      <c r="F147">
        <v>0.87422418594360352</v>
      </c>
      <c r="G147">
        <v>0.88415122032165527</v>
      </c>
      <c r="H147">
        <v>5.3381486795842648E-3</v>
      </c>
      <c r="I147">
        <v>67.046079977148338</v>
      </c>
      <c r="J147">
        <f t="shared" si="4"/>
        <v>0</v>
      </c>
    </row>
    <row r="148" spans="1:10" x14ac:dyDescent="0.25">
      <c r="A148" s="4" t="str">
        <f t="shared" si="5"/>
        <v>AllAll Customers9/14/2021 (4pm-7pm)3</v>
      </c>
      <c r="B148" t="s">
        <v>94</v>
      </c>
      <c r="C148" t="s">
        <v>104</v>
      </c>
      <c r="D148" s="5" t="s">
        <v>136</v>
      </c>
      <c r="E148">
        <v>3</v>
      </c>
      <c r="F148">
        <v>0.77541589736938477</v>
      </c>
      <c r="G148">
        <v>0.78289526700973511</v>
      </c>
      <c r="H148">
        <v>4.889901727437973E-3</v>
      </c>
      <c r="I148">
        <v>65.922397067244191</v>
      </c>
      <c r="J148">
        <f t="shared" si="4"/>
        <v>0</v>
      </c>
    </row>
    <row r="149" spans="1:10" x14ac:dyDescent="0.25">
      <c r="A149" s="4" t="str">
        <f t="shared" si="5"/>
        <v>AllAll Customers9/14/2021 (4pm-7pm)4</v>
      </c>
      <c r="B149" t="s">
        <v>94</v>
      </c>
      <c r="C149" t="s">
        <v>104</v>
      </c>
      <c r="D149" s="5" t="s">
        <v>136</v>
      </c>
      <c r="E149">
        <v>4</v>
      </c>
      <c r="F149">
        <v>0.69685840606689453</v>
      </c>
      <c r="G149">
        <v>0.71530044078826904</v>
      </c>
      <c r="H149">
        <v>4.366906825453043E-3</v>
      </c>
      <c r="I149">
        <v>65.395048607110965</v>
      </c>
      <c r="J149">
        <f t="shared" si="4"/>
        <v>0</v>
      </c>
    </row>
    <row r="150" spans="1:10" x14ac:dyDescent="0.25">
      <c r="A150" s="4" t="str">
        <f t="shared" si="5"/>
        <v>AllAll Customers9/14/2021 (4pm-7pm)5</v>
      </c>
      <c r="B150" t="s">
        <v>94</v>
      </c>
      <c r="C150" t="s">
        <v>104</v>
      </c>
      <c r="D150" s="5" t="s">
        <v>136</v>
      </c>
      <c r="E150">
        <v>5</v>
      </c>
      <c r="F150">
        <v>0.66604679822921753</v>
      </c>
      <c r="G150">
        <v>0.67329436540603638</v>
      </c>
      <c r="H150">
        <v>3.9279935881495476E-3</v>
      </c>
      <c r="I150">
        <v>64.781065885124647</v>
      </c>
      <c r="J150">
        <f t="shared" si="4"/>
        <v>0</v>
      </c>
    </row>
    <row r="151" spans="1:10" x14ac:dyDescent="0.25">
      <c r="A151" s="4" t="str">
        <f t="shared" si="5"/>
        <v>AllAll Customers9/14/2021 (4pm-7pm)6</v>
      </c>
      <c r="B151" t="s">
        <v>94</v>
      </c>
      <c r="C151" t="s">
        <v>104</v>
      </c>
      <c r="D151" s="5" t="s">
        <v>136</v>
      </c>
      <c r="E151">
        <v>6</v>
      </c>
      <c r="F151">
        <v>0.65772038698196411</v>
      </c>
      <c r="G151">
        <v>0.66140139102935791</v>
      </c>
      <c r="H151">
        <v>3.3412848133593798E-3</v>
      </c>
      <c r="I151">
        <v>63.974713667155598</v>
      </c>
      <c r="J151">
        <f t="shared" si="4"/>
        <v>0</v>
      </c>
    </row>
    <row r="152" spans="1:10" x14ac:dyDescent="0.25">
      <c r="A152" s="4" t="str">
        <f t="shared" si="5"/>
        <v>AllAll Customers9/14/2021 (4pm-7pm)7</v>
      </c>
      <c r="B152" t="s">
        <v>94</v>
      </c>
      <c r="C152" t="s">
        <v>104</v>
      </c>
      <c r="D152" s="5" t="s">
        <v>136</v>
      </c>
      <c r="E152">
        <v>7</v>
      </c>
      <c r="F152">
        <v>0.70119255781173706</v>
      </c>
      <c r="G152">
        <v>0.68765908479690552</v>
      </c>
      <c r="H152">
        <v>3.0299699865281582E-3</v>
      </c>
      <c r="I152">
        <v>63.596398782775218</v>
      </c>
      <c r="J152">
        <f t="shared" si="4"/>
        <v>0</v>
      </c>
    </row>
    <row r="153" spans="1:10" x14ac:dyDescent="0.25">
      <c r="A153" s="4" t="str">
        <f t="shared" si="5"/>
        <v>AllAll Customers9/14/2021 (4pm-7pm)8</v>
      </c>
      <c r="B153" t="s">
        <v>94</v>
      </c>
      <c r="C153" t="s">
        <v>104</v>
      </c>
      <c r="D153" s="5" t="s">
        <v>136</v>
      </c>
      <c r="E153">
        <v>8</v>
      </c>
      <c r="F153">
        <v>0.65518772602081299</v>
      </c>
      <c r="G153">
        <v>0.65230798721313477</v>
      </c>
      <c r="H153">
        <v>3.1549332197755575E-3</v>
      </c>
      <c r="I153">
        <v>63.389328281979878</v>
      </c>
      <c r="J153">
        <f t="shared" si="4"/>
        <v>0</v>
      </c>
    </row>
    <row r="154" spans="1:10" x14ac:dyDescent="0.25">
      <c r="A154" s="4" t="str">
        <f t="shared" si="5"/>
        <v>AllAll Customers9/14/2021 (4pm-7pm)9</v>
      </c>
      <c r="B154" t="s">
        <v>94</v>
      </c>
      <c r="C154" t="s">
        <v>104</v>
      </c>
      <c r="D154" s="5" t="s">
        <v>136</v>
      </c>
      <c r="E154">
        <v>9</v>
      </c>
      <c r="F154">
        <v>0.50617951154708862</v>
      </c>
      <c r="G154">
        <v>0.49604830145835876</v>
      </c>
      <c r="H154">
        <v>3.5535986535251141E-3</v>
      </c>
      <c r="I154">
        <v>64.044845192366509</v>
      </c>
      <c r="J154">
        <f t="shared" si="4"/>
        <v>0</v>
      </c>
    </row>
    <row r="155" spans="1:10" x14ac:dyDescent="0.25">
      <c r="A155" s="4" t="str">
        <f t="shared" si="5"/>
        <v>AllAll Customers9/14/2021 (4pm-7pm)10</v>
      </c>
      <c r="B155" t="s">
        <v>94</v>
      </c>
      <c r="C155" t="s">
        <v>104</v>
      </c>
      <c r="D155" s="5" t="s">
        <v>136</v>
      </c>
      <c r="E155">
        <v>10</v>
      </c>
      <c r="F155">
        <v>0.34796091914176941</v>
      </c>
      <c r="G155">
        <v>0.33713668584823608</v>
      </c>
      <c r="H155">
        <v>3.9502726867794991E-3</v>
      </c>
      <c r="I155">
        <v>67.564612776755837</v>
      </c>
      <c r="J155">
        <f t="shared" si="4"/>
        <v>0</v>
      </c>
    </row>
    <row r="156" spans="1:10" x14ac:dyDescent="0.25">
      <c r="A156" s="4" t="str">
        <f t="shared" si="5"/>
        <v>AllAll Customers9/14/2021 (4pm-7pm)11</v>
      </c>
      <c r="B156" t="s">
        <v>94</v>
      </c>
      <c r="C156" t="s">
        <v>104</v>
      </c>
      <c r="D156" s="5" t="s">
        <v>136</v>
      </c>
      <c r="E156">
        <v>11</v>
      </c>
      <c r="F156">
        <v>0.24945400655269623</v>
      </c>
      <c r="G156">
        <v>0.24370293319225311</v>
      </c>
      <c r="H156">
        <v>4.3040048331022263E-3</v>
      </c>
      <c r="I156">
        <v>72.021639776198569</v>
      </c>
      <c r="J156">
        <f t="shared" si="4"/>
        <v>0</v>
      </c>
    </row>
    <row r="157" spans="1:10" x14ac:dyDescent="0.25">
      <c r="A157" s="4" t="str">
        <f t="shared" si="5"/>
        <v>AllAll Customers9/14/2021 (4pm-7pm)12</v>
      </c>
      <c r="B157" t="s">
        <v>94</v>
      </c>
      <c r="C157" t="s">
        <v>104</v>
      </c>
      <c r="D157" s="5" t="s">
        <v>136</v>
      </c>
      <c r="E157">
        <v>12</v>
      </c>
      <c r="F157">
        <v>0.24312381446361542</v>
      </c>
      <c r="G157">
        <v>0.24896146357059479</v>
      </c>
      <c r="H157">
        <v>4.7503570094704628E-3</v>
      </c>
      <c r="I157">
        <v>76.773709255755747</v>
      </c>
      <c r="J157">
        <f t="shared" si="4"/>
        <v>0</v>
      </c>
    </row>
    <row r="158" spans="1:10" x14ac:dyDescent="0.25">
      <c r="A158" s="4" t="str">
        <f t="shared" si="5"/>
        <v>AllAll Customers9/14/2021 (4pm-7pm)13</v>
      </c>
      <c r="B158" t="s">
        <v>94</v>
      </c>
      <c r="C158" t="s">
        <v>104</v>
      </c>
      <c r="D158" s="5" t="s">
        <v>136</v>
      </c>
      <c r="E158">
        <v>13</v>
      </c>
      <c r="F158">
        <v>0.36040407419204712</v>
      </c>
      <c r="G158">
        <v>0.35181832313537598</v>
      </c>
      <c r="H158">
        <v>4.8167738132178783E-3</v>
      </c>
      <c r="I158">
        <v>80.920878808915191</v>
      </c>
      <c r="J158">
        <f t="shared" si="4"/>
        <v>0</v>
      </c>
    </row>
    <row r="159" spans="1:10" x14ac:dyDescent="0.25">
      <c r="A159" s="4" t="str">
        <f t="shared" si="5"/>
        <v>AllAll Customers9/14/2021 (4pm-7pm)14</v>
      </c>
      <c r="B159" t="s">
        <v>94</v>
      </c>
      <c r="C159" t="s">
        <v>104</v>
      </c>
      <c r="D159" s="5" t="s">
        <v>136</v>
      </c>
      <c r="E159">
        <v>14</v>
      </c>
      <c r="F159">
        <v>0.56732398271560669</v>
      </c>
      <c r="G159">
        <v>0.55827146768569946</v>
      </c>
      <c r="H159">
        <v>2.9660910367965698E-3</v>
      </c>
      <c r="I159">
        <v>83.782930724592816</v>
      </c>
      <c r="J159">
        <f t="shared" si="4"/>
        <v>0</v>
      </c>
    </row>
    <row r="160" spans="1:10" x14ac:dyDescent="0.25">
      <c r="A160" s="4" t="str">
        <f t="shared" si="5"/>
        <v>AllAll Customers9/14/2021 (4pm-7pm)15</v>
      </c>
      <c r="B160" t="s">
        <v>94</v>
      </c>
      <c r="C160" t="s">
        <v>104</v>
      </c>
      <c r="D160" s="5" t="s">
        <v>136</v>
      </c>
      <c r="E160">
        <v>15</v>
      </c>
      <c r="F160">
        <v>0.83494645357131958</v>
      </c>
      <c r="G160">
        <v>0.84399896860122681</v>
      </c>
      <c r="H160">
        <v>2.9660910367965698E-3</v>
      </c>
      <c r="I160">
        <v>85.143682501413721</v>
      </c>
      <c r="J160">
        <f t="shared" si="4"/>
        <v>0</v>
      </c>
    </row>
    <row r="161" spans="1:10" x14ac:dyDescent="0.25">
      <c r="A161" s="4" t="str">
        <f t="shared" si="5"/>
        <v>AllAll Customers9/14/2021 (4pm-7pm)16</v>
      </c>
      <c r="B161" t="s">
        <v>94</v>
      </c>
      <c r="C161" t="s">
        <v>104</v>
      </c>
      <c r="D161" s="5" t="s">
        <v>136</v>
      </c>
      <c r="E161">
        <v>16</v>
      </c>
      <c r="F161">
        <v>1.2092576026916504</v>
      </c>
      <c r="G161">
        <v>1.2333492040634155</v>
      </c>
      <c r="H161">
        <v>6.1335121281445026E-3</v>
      </c>
      <c r="I161">
        <v>85.579748794983843</v>
      </c>
      <c r="J161">
        <f t="shared" si="4"/>
        <v>0</v>
      </c>
    </row>
    <row r="162" spans="1:10" x14ac:dyDescent="0.25">
      <c r="A162" s="4" t="str">
        <f t="shared" si="5"/>
        <v>AllAll Customers9/14/2021 (4pm-7pm)17</v>
      </c>
      <c r="B162" t="s">
        <v>94</v>
      </c>
      <c r="C162" t="s">
        <v>104</v>
      </c>
      <c r="D162" s="5" t="s">
        <v>136</v>
      </c>
      <c r="E162">
        <v>17</v>
      </c>
      <c r="F162">
        <v>1.5552085638046265</v>
      </c>
      <c r="G162">
        <v>0.92680066823959351</v>
      </c>
      <c r="H162">
        <v>7.2828913107514381E-3</v>
      </c>
      <c r="I162">
        <v>85.092578629215964</v>
      </c>
      <c r="J162">
        <f t="shared" si="4"/>
        <v>0</v>
      </c>
    </row>
    <row r="163" spans="1:10" x14ac:dyDescent="0.25">
      <c r="A163" s="4" t="str">
        <f t="shared" si="5"/>
        <v>AllAll Customers9/14/2021 (4pm-7pm)18</v>
      </c>
      <c r="B163" t="s">
        <v>94</v>
      </c>
      <c r="C163" t="s">
        <v>104</v>
      </c>
      <c r="D163" s="5" t="s">
        <v>136</v>
      </c>
      <c r="E163">
        <v>18</v>
      </c>
      <c r="F163">
        <v>1.7796995639801025</v>
      </c>
      <c r="G163">
        <v>1.3632336854934692</v>
      </c>
      <c r="H163">
        <v>7.494898047298193E-3</v>
      </c>
      <c r="I163">
        <v>83.533255248805091</v>
      </c>
      <c r="J163">
        <f t="shared" si="4"/>
        <v>0</v>
      </c>
    </row>
    <row r="164" spans="1:10" x14ac:dyDescent="0.25">
      <c r="A164" s="4" t="str">
        <f t="shared" si="5"/>
        <v>AllAll Customers9/14/2021 (4pm-7pm)19</v>
      </c>
      <c r="B164" t="s">
        <v>94</v>
      </c>
      <c r="C164" t="s">
        <v>104</v>
      </c>
      <c r="D164" s="5" t="s">
        <v>136</v>
      </c>
      <c r="E164">
        <v>19</v>
      </c>
      <c r="F164">
        <v>1.7912033796310425</v>
      </c>
      <c r="G164">
        <v>1.542884349822998</v>
      </c>
      <c r="H164">
        <v>7.2831613942980766E-3</v>
      </c>
      <c r="I164">
        <v>81.18498345719064</v>
      </c>
      <c r="J164">
        <f t="shared" si="4"/>
        <v>0</v>
      </c>
    </row>
    <row r="165" spans="1:10" x14ac:dyDescent="0.25">
      <c r="A165" s="4" t="str">
        <f t="shared" si="5"/>
        <v>AllAll Customers9/14/2021 (4pm-7pm)20</v>
      </c>
      <c r="B165" t="s">
        <v>94</v>
      </c>
      <c r="C165" t="s">
        <v>104</v>
      </c>
      <c r="D165" s="5" t="s">
        <v>136</v>
      </c>
      <c r="E165">
        <v>20</v>
      </c>
      <c r="F165">
        <v>1.7107280492782593</v>
      </c>
      <c r="G165">
        <v>2.0057382583618164</v>
      </c>
      <c r="H165">
        <v>6.8733650259673595E-3</v>
      </c>
      <c r="I165">
        <v>77.553556490494046</v>
      </c>
      <c r="J165">
        <f t="shared" si="4"/>
        <v>0</v>
      </c>
    </row>
    <row r="166" spans="1:10" x14ac:dyDescent="0.25">
      <c r="A166" s="4" t="str">
        <f t="shared" si="5"/>
        <v>AllAll Customers9/14/2021 (4pm-7pm)21</v>
      </c>
      <c r="B166" t="s">
        <v>94</v>
      </c>
      <c r="C166" t="s">
        <v>104</v>
      </c>
      <c r="D166" s="5" t="s">
        <v>136</v>
      </c>
      <c r="E166">
        <v>21</v>
      </c>
      <c r="F166">
        <v>1.626399040222168</v>
      </c>
      <c r="G166">
        <v>1.7297000885009766</v>
      </c>
      <c r="H166">
        <v>6.4940531738102436E-3</v>
      </c>
      <c r="I166">
        <v>73.460346989595024</v>
      </c>
      <c r="J166">
        <f t="shared" si="4"/>
        <v>0</v>
      </c>
    </row>
    <row r="167" spans="1:10" x14ac:dyDescent="0.25">
      <c r="A167" s="4" t="str">
        <f t="shared" si="5"/>
        <v>AllAll Customers9/14/2021 (4pm-7pm)22</v>
      </c>
      <c r="B167" t="s">
        <v>94</v>
      </c>
      <c r="C167" t="s">
        <v>104</v>
      </c>
      <c r="D167" s="5" t="s">
        <v>136</v>
      </c>
      <c r="E167">
        <v>22</v>
      </c>
      <c r="F167">
        <v>1.5098990201950073</v>
      </c>
      <c r="G167">
        <v>1.562339186668396</v>
      </c>
      <c r="H167">
        <v>6.4689535647630692E-3</v>
      </c>
      <c r="I167">
        <v>70.785378645557955</v>
      </c>
      <c r="J167">
        <f t="shared" si="4"/>
        <v>0</v>
      </c>
    </row>
    <row r="168" spans="1:10" x14ac:dyDescent="0.25">
      <c r="A168" s="4" t="str">
        <f t="shared" si="5"/>
        <v>AllAll Customers9/14/2021 (4pm-7pm)23</v>
      </c>
      <c r="B168" t="s">
        <v>94</v>
      </c>
      <c r="C168" t="s">
        <v>104</v>
      </c>
      <c r="D168" s="5" t="s">
        <v>136</v>
      </c>
      <c r="E168">
        <v>23</v>
      </c>
      <c r="F168">
        <v>1.3393189907073975</v>
      </c>
      <c r="G168">
        <v>1.3633548021316528</v>
      </c>
      <c r="H168">
        <v>6.5083676017820835E-3</v>
      </c>
      <c r="I168">
        <v>68.909699779454087</v>
      </c>
      <c r="J168">
        <f t="shared" si="4"/>
        <v>0</v>
      </c>
    </row>
    <row r="169" spans="1:10" x14ac:dyDescent="0.25">
      <c r="A169" s="4" t="str">
        <f t="shared" si="5"/>
        <v>AllAll Customers9/14/2021 (4pm-7pm)24</v>
      </c>
      <c r="B169" t="s">
        <v>94</v>
      </c>
      <c r="C169" t="s">
        <v>104</v>
      </c>
      <c r="D169" s="5" t="s">
        <v>136</v>
      </c>
      <c r="E169">
        <v>24</v>
      </c>
      <c r="F169">
        <v>1.1358364820480347</v>
      </c>
      <c r="G169">
        <v>1.1415629386901855</v>
      </c>
      <c r="H169">
        <v>6.2003177590668201E-3</v>
      </c>
      <c r="I169">
        <v>67.727400334943084</v>
      </c>
      <c r="J169">
        <f t="shared" si="4"/>
        <v>0</v>
      </c>
    </row>
    <row r="170" spans="1:10" x14ac:dyDescent="0.25">
      <c r="A170" s="4" t="str">
        <f t="shared" si="5"/>
        <v>AllAll Customers9/22/2021 (4pm-5pm &amp; 5:55pm-7pm)1</v>
      </c>
      <c r="B170" t="s">
        <v>94</v>
      </c>
      <c r="C170" t="s">
        <v>104</v>
      </c>
      <c r="D170" s="5" t="s">
        <v>137</v>
      </c>
      <c r="E170">
        <v>1</v>
      </c>
      <c r="F170">
        <v>1.1740865707397461</v>
      </c>
      <c r="G170">
        <v>1.1856967210769653</v>
      </c>
      <c r="H170">
        <v>6.5596867352724075E-3</v>
      </c>
      <c r="I170">
        <v>75.128321318693096</v>
      </c>
      <c r="J170">
        <f t="shared" si="4"/>
        <v>0</v>
      </c>
    </row>
    <row r="171" spans="1:10" x14ac:dyDescent="0.25">
      <c r="A171" s="4" t="str">
        <f t="shared" si="5"/>
        <v>AllAll Customers9/22/2021 (4pm-5pm &amp; 5:55pm-7pm)2</v>
      </c>
      <c r="B171" t="s">
        <v>94</v>
      </c>
      <c r="C171" t="s">
        <v>104</v>
      </c>
      <c r="D171" s="5" t="s">
        <v>137</v>
      </c>
      <c r="E171">
        <v>2</v>
      </c>
      <c r="F171">
        <v>1.0076398849487305</v>
      </c>
      <c r="G171">
        <v>1.0081490278244019</v>
      </c>
      <c r="H171">
        <v>5.9298835694789886E-3</v>
      </c>
      <c r="I171">
        <v>73.18222764458578</v>
      </c>
      <c r="J171">
        <f t="shared" si="4"/>
        <v>0</v>
      </c>
    </row>
    <row r="172" spans="1:10" x14ac:dyDescent="0.25">
      <c r="A172" s="4" t="str">
        <f t="shared" si="5"/>
        <v>AllAll Customers9/22/2021 (4pm-5pm &amp; 5:55pm-7pm)3</v>
      </c>
      <c r="B172" t="s">
        <v>94</v>
      </c>
      <c r="C172" t="s">
        <v>104</v>
      </c>
      <c r="D172" s="5" t="s">
        <v>137</v>
      </c>
      <c r="E172">
        <v>3</v>
      </c>
      <c r="F172">
        <v>0.88213044404983521</v>
      </c>
      <c r="G172">
        <v>0.88437891006469727</v>
      </c>
      <c r="H172">
        <v>5.3136572241783142E-3</v>
      </c>
      <c r="I172">
        <v>72.055035031591871</v>
      </c>
      <c r="J172">
        <f t="shared" si="4"/>
        <v>0</v>
      </c>
    </row>
    <row r="173" spans="1:10" x14ac:dyDescent="0.25">
      <c r="A173" s="4" t="str">
        <f t="shared" si="5"/>
        <v>AllAll Customers9/22/2021 (4pm-5pm &amp; 5:55pm-7pm)4</v>
      </c>
      <c r="B173" t="s">
        <v>94</v>
      </c>
      <c r="C173" t="s">
        <v>104</v>
      </c>
      <c r="D173" s="5" t="s">
        <v>137</v>
      </c>
      <c r="E173">
        <v>4</v>
      </c>
      <c r="F173">
        <v>0.79500830173492432</v>
      </c>
      <c r="G173">
        <v>0.79857391119003296</v>
      </c>
      <c r="H173">
        <v>4.8130284994840622E-3</v>
      </c>
      <c r="I173">
        <v>71.04760529730197</v>
      </c>
      <c r="J173">
        <f t="shared" si="4"/>
        <v>0</v>
      </c>
    </row>
    <row r="174" spans="1:10" x14ac:dyDescent="0.25">
      <c r="A174" s="4" t="str">
        <f t="shared" si="5"/>
        <v>AllAll Customers9/22/2021 (4pm-5pm &amp; 5:55pm-7pm)5</v>
      </c>
      <c r="B174" t="s">
        <v>94</v>
      </c>
      <c r="C174" t="s">
        <v>104</v>
      </c>
      <c r="D174" s="5" t="s">
        <v>137</v>
      </c>
      <c r="E174">
        <v>5</v>
      </c>
      <c r="F174">
        <v>0.73837846517562866</v>
      </c>
      <c r="G174">
        <v>0.73967325687408447</v>
      </c>
      <c r="H174">
        <v>4.275189246982336E-3</v>
      </c>
      <c r="I174">
        <v>70.250528713776959</v>
      </c>
      <c r="J174">
        <f t="shared" si="4"/>
        <v>0</v>
      </c>
    </row>
    <row r="175" spans="1:10" x14ac:dyDescent="0.25">
      <c r="A175" s="4" t="str">
        <f t="shared" si="5"/>
        <v>AllAll Customers9/22/2021 (4pm-5pm &amp; 5:55pm-7pm)6</v>
      </c>
      <c r="B175" t="s">
        <v>94</v>
      </c>
      <c r="C175" t="s">
        <v>104</v>
      </c>
      <c r="D175" s="5" t="s">
        <v>137</v>
      </c>
      <c r="E175">
        <v>6</v>
      </c>
      <c r="F175">
        <v>0.70515888929367065</v>
      </c>
      <c r="G175">
        <v>0.70837599039077759</v>
      </c>
      <c r="H175">
        <v>3.6164533812552691E-3</v>
      </c>
      <c r="I175">
        <v>70.039495585608421</v>
      </c>
      <c r="J175">
        <f t="shared" si="4"/>
        <v>0</v>
      </c>
    </row>
    <row r="176" spans="1:10" x14ac:dyDescent="0.25">
      <c r="A176" s="4" t="str">
        <f t="shared" si="5"/>
        <v>AllAll Customers9/22/2021 (4pm-5pm &amp; 5:55pm-7pm)7</v>
      </c>
      <c r="B176" t="s">
        <v>94</v>
      </c>
      <c r="C176" t="s">
        <v>104</v>
      </c>
      <c r="D176" s="5" t="s">
        <v>137</v>
      </c>
      <c r="E176">
        <v>7</v>
      </c>
      <c r="F176">
        <v>0.72282004356384277</v>
      </c>
      <c r="G176">
        <v>0.73486101627349854</v>
      </c>
      <c r="H176">
        <v>3.3046111930161715E-3</v>
      </c>
      <c r="I176">
        <v>69.652000850504109</v>
      </c>
      <c r="J176">
        <f t="shared" si="4"/>
        <v>0</v>
      </c>
    </row>
    <row r="177" spans="1:10" x14ac:dyDescent="0.25">
      <c r="A177" s="4" t="str">
        <f t="shared" si="5"/>
        <v>AllAll Customers9/22/2021 (4pm-5pm &amp; 5:55pm-7pm)8</v>
      </c>
      <c r="B177" t="s">
        <v>94</v>
      </c>
      <c r="C177" t="s">
        <v>104</v>
      </c>
      <c r="D177" s="5" t="s">
        <v>137</v>
      </c>
      <c r="E177">
        <v>8</v>
      </c>
      <c r="F177">
        <v>0.70332306623458862</v>
      </c>
      <c r="G177">
        <v>0.70359271764755249</v>
      </c>
      <c r="H177">
        <v>3.4993062727153301E-3</v>
      </c>
      <c r="I177">
        <v>69.03799833953056</v>
      </c>
      <c r="J177">
        <f t="shared" si="4"/>
        <v>0</v>
      </c>
    </row>
    <row r="178" spans="1:10" x14ac:dyDescent="0.25">
      <c r="A178" s="4" t="str">
        <f t="shared" si="5"/>
        <v>AllAll Customers9/22/2021 (4pm-5pm &amp; 5:55pm-7pm)9</v>
      </c>
      <c r="B178" t="s">
        <v>94</v>
      </c>
      <c r="C178" t="s">
        <v>104</v>
      </c>
      <c r="D178" s="5" t="s">
        <v>137</v>
      </c>
      <c r="E178">
        <v>9</v>
      </c>
      <c r="F178">
        <v>0.59555822610855103</v>
      </c>
      <c r="G178">
        <v>0.59053206443786621</v>
      </c>
      <c r="H178">
        <v>4.04373649507761E-3</v>
      </c>
      <c r="I178">
        <v>70.396420298090405</v>
      </c>
      <c r="J178">
        <f t="shared" si="4"/>
        <v>0</v>
      </c>
    </row>
    <row r="179" spans="1:10" x14ac:dyDescent="0.25">
      <c r="A179" s="4" t="str">
        <f t="shared" si="5"/>
        <v>AllAll Customers9/22/2021 (4pm-5pm &amp; 5:55pm-7pm)10</v>
      </c>
      <c r="B179" t="s">
        <v>94</v>
      </c>
      <c r="C179" t="s">
        <v>104</v>
      </c>
      <c r="D179" s="5" t="s">
        <v>137</v>
      </c>
      <c r="E179">
        <v>10</v>
      </c>
      <c r="F179">
        <v>0.52551960945129395</v>
      </c>
      <c r="G179">
        <v>0.51645117998123169</v>
      </c>
      <c r="H179">
        <v>4.7338712029159069E-3</v>
      </c>
      <c r="I179">
        <v>75.137841203602008</v>
      </c>
      <c r="J179">
        <f t="shared" si="4"/>
        <v>0</v>
      </c>
    </row>
    <row r="180" spans="1:10" x14ac:dyDescent="0.25">
      <c r="A180" s="4" t="str">
        <f t="shared" si="5"/>
        <v>AllAll Customers9/22/2021 (4pm-5pm &amp; 5:55pm-7pm)11</v>
      </c>
      <c r="B180" t="s">
        <v>94</v>
      </c>
      <c r="C180" t="s">
        <v>104</v>
      </c>
      <c r="D180" s="5" t="s">
        <v>137</v>
      </c>
      <c r="E180">
        <v>11</v>
      </c>
      <c r="F180">
        <v>0.53048759698867798</v>
      </c>
      <c r="G180">
        <v>0.52467638254165649</v>
      </c>
      <c r="H180">
        <v>5.4145641624927521E-3</v>
      </c>
      <c r="I180">
        <v>80.806165762209631</v>
      </c>
      <c r="J180">
        <f t="shared" si="4"/>
        <v>0</v>
      </c>
    </row>
    <row r="181" spans="1:10" x14ac:dyDescent="0.25">
      <c r="A181" s="4" t="str">
        <f t="shared" si="5"/>
        <v>AllAll Customers9/22/2021 (4pm-5pm &amp; 5:55pm-7pm)12</v>
      </c>
      <c r="B181" t="s">
        <v>94</v>
      </c>
      <c r="C181" t="s">
        <v>104</v>
      </c>
      <c r="D181" s="5" t="s">
        <v>137</v>
      </c>
      <c r="E181">
        <v>12</v>
      </c>
      <c r="F181">
        <v>0.68384277820587158</v>
      </c>
      <c r="G181">
        <v>0.66736292839050293</v>
      </c>
      <c r="H181">
        <v>6.053093820810318E-3</v>
      </c>
      <c r="I181">
        <v>86.425925198491214</v>
      </c>
      <c r="J181">
        <f t="shared" si="4"/>
        <v>0</v>
      </c>
    </row>
    <row r="182" spans="1:10" x14ac:dyDescent="0.25">
      <c r="A182" s="4" t="str">
        <f t="shared" si="5"/>
        <v>AllAll Customers9/22/2021 (4pm-5pm &amp; 5:55pm-7pm)13</v>
      </c>
      <c r="B182" t="s">
        <v>94</v>
      </c>
      <c r="C182" t="s">
        <v>104</v>
      </c>
      <c r="D182" s="5" t="s">
        <v>137</v>
      </c>
      <c r="E182">
        <v>13</v>
      </c>
      <c r="F182">
        <v>0.98631083965301514</v>
      </c>
      <c r="G182">
        <v>0.95404285192489624</v>
      </c>
      <c r="H182">
        <v>6.1743580736219883E-3</v>
      </c>
      <c r="I182">
        <v>90.126847966951971</v>
      </c>
      <c r="J182">
        <f t="shared" si="4"/>
        <v>0</v>
      </c>
    </row>
    <row r="183" spans="1:10" x14ac:dyDescent="0.25">
      <c r="A183" s="4" t="str">
        <f t="shared" si="5"/>
        <v>AllAll Customers9/22/2021 (4pm-5pm &amp; 5:55pm-7pm)14</v>
      </c>
      <c r="B183" t="s">
        <v>94</v>
      </c>
      <c r="C183" t="s">
        <v>104</v>
      </c>
      <c r="D183" s="5" t="s">
        <v>137</v>
      </c>
      <c r="E183">
        <v>14</v>
      </c>
      <c r="F183">
        <v>1.3376041650772095</v>
      </c>
      <c r="G183">
        <v>1.3297114372253418</v>
      </c>
      <c r="H183">
        <v>3.6003242712467909E-3</v>
      </c>
      <c r="I183">
        <v>92.064964765920251</v>
      </c>
      <c r="J183">
        <f t="shared" si="4"/>
        <v>0</v>
      </c>
    </row>
    <row r="184" spans="1:10" x14ac:dyDescent="0.25">
      <c r="A184" s="4" t="str">
        <f t="shared" si="5"/>
        <v>AllAll Customers9/22/2021 (4pm-5pm &amp; 5:55pm-7pm)15</v>
      </c>
      <c r="B184" t="s">
        <v>94</v>
      </c>
      <c r="C184" t="s">
        <v>104</v>
      </c>
      <c r="D184" s="5" t="s">
        <v>137</v>
      </c>
      <c r="E184">
        <v>15</v>
      </c>
      <c r="F184">
        <v>1.6992672681808472</v>
      </c>
      <c r="G184">
        <v>1.7071599960327148</v>
      </c>
      <c r="H184">
        <v>3.6003242712467909E-3</v>
      </c>
      <c r="I184">
        <v>93.064764498653972</v>
      </c>
      <c r="J184">
        <f t="shared" si="4"/>
        <v>0</v>
      </c>
    </row>
    <row r="185" spans="1:10" x14ac:dyDescent="0.25">
      <c r="A185" s="4" t="str">
        <f t="shared" si="5"/>
        <v>AllAll Customers9/22/2021 (4pm-5pm &amp; 5:55pm-7pm)16</v>
      </c>
      <c r="B185" t="s">
        <v>94</v>
      </c>
      <c r="C185" t="s">
        <v>104</v>
      </c>
      <c r="D185" s="5" t="s">
        <v>137</v>
      </c>
      <c r="E185">
        <v>16</v>
      </c>
      <c r="F185">
        <v>2.0406904220581055</v>
      </c>
      <c r="G185">
        <v>2.0517332553863525</v>
      </c>
      <c r="H185">
        <v>7.1183471009135246E-3</v>
      </c>
      <c r="I185">
        <v>93.294951198807198</v>
      </c>
      <c r="J185">
        <f t="shared" si="4"/>
        <v>0</v>
      </c>
    </row>
    <row r="186" spans="1:10" x14ac:dyDescent="0.25">
      <c r="A186" s="4" t="str">
        <f t="shared" si="5"/>
        <v>AllAll Customers9/22/2021 (4pm-5pm &amp; 5:55pm-7pm)17</v>
      </c>
      <c r="B186" t="s">
        <v>94</v>
      </c>
      <c r="C186" t="s">
        <v>104</v>
      </c>
      <c r="D186" s="5" t="s">
        <v>137</v>
      </c>
      <c r="E186">
        <v>17</v>
      </c>
      <c r="F186">
        <v>2.2442183494567871</v>
      </c>
      <c r="G186">
        <v>1.2454026937484741</v>
      </c>
      <c r="H186">
        <v>8.3176996558904648E-3</v>
      </c>
      <c r="I186">
        <v>91.540701441757591</v>
      </c>
      <c r="J186">
        <f t="shared" si="4"/>
        <v>0</v>
      </c>
    </row>
    <row r="187" spans="1:10" x14ac:dyDescent="0.25">
      <c r="A187" s="4" t="str">
        <f t="shared" si="5"/>
        <v>AllAll Customers9/22/2021 (4pm-5pm &amp; 5:55pm-7pm)18</v>
      </c>
      <c r="B187" t="s">
        <v>94</v>
      </c>
      <c r="C187" t="s">
        <v>104</v>
      </c>
      <c r="D187" s="5" t="s">
        <v>137</v>
      </c>
      <c r="E187">
        <v>18</v>
      </c>
      <c r="F187">
        <v>2.3292458057403564</v>
      </c>
      <c r="G187">
        <v>2.6895208358764648</v>
      </c>
      <c r="H187">
        <v>8.258746936917305E-3</v>
      </c>
      <c r="I187">
        <v>89.638283249660489</v>
      </c>
      <c r="J187">
        <f t="shared" si="4"/>
        <v>0</v>
      </c>
    </row>
    <row r="188" spans="1:10" x14ac:dyDescent="0.25">
      <c r="A188" s="4" t="str">
        <f t="shared" si="5"/>
        <v>AllAll Customers9/22/2021 (4pm-5pm &amp; 5:55pm-7pm)19</v>
      </c>
      <c r="B188" t="s">
        <v>94</v>
      </c>
      <c r="C188" t="s">
        <v>104</v>
      </c>
      <c r="D188" s="5" t="s">
        <v>137</v>
      </c>
      <c r="E188">
        <v>19</v>
      </c>
      <c r="F188">
        <v>2.2766952514648438</v>
      </c>
      <c r="G188">
        <v>1.5862237215042114</v>
      </c>
      <c r="H188">
        <v>8.1739556044340134E-3</v>
      </c>
      <c r="I188">
        <v>87.538306334045771</v>
      </c>
      <c r="J188">
        <f t="shared" si="4"/>
        <v>0</v>
      </c>
    </row>
    <row r="189" spans="1:10" x14ac:dyDescent="0.25">
      <c r="A189" s="4" t="str">
        <f t="shared" si="5"/>
        <v>AllAll Customers9/22/2021 (4pm-5pm &amp; 5:55pm-7pm)20</v>
      </c>
      <c r="B189" t="s">
        <v>94</v>
      </c>
      <c r="C189" t="s">
        <v>104</v>
      </c>
      <c r="D189" s="5" t="s">
        <v>137</v>
      </c>
      <c r="E189">
        <v>20</v>
      </c>
      <c r="F189">
        <v>2.1377160549163818</v>
      </c>
      <c r="G189">
        <v>2.5477914810180664</v>
      </c>
      <c r="H189">
        <v>7.8081744723021984E-3</v>
      </c>
      <c r="I189">
        <v>84.299890247858826</v>
      </c>
      <c r="J189">
        <f t="shared" si="4"/>
        <v>0</v>
      </c>
    </row>
    <row r="190" spans="1:10" x14ac:dyDescent="0.25">
      <c r="A190" s="4" t="str">
        <f t="shared" si="5"/>
        <v>AllAll Customers9/22/2021 (4pm-5pm &amp; 5:55pm-7pm)21</v>
      </c>
      <c r="B190" t="s">
        <v>94</v>
      </c>
      <c r="C190" t="s">
        <v>104</v>
      </c>
      <c r="D190" s="5" t="s">
        <v>137</v>
      </c>
      <c r="E190">
        <v>21</v>
      </c>
      <c r="F190">
        <v>2.0127794742584229</v>
      </c>
      <c r="G190">
        <v>2.1666538715362549</v>
      </c>
      <c r="H190">
        <v>7.4116634204983711E-3</v>
      </c>
      <c r="I190">
        <v>81.956821642639952</v>
      </c>
      <c r="J190">
        <f t="shared" si="4"/>
        <v>0</v>
      </c>
    </row>
    <row r="191" spans="1:10" x14ac:dyDescent="0.25">
      <c r="A191" s="4" t="str">
        <f t="shared" si="5"/>
        <v>AllAll Customers9/22/2021 (4pm-5pm &amp; 5:55pm-7pm)22</v>
      </c>
      <c r="B191" t="s">
        <v>94</v>
      </c>
      <c r="C191" t="s">
        <v>104</v>
      </c>
      <c r="D191" s="5" t="s">
        <v>137</v>
      </c>
      <c r="E191">
        <v>22</v>
      </c>
      <c r="F191">
        <v>1.8507343530654907</v>
      </c>
      <c r="G191">
        <v>1.9684772491455078</v>
      </c>
      <c r="H191">
        <v>7.2294170968234539E-3</v>
      </c>
      <c r="I191">
        <v>80.027267131034975</v>
      </c>
      <c r="J191">
        <f t="shared" si="4"/>
        <v>0</v>
      </c>
    </row>
    <row r="192" spans="1:10" x14ac:dyDescent="0.25">
      <c r="A192" s="4" t="str">
        <f t="shared" si="5"/>
        <v>AllAll Customers9/22/2021 (4pm-5pm &amp; 5:55pm-7pm)23</v>
      </c>
      <c r="B192" t="s">
        <v>94</v>
      </c>
      <c r="C192" t="s">
        <v>104</v>
      </c>
      <c r="D192" s="5" t="s">
        <v>137</v>
      </c>
      <c r="E192">
        <v>23</v>
      </c>
      <c r="F192">
        <v>1.6223005056381226</v>
      </c>
      <c r="G192">
        <v>1.711989164352417</v>
      </c>
      <c r="H192">
        <v>7.1277548559010029E-3</v>
      </c>
      <c r="I192">
        <v>77.574570711157961</v>
      </c>
      <c r="J192">
        <f t="shared" si="4"/>
        <v>0</v>
      </c>
    </row>
    <row r="193" spans="1:10" x14ac:dyDescent="0.25">
      <c r="A193" s="4" t="str">
        <f t="shared" si="5"/>
        <v>AllAll Customers9/22/2021 (4pm-5pm &amp; 5:55pm-7pm)24</v>
      </c>
      <c r="B193" t="s">
        <v>94</v>
      </c>
      <c r="C193" t="s">
        <v>104</v>
      </c>
      <c r="D193" s="5" t="s">
        <v>137</v>
      </c>
      <c r="E193">
        <v>24</v>
      </c>
      <c r="F193">
        <v>1.3515499830245972</v>
      </c>
      <c r="G193">
        <v>1.4385231733322144</v>
      </c>
      <c r="H193">
        <v>6.6320146434009075E-3</v>
      </c>
      <c r="I193">
        <v>75.511906892905955</v>
      </c>
      <c r="J193">
        <f t="shared" si="4"/>
        <v>0</v>
      </c>
    </row>
    <row r="194" spans="1:10" x14ac:dyDescent="0.25">
      <c r="A194" s="4" t="str">
        <f t="shared" si="5"/>
        <v>AllAll Customers9/30/2021 (5pm-7pm)1</v>
      </c>
      <c r="B194" t="s">
        <v>94</v>
      </c>
      <c r="C194" t="s">
        <v>104</v>
      </c>
      <c r="D194" s="5" t="s">
        <v>138</v>
      </c>
      <c r="E194">
        <v>1</v>
      </c>
      <c r="F194">
        <v>0.74455785751342773</v>
      </c>
      <c r="G194">
        <v>0.78132760524749756</v>
      </c>
      <c r="H194">
        <v>5.5017587728798389E-3</v>
      </c>
      <c r="I194">
        <v>64.383448999809076</v>
      </c>
      <c r="J194">
        <f t="shared" ref="J194:J257" si="6">INDEX(events, MATCH(CONCATENATE(B194, C194, D194), events_y, 0), MATCH("Confidential", events_x, 0))</f>
        <v>0</v>
      </c>
    </row>
    <row r="195" spans="1:10" x14ac:dyDescent="0.25">
      <c r="A195" s="4" t="str">
        <f t="shared" ref="A195:A258" si="7">B195&amp;C195&amp;D195&amp;E195</f>
        <v>AllAll Customers9/30/2021 (5pm-7pm)2</v>
      </c>
      <c r="B195" t="s">
        <v>94</v>
      </c>
      <c r="C195" t="s">
        <v>104</v>
      </c>
      <c r="D195" s="5" t="s">
        <v>138</v>
      </c>
      <c r="E195">
        <v>2</v>
      </c>
      <c r="F195">
        <v>0.66520786285400391</v>
      </c>
      <c r="G195">
        <v>0.69695347547531128</v>
      </c>
      <c r="H195">
        <v>5.1680766046047211E-3</v>
      </c>
      <c r="I195">
        <v>63.19168352207052</v>
      </c>
      <c r="J195">
        <f t="shared" si="6"/>
        <v>0</v>
      </c>
    </row>
    <row r="196" spans="1:10" x14ac:dyDescent="0.25">
      <c r="A196" s="4" t="str">
        <f t="shared" si="7"/>
        <v>AllAll Customers9/30/2021 (5pm-7pm)3</v>
      </c>
      <c r="B196" t="s">
        <v>94</v>
      </c>
      <c r="C196" t="s">
        <v>104</v>
      </c>
      <c r="D196" s="5" t="s">
        <v>138</v>
      </c>
      <c r="E196">
        <v>3</v>
      </c>
      <c r="F196">
        <v>0.61414211988449097</v>
      </c>
      <c r="G196">
        <v>0.63563483953475952</v>
      </c>
      <c r="H196">
        <v>4.7146915458142757E-3</v>
      </c>
      <c r="I196">
        <v>61.730393629275866</v>
      </c>
      <c r="J196">
        <f t="shared" si="6"/>
        <v>0</v>
      </c>
    </row>
    <row r="197" spans="1:10" x14ac:dyDescent="0.25">
      <c r="A197" s="4" t="str">
        <f t="shared" si="7"/>
        <v>AllAll Customers9/30/2021 (5pm-7pm)4</v>
      </c>
      <c r="B197" t="s">
        <v>94</v>
      </c>
      <c r="C197" t="s">
        <v>104</v>
      </c>
      <c r="D197" s="5" t="s">
        <v>138</v>
      </c>
      <c r="E197">
        <v>4</v>
      </c>
      <c r="F197">
        <v>0.57568627595901489</v>
      </c>
      <c r="G197">
        <v>0.59827536344528198</v>
      </c>
      <c r="H197">
        <v>4.2878002859652042E-3</v>
      </c>
      <c r="I197">
        <v>60.821580169176386</v>
      </c>
      <c r="J197">
        <f t="shared" si="6"/>
        <v>0</v>
      </c>
    </row>
    <row r="198" spans="1:10" x14ac:dyDescent="0.25">
      <c r="A198" s="4" t="str">
        <f t="shared" si="7"/>
        <v>AllAll Customers9/30/2021 (5pm-7pm)5</v>
      </c>
      <c r="B198" t="s">
        <v>94</v>
      </c>
      <c r="C198" t="s">
        <v>104</v>
      </c>
      <c r="D198" s="5" t="s">
        <v>138</v>
      </c>
      <c r="E198">
        <v>5</v>
      </c>
      <c r="F198">
        <v>0.55970746278762817</v>
      </c>
      <c r="G198">
        <v>0.57774704694747925</v>
      </c>
      <c r="H198">
        <v>3.8117344956845045E-3</v>
      </c>
      <c r="I198">
        <v>59.639393205370737</v>
      </c>
      <c r="J198">
        <f t="shared" si="6"/>
        <v>0</v>
      </c>
    </row>
    <row r="199" spans="1:10" x14ac:dyDescent="0.25">
      <c r="A199" s="4" t="str">
        <f t="shared" si="7"/>
        <v>AllAll Customers9/30/2021 (5pm-7pm)6</v>
      </c>
      <c r="B199" t="s">
        <v>94</v>
      </c>
      <c r="C199" t="s">
        <v>104</v>
      </c>
      <c r="D199" s="5" t="s">
        <v>138</v>
      </c>
      <c r="E199">
        <v>6</v>
      </c>
      <c r="F199">
        <v>0.56542903184890747</v>
      </c>
      <c r="G199">
        <v>0.57723343372344971</v>
      </c>
      <c r="H199">
        <v>3.1548519618809223E-3</v>
      </c>
      <c r="I199">
        <v>59.029837098073166</v>
      </c>
      <c r="J199">
        <f t="shared" si="6"/>
        <v>0</v>
      </c>
    </row>
    <row r="200" spans="1:10" x14ac:dyDescent="0.25">
      <c r="A200" s="4" t="str">
        <f t="shared" si="7"/>
        <v>AllAll Customers9/30/2021 (5pm-7pm)7</v>
      </c>
      <c r="B200" t="s">
        <v>94</v>
      </c>
      <c r="C200" t="s">
        <v>104</v>
      </c>
      <c r="D200" s="5" t="s">
        <v>138</v>
      </c>
      <c r="E200">
        <v>7</v>
      </c>
      <c r="F200">
        <v>0.61591917276382446</v>
      </c>
      <c r="G200">
        <v>0.62629693746566772</v>
      </c>
      <c r="H200">
        <v>2.7903178706765175E-3</v>
      </c>
      <c r="I200">
        <v>59.556549587212324</v>
      </c>
      <c r="J200">
        <f t="shared" si="6"/>
        <v>0</v>
      </c>
    </row>
    <row r="201" spans="1:10" x14ac:dyDescent="0.25">
      <c r="A201" s="4" t="str">
        <f t="shared" si="7"/>
        <v>AllAll Customers9/30/2021 (5pm-7pm)8</v>
      </c>
      <c r="B201" t="s">
        <v>94</v>
      </c>
      <c r="C201" t="s">
        <v>104</v>
      </c>
      <c r="D201" s="5" t="s">
        <v>138</v>
      </c>
      <c r="E201">
        <v>8</v>
      </c>
      <c r="F201">
        <v>0.59007024765014648</v>
      </c>
      <c r="G201">
        <v>0.59621638059616089</v>
      </c>
      <c r="H201">
        <v>2.9837496113032103E-3</v>
      </c>
      <c r="I201">
        <v>59.680408566978166</v>
      </c>
      <c r="J201">
        <f t="shared" si="6"/>
        <v>0</v>
      </c>
    </row>
    <row r="202" spans="1:10" x14ac:dyDescent="0.25">
      <c r="A202" s="4" t="str">
        <f t="shared" si="7"/>
        <v>AllAll Customers9/30/2021 (5pm-7pm)9</v>
      </c>
      <c r="B202" t="s">
        <v>94</v>
      </c>
      <c r="C202" t="s">
        <v>104</v>
      </c>
      <c r="D202" s="5" t="s">
        <v>138</v>
      </c>
      <c r="E202">
        <v>9</v>
      </c>
      <c r="F202">
        <v>0.43208792805671692</v>
      </c>
      <c r="G202">
        <v>0.43207752704620361</v>
      </c>
      <c r="H202">
        <v>3.5107994917780161E-3</v>
      </c>
      <c r="I202">
        <v>61.179535719307374</v>
      </c>
      <c r="J202">
        <f t="shared" si="6"/>
        <v>0</v>
      </c>
    </row>
    <row r="203" spans="1:10" x14ac:dyDescent="0.25">
      <c r="A203" s="4" t="str">
        <f t="shared" si="7"/>
        <v>AllAll Customers9/30/2021 (5pm-7pm)10</v>
      </c>
      <c r="B203" t="s">
        <v>94</v>
      </c>
      <c r="C203" t="s">
        <v>104</v>
      </c>
      <c r="D203" s="5" t="s">
        <v>138</v>
      </c>
      <c r="E203">
        <v>10</v>
      </c>
      <c r="F203">
        <v>0.26500797271728516</v>
      </c>
      <c r="G203">
        <v>0.26935312151908875</v>
      </c>
      <c r="H203">
        <v>4.0239826776087284E-3</v>
      </c>
      <c r="I203">
        <v>65.880627788173953</v>
      </c>
      <c r="J203">
        <f t="shared" si="6"/>
        <v>0</v>
      </c>
    </row>
    <row r="204" spans="1:10" x14ac:dyDescent="0.25">
      <c r="A204" s="4" t="str">
        <f t="shared" si="7"/>
        <v>AllAll Customers9/30/2021 (5pm-7pm)11</v>
      </c>
      <c r="B204" t="s">
        <v>94</v>
      </c>
      <c r="C204" t="s">
        <v>104</v>
      </c>
      <c r="D204" s="5" t="s">
        <v>138</v>
      </c>
      <c r="E204">
        <v>11</v>
      </c>
      <c r="F204">
        <v>0.13269564509391785</v>
      </c>
      <c r="G204">
        <v>0.11710073798894882</v>
      </c>
      <c r="H204">
        <v>4.1511026211082935E-3</v>
      </c>
      <c r="I204">
        <v>71.782015583684057</v>
      </c>
      <c r="J204">
        <f t="shared" si="6"/>
        <v>0</v>
      </c>
    </row>
    <row r="205" spans="1:10" x14ac:dyDescent="0.25">
      <c r="A205" s="4" t="str">
        <f t="shared" si="7"/>
        <v>AllAll Customers9/30/2021 (5pm-7pm)12</v>
      </c>
      <c r="B205" t="s">
        <v>94</v>
      </c>
      <c r="C205" t="s">
        <v>104</v>
      </c>
      <c r="D205" s="5" t="s">
        <v>138</v>
      </c>
      <c r="E205">
        <v>12</v>
      </c>
      <c r="F205">
        <v>5.4239299148321152E-2</v>
      </c>
      <c r="G205">
        <v>5.0235141068696976E-2</v>
      </c>
      <c r="H205">
        <v>4.4195186346769333E-3</v>
      </c>
      <c r="I205">
        <v>77.877467448887387</v>
      </c>
      <c r="J205">
        <f t="shared" si="6"/>
        <v>0</v>
      </c>
    </row>
    <row r="206" spans="1:10" x14ac:dyDescent="0.25">
      <c r="A206" s="4" t="str">
        <f t="shared" si="7"/>
        <v>AllAll Customers9/30/2021 (5pm-7pm)13</v>
      </c>
      <c r="B206" t="s">
        <v>94</v>
      </c>
      <c r="C206" t="s">
        <v>104</v>
      </c>
      <c r="D206" s="5" t="s">
        <v>138</v>
      </c>
      <c r="E206">
        <v>13</v>
      </c>
      <c r="F206">
        <v>8.6024954915046692E-2</v>
      </c>
      <c r="G206">
        <v>7.2735540568828583E-2</v>
      </c>
      <c r="H206">
        <v>4.7093224711716175E-3</v>
      </c>
      <c r="I206">
        <v>82.487081689085841</v>
      </c>
      <c r="J206">
        <f t="shared" si="6"/>
        <v>0</v>
      </c>
    </row>
    <row r="207" spans="1:10" x14ac:dyDescent="0.25">
      <c r="A207" s="4" t="str">
        <f t="shared" si="7"/>
        <v>AllAll Customers9/30/2021 (5pm-7pm)14</v>
      </c>
      <c r="B207" t="s">
        <v>94</v>
      </c>
      <c r="C207" t="s">
        <v>104</v>
      </c>
      <c r="D207" s="5" t="s">
        <v>138</v>
      </c>
      <c r="E207">
        <v>14</v>
      </c>
      <c r="F207">
        <v>0.20297804474830627</v>
      </c>
      <c r="G207">
        <v>0.19358476996421814</v>
      </c>
      <c r="H207">
        <v>4.6048648655414581E-3</v>
      </c>
      <c r="I207">
        <v>84.011667123906179</v>
      </c>
      <c r="J207">
        <f t="shared" si="6"/>
        <v>0</v>
      </c>
    </row>
    <row r="208" spans="1:10" x14ac:dyDescent="0.25">
      <c r="A208" s="4" t="str">
        <f t="shared" si="7"/>
        <v>AllAll Customers9/30/2021 (5pm-7pm)15</v>
      </c>
      <c r="B208" t="s">
        <v>94</v>
      </c>
      <c r="C208" t="s">
        <v>104</v>
      </c>
      <c r="D208" s="5" t="s">
        <v>138</v>
      </c>
      <c r="E208">
        <v>15</v>
      </c>
      <c r="F208">
        <v>0.41122505068778992</v>
      </c>
      <c r="G208">
        <v>0.40919986367225647</v>
      </c>
      <c r="H208">
        <v>2.7286096010357141E-3</v>
      </c>
      <c r="I208">
        <v>85.340793677563227</v>
      </c>
      <c r="J208">
        <f t="shared" si="6"/>
        <v>0</v>
      </c>
    </row>
    <row r="209" spans="1:10" x14ac:dyDescent="0.25">
      <c r="A209" s="4" t="str">
        <f t="shared" si="7"/>
        <v>AllAll Customers9/30/2021 (5pm-7pm)16</v>
      </c>
      <c r="B209" t="s">
        <v>94</v>
      </c>
      <c r="C209" t="s">
        <v>104</v>
      </c>
      <c r="D209" s="5" t="s">
        <v>138</v>
      </c>
      <c r="E209">
        <v>16</v>
      </c>
      <c r="F209">
        <v>0.74471479654312134</v>
      </c>
      <c r="G209">
        <v>0.74673998355865479</v>
      </c>
      <c r="H209">
        <v>2.7286096010357141E-3</v>
      </c>
      <c r="I209">
        <v>86.745470909773175</v>
      </c>
      <c r="J209">
        <f t="shared" si="6"/>
        <v>0</v>
      </c>
    </row>
    <row r="210" spans="1:10" x14ac:dyDescent="0.25">
      <c r="A210" s="4" t="str">
        <f t="shared" si="7"/>
        <v>AllAll Customers9/30/2021 (5pm-7pm)17</v>
      </c>
      <c r="B210" t="s">
        <v>94</v>
      </c>
      <c r="C210" t="s">
        <v>104</v>
      </c>
      <c r="D210" s="5" t="s">
        <v>138</v>
      </c>
      <c r="E210">
        <v>17</v>
      </c>
      <c r="F210">
        <v>1.0981415510177612</v>
      </c>
      <c r="G210">
        <v>1.0623221397399902</v>
      </c>
      <c r="H210">
        <v>5.5931257084012032E-3</v>
      </c>
      <c r="I210">
        <v>87.240566189041857</v>
      </c>
      <c r="J210">
        <f t="shared" si="6"/>
        <v>0</v>
      </c>
    </row>
    <row r="211" spans="1:10" x14ac:dyDescent="0.25">
      <c r="A211" s="4" t="str">
        <f t="shared" si="7"/>
        <v>AllAll Customers9/30/2021 (5pm-7pm)18</v>
      </c>
      <c r="B211" t="s">
        <v>94</v>
      </c>
      <c r="C211" t="s">
        <v>104</v>
      </c>
      <c r="D211" s="5" t="s">
        <v>138</v>
      </c>
      <c r="E211">
        <v>18</v>
      </c>
      <c r="F211">
        <v>1.3502770662307739</v>
      </c>
      <c r="G211">
        <v>0.91865187883377075</v>
      </c>
      <c r="H211">
        <v>6.3520367257297039E-3</v>
      </c>
      <c r="I211">
        <v>87.082325532337663</v>
      </c>
      <c r="J211">
        <f t="shared" si="6"/>
        <v>0</v>
      </c>
    </row>
    <row r="212" spans="1:10" x14ac:dyDescent="0.25">
      <c r="A212" s="4" t="str">
        <f t="shared" si="7"/>
        <v>AllAll Customers9/30/2021 (5pm-7pm)19</v>
      </c>
      <c r="B212" t="s">
        <v>94</v>
      </c>
      <c r="C212" t="s">
        <v>104</v>
      </c>
      <c r="D212" s="5" t="s">
        <v>138</v>
      </c>
      <c r="E212">
        <v>19</v>
      </c>
      <c r="F212">
        <v>1.3994195461273193</v>
      </c>
      <c r="G212">
        <v>1.1667104959487915</v>
      </c>
      <c r="H212">
        <v>6.3219093717634678E-3</v>
      </c>
      <c r="I212">
        <v>86.28366239689835</v>
      </c>
      <c r="J212">
        <f t="shared" si="6"/>
        <v>0</v>
      </c>
    </row>
    <row r="213" spans="1:10" x14ac:dyDescent="0.25">
      <c r="A213" s="4" t="str">
        <f t="shared" si="7"/>
        <v>AllAll Customers9/30/2021 (5pm-7pm)20</v>
      </c>
      <c r="B213" t="s">
        <v>94</v>
      </c>
      <c r="C213" t="s">
        <v>104</v>
      </c>
      <c r="D213" s="5" t="s">
        <v>138</v>
      </c>
      <c r="E213">
        <v>20</v>
      </c>
      <c r="F213">
        <v>1.3910893201828003</v>
      </c>
      <c r="G213">
        <v>1.6206358671188354</v>
      </c>
      <c r="H213">
        <v>6.1190323904156685E-3</v>
      </c>
      <c r="I213">
        <v>82.88268174817162</v>
      </c>
      <c r="J213">
        <f t="shared" si="6"/>
        <v>0</v>
      </c>
    </row>
    <row r="214" spans="1:10" x14ac:dyDescent="0.25">
      <c r="A214" s="4" t="str">
        <f t="shared" si="7"/>
        <v>AllAll Customers9/30/2021 (5pm-7pm)21</v>
      </c>
      <c r="B214" t="s">
        <v>94</v>
      </c>
      <c r="C214" t="s">
        <v>104</v>
      </c>
      <c r="D214" s="5" t="s">
        <v>138</v>
      </c>
      <c r="E214">
        <v>21</v>
      </c>
      <c r="F214">
        <v>1.3278541564941406</v>
      </c>
      <c r="G214">
        <v>1.3899593353271484</v>
      </c>
      <c r="H214">
        <v>5.7862456887960434E-3</v>
      </c>
      <c r="I214">
        <v>79.438613332826378</v>
      </c>
      <c r="J214">
        <f t="shared" si="6"/>
        <v>0</v>
      </c>
    </row>
    <row r="215" spans="1:10" x14ac:dyDescent="0.25">
      <c r="A215" s="4" t="str">
        <f t="shared" si="7"/>
        <v>AllAll Customers9/30/2021 (5pm-7pm)22</v>
      </c>
      <c r="B215" t="s">
        <v>94</v>
      </c>
      <c r="C215" t="s">
        <v>104</v>
      </c>
      <c r="D215" s="5" t="s">
        <v>138</v>
      </c>
      <c r="E215">
        <v>22</v>
      </c>
      <c r="F215">
        <v>1.245092511177063</v>
      </c>
      <c r="G215">
        <v>1.2870166301727295</v>
      </c>
      <c r="H215">
        <v>5.8758961968123913E-3</v>
      </c>
      <c r="I215">
        <v>76.635567771717618</v>
      </c>
      <c r="J215">
        <f t="shared" si="6"/>
        <v>0</v>
      </c>
    </row>
    <row r="216" spans="1:10" x14ac:dyDescent="0.25">
      <c r="A216" s="4" t="str">
        <f t="shared" si="7"/>
        <v>AllAll Customers9/30/2021 (5pm-7pm)23</v>
      </c>
      <c r="B216" t="s">
        <v>94</v>
      </c>
      <c r="C216" t="s">
        <v>104</v>
      </c>
      <c r="D216" s="5" t="s">
        <v>138</v>
      </c>
      <c r="E216">
        <v>23</v>
      </c>
      <c r="F216">
        <v>1.1114758253097534</v>
      </c>
      <c r="G216">
        <v>1.148688793182373</v>
      </c>
      <c r="H216">
        <v>6.1123454943299294E-3</v>
      </c>
      <c r="I216">
        <v>74.049015763831818</v>
      </c>
      <c r="J216">
        <f t="shared" si="6"/>
        <v>0</v>
      </c>
    </row>
    <row r="217" spans="1:10" x14ac:dyDescent="0.25">
      <c r="A217" s="4" t="str">
        <f t="shared" si="7"/>
        <v>AllAll Customers9/30/2021 (5pm-7pm)24</v>
      </c>
      <c r="B217" t="s">
        <v>94</v>
      </c>
      <c r="C217" t="s">
        <v>104</v>
      </c>
      <c r="D217" s="5" t="s">
        <v>138</v>
      </c>
      <c r="E217">
        <v>24</v>
      </c>
      <c r="F217">
        <v>0.95000100135803223</v>
      </c>
      <c r="G217">
        <v>0.97047311067581177</v>
      </c>
      <c r="H217">
        <v>5.8518038131296635E-3</v>
      </c>
      <c r="I217">
        <v>71.940838415632513</v>
      </c>
      <c r="J217">
        <f t="shared" si="6"/>
        <v>0</v>
      </c>
    </row>
    <row r="218" spans="1:10" x14ac:dyDescent="0.25">
      <c r="A218" s="4" t="str">
        <f t="shared" si="7"/>
        <v>LCABig Creek/VenturaAverage Event Day (6pm-8pm)1</v>
      </c>
      <c r="B218" t="s">
        <v>95</v>
      </c>
      <c r="C218" t="s">
        <v>105</v>
      </c>
      <c r="D218" s="5" t="s">
        <v>139</v>
      </c>
      <c r="E218">
        <v>1</v>
      </c>
      <c r="F218">
        <v>1.3552573919296265</v>
      </c>
      <c r="G218">
        <v>1.3517662286758423</v>
      </c>
      <c r="H218">
        <v>1.8621554598212242E-2</v>
      </c>
      <c r="I218">
        <v>75.135426201957415</v>
      </c>
      <c r="J218">
        <f t="shared" si="6"/>
        <v>0</v>
      </c>
    </row>
    <row r="219" spans="1:10" x14ac:dyDescent="0.25">
      <c r="A219" s="4" t="str">
        <f t="shared" si="7"/>
        <v>LCABig Creek/VenturaAverage Event Day (6pm-8pm)2</v>
      </c>
      <c r="B219" t="s">
        <v>95</v>
      </c>
      <c r="C219" t="s">
        <v>105</v>
      </c>
      <c r="D219" s="5" t="s">
        <v>139</v>
      </c>
      <c r="E219">
        <v>2</v>
      </c>
      <c r="F219">
        <v>1.1674538850784302</v>
      </c>
      <c r="G219">
        <v>1.1582131385803223</v>
      </c>
      <c r="H219">
        <v>1.704094186425209E-2</v>
      </c>
      <c r="I219">
        <v>73.250870046928512</v>
      </c>
      <c r="J219">
        <f t="shared" si="6"/>
        <v>0</v>
      </c>
    </row>
    <row r="220" spans="1:10" x14ac:dyDescent="0.25">
      <c r="A220" s="4" t="str">
        <f t="shared" si="7"/>
        <v>LCABig Creek/VenturaAverage Event Day (6pm-8pm)3</v>
      </c>
      <c r="B220" t="s">
        <v>95</v>
      </c>
      <c r="C220" t="s">
        <v>105</v>
      </c>
      <c r="D220" s="5" t="s">
        <v>139</v>
      </c>
      <c r="E220">
        <v>3</v>
      </c>
      <c r="F220">
        <v>1.0472906827926636</v>
      </c>
      <c r="G220">
        <v>1.019078254699707</v>
      </c>
      <c r="H220">
        <v>1.5405073761940002E-2</v>
      </c>
      <c r="I220">
        <v>71.531870453785189</v>
      </c>
      <c r="J220">
        <f t="shared" si="6"/>
        <v>0</v>
      </c>
    </row>
    <row r="221" spans="1:10" x14ac:dyDescent="0.25">
      <c r="A221" s="4" t="str">
        <f t="shared" si="7"/>
        <v>LCABig Creek/VenturaAverage Event Day (6pm-8pm)4</v>
      </c>
      <c r="B221" t="s">
        <v>95</v>
      </c>
      <c r="C221" t="s">
        <v>105</v>
      </c>
      <c r="D221" s="5" t="s">
        <v>139</v>
      </c>
      <c r="E221">
        <v>4</v>
      </c>
      <c r="F221">
        <v>0.96169829368591309</v>
      </c>
      <c r="G221">
        <v>0.92678838968276978</v>
      </c>
      <c r="H221">
        <v>1.3910925947129726E-2</v>
      </c>
      <c r="I221">
        <v>70.57667428629226</v>
      </c>
      <c r="J221">
        <f t="shared" si="6"/>
        <v>0</v>
      </c>
    </row>
    <row r="222" spans="1:10" x14ac:dyDescent="0.25">
      <c r="A222" s="4" t="str">
        <f t="shared" si="7"/>
        <v>LCABig Creek/VenturaAverage Event Day (6pm-8pm)5</v>
      </c>
      <c r="B222" t="s">
        <v>95</v>
      </c>
      <c r="C222" t="s">
        <v>105</v>
      </c>
      <c r="D222" s="5" t="s">
        <v>139</v>
      </c>
      <c r="E222">
        <v>5</v>
      </c>
      <c r="F222">
        <v>0.89263260364532471</v>
      </c>
      <c r="G222">
        <v>0.87285572290420532</v>
      </c>
      <c r="H222">
        <v>1.2863058596849442E-2</v>
      </c>
      <c r="I222">
        <v>69.26649142982609</v>
      </c>
      <c r="J222">
        <f t="shared" si="6"/>
        <v>0</v>
      </c>
    </row>
    <row r="223" spans="1:10" x14ac:dyDescent="0.25">
      <c r="A223" s="4" t="str">
        <f t="shared" si="7"/>
        <v>LCABig Creek/VenturaAverage Event Day (6pm-8pm)6</v>
      </c>
      <c r="B223" t="s">
        <v>95</v>
      </c>
      <c r="C223" t="s">
        <v>105</v>
      </c>
      <c r="D223" s="5" t="s">
        <v>139</v>
      </c>
      <c r="E223">
        <v>6</v>
      </c>
      <c r="F223">
        <v>0.86822968721389771</v>
      </c>
      <c r="G223">
        <v>0.8399585485458374</v>
      </c>
      <c r="H223">
        <v>1.1375481262803078E-2</v>
      </c>
      <c r="I223">
        <v>68.798690585632357</v>
      </c>
      <c r="J223">
        <f t="shared" si="6"/>
        <v>0</v>
      </c>
    </row>
    <row r="224" spans="1:10" x14ac:dyDescent="0.25">
      <c r="A224" s="4" t="str">
        <f t="shared" si="7"/>
        <v>LCABig Creek/VenturaAverage Event Day (6pm-8pm)7</v>
      </c>
      <c r="B224" t="s">
        <v>95</v>
      </c>
      <c r="C224" t="s">
        <v>105</v>
      </c>
      <c r="D224" s="5" t="s">
        <v>139</v>
      </c>
      <c r="E224">
        <v>7</v>
      </c>
      <c r="F224">
        <v>0.86747080087661743</v>
      </c>
      <c r="G224">
        <v>0.86988359689712524</v>
      </c>
      <c r="H224">
        <v>1.0907190851867199E-2</v>
      </c>
      <c r="I224">
        <v>67.895605368075906</v>
      </c>
      <c r="J224">
        <f t="shared" si="6"/>
        <v>0</v>
      </c>
    </row>
    <row r="225" spans="1:10" x14ac:dyDescent="0.25">
      <c r="A225" s="4" t="str">
        <f t="shared" si="7"/>
        <v>LCABig Creek/VenturaAverage Event Day (6pm-8pm)8</v>
      </c>
      <c r="B225" t="s">
        <v>95</v>
      </c>
      <c r="C225" t="s">
        <v>105</v>
      </c>
      <c r="D225" s="5" t="s">
        <v>139</v>
      </c>
      <c r="E225">
        <v>8</v>
      </c>
      <c r="F225">
        <v>0.83177095651626587</v>
      </c>
      <c r="G225">
        <v>0.8073088526725769</v>
      </c>
      <c r="H225">
        <v>1.1761569418013096E-2</v>
      </c>
      <c r="I225">
        <v>67.004769783067871</v>
      </c>
      <c r="J225">
        <f t="shared" si="6"/>
        <v>0</v>
      </c>
    </row>
    <row r="226" spans="1:10" x14ac:dyDescent="0.25">
      <c r="A226" s="4" t="str">
        <f t="shared" si="7"/>
        <v>LCABig Creek/VenturaAverage Event Day (6pm-8pm)9</v>
      </c>
      <c r="B226" t="s">
        <v>95</v>
      </c>
      <c r="C226" t="s">
        <v>105</v>
      </c>
      <c r="D226" s="5" t="s">
        <v>139</v>
      </c>
      <c r="E226">
        <v>9</v>
      </c>
      <c r="F226">
        <v>0.67935460805892944</v>
      </c>
      <c r="G226">
        <v>0.66141355037689209</v>
      </c>
      <c r="H226">
        <v>1.3225163333117962E-2</v>
      </c>
      <c r="I226">
        <v>68.640643361473764</v>
      </c>
      <c r="J226">
        <f t="shared" si="6"/>
        <v>0</v>
      </c>
    </row>
    <row r="227" spans="1:10" x14ac:dyDescent="0.25">
      <c r="A227" s="4" t="str">
        <f t="shared" si="7"/>
        <v>LCABig Creek/VenturaAverage Event Day (6pm-8pm)10</v>
      </c>
      <c r="B227" t="s">
        <v>95</v>
      </c>
      <c r="C227" t="s">
        <v>105</v>
      </c>
      <c r="D227" s="5" t="s">
        <v>139</v>
      </c>
      <c r="E227">
        <v>10</v>
      </c>
      <c r="F227">
        <v>0.57801824808120728</v>
      </c>
      <c r="G227">
        <v>0.54910928010940552</v>
      </c>
      <c r="H227">
        <v>1.5602904371917248E-2</v>
      </c>
      <c r="I227">
        <v>73.476810863633204</v>
      </c>
      <c r="J227">
        <f t="shared" si="6"/>
        <v>0</v>
      </c>
    </row>
    <row r="228" spans="1:10" x14ac:dyDescent="0.25">
      <c r="A228" s="4" t="str">
        <f t="shared" si="7"/>
        <v>LCABig Creek/VenturaAverage Event Day (6pm-8pm)11</v>
      </c>
      <c r="B228" t="s">
        <v>95</v>
      </c>
      <c r="C228" t="s">
        <v>105</v>
      </c>
      <c r="D228" s="5" t="s">
        <v>139</v>
      </c>
      <c r="E228">
        <v>11</v>
      </c>
      <c r="F228">
        <v>0.58479040861129761</v>
      </c>
      <c r="G228">
        <v>0.55939579010009766</v>
      </c>
      <c r="H228">
        <v>1.8197380006313324E-2</v>
      </c>
      <c r="I228">
        <v>79.489063257715529</v>
      </c>
      <c r="J228">
        <f t="shared" si="6"/>
        <v>0</v>
      </c>
    </row>
    <row r="229" spans="1:10" x14ac:dyDescent="0.25">
      <c r="A229" s="4" t="str">
        <f t="shared" si="7"/>
        <v>LCABig Creek/VenturaAverage Event Day (6pm-8pm)12</v>
      </c>
      <c r="B229" t="s">
        <v>95</v>
      </c>
      <c r="C229" t="s">
        <v>105</v>
      </c>
      <c r="D229" s="5" t="s">
        <v>139</v>
      </c>
      <c r="E229">
        <v>12</v>
      </c>
      <c r="F229">
        <v>0.73915237188339233</v>
      </c>
      <c r="G229">
        <v>0.71119046211242676</v>
      </c>
      <c r="H229">
        <v>2.0857861265540123E-2</v>
      </c>
      <c r="I229">
        <v>85.511090969319554</v>
      </c>
      <c r="J229">
        <f t="shared" si="6"/>
        <v>0</v>
      </c>
    </row>
    <row r="230" spans="1:10" x14ac:dyDescent="0.25">
      <c r="A230" s="4" t="str">
        <f t="shared" si="7"/>
        <v>LCABig Creek/VenturaAverage Event Day (6pm-8pm)13</v>
      </c>
      <c r="B230" t="s">
        <v>95</v>
      </c>
      <c r="C230" t="s">
        <v>105</v>
      </c>
      <c r="D230" s="5" t="s">
        <v>139</v>
      </c>
      <c r="E230">
        <v>13</v>
      </c>
      <c r="F230">
        <v>1.0448333024978638</v>
      </c>
      <c r="G230">
        <v>1.0002113580703735</v>
      </c>
      <c r="H230">
        <v>2.3054370656609535E-2</v>
      </c>
      <c r="I230">
        <v>89.962689010224793</v>
      </c>
      <c r="J230">
        <f t="shared" si="6"/>
        <v>0</v>
      </c>
    </row>
    <row r="231" spans="1:10" x14ac:dyDescent="0.25">
      <c r="A231" s="4" t="str">
        <f t="shared" si="7"/>
        <v>LCABig Creek/VenturaAverage Event Day (6pm-8pm)14</v>
      </c>
      <c r="B231" t="s">
        <v>95</v>
      </c>
      <c r="C231" t="s">
        <v>105</v>
      </c>
      <c r="D231" s="5" t="s">
        <v>139</v>
      </c>
      <c r="E231">
        <v>14</v>
      </c>
      <c r="F231">
        <v>1.3900035619735718</v>
      </c>
      <c r="G231">
        <v>1.3256361484527588</v>
      </c>
      <c r="H231">
        <v>2.3864619433879852E-2</v>
      </c>
      <c r="I231">
        <v>93.504920487719033</v>
      </c>
      <c r="J231">
        <f t="shared" si="6"/>
        <v>0</v>
      </c>
    </row>
    <row r="232" spans="1:10" x14ac:dyDescent="0.25">
      <c r="A232" s="4" t="str">
        <f t="shared" si="7"/>
        <v>LCABig Creek/VenturaAverage Event Day (6pm-8pm)15</v>
      </c>
      <c r="B232" t="s">
        <v>95</v>
      </c>
      <c r="C232" t="s">
        <v>105</v>
      </c>
      <c r="D232" s="5" t="s">
        <v>139</v>
      </c>
      <c r="E232">
        <v>15</v>
      </c>
      <c r="F232">
        <v>1.7787454128265381</v>
      </c>
      <c r="G232">
        <v>1.7220814228057861</v>
      </c>
      <c r="H232">
        <v>2.2391101345419884E-2</v>
      </c>
      <c r="I232">
        <v>95.871382742473614</v>
      </c>
      <c r="J232">
        <f t="shared" si="6"/>
        <v>0</v>
      </c>
    </row>
    <row r="233" spans="1:10" x14ac:dyDescent="0.25">
      <c r="A233" s="4" t="str">
        <f t="shared" si="7"/>
        <v>LCABig Creek/VenturaAverage Event Day (6pm-8pm)16</v>
      </c>
      <c r="B233" t="s">
        <v>95</v>
      </c>
      <c r="C233" t="s">
        <v>105</v>
      </c>
      <c r="D233" s="5" t="s">
        <v>139</v>
      </c>
      <c r="E233">
        <v>16</v>
      </c>
      <c r="F233">
        <v>2.2101168632507324</v>
      </c>
      <c r="G233">
        <v>2.2185940742492676</v>
      </c>
      <c r="H233">
        <v>1.2221064418554306E-2</v>
      </c>
      <c r="I233">
        <v>96.909855083605564</v>
      </c>
      <c r="J233">
        <f t="shared" si="6"/>
        <v>0</v>
      </c>
    </row>
    <row r="234" spans="1:10" x14ac:dyDescent="0.25">
      <c r="A234" s="4" t="str">
        <f t="shared" si="7"/>
        <v>LCABig Creek/VenturaAverage Event Day (6pm-8pm)17</v>
      </c>
      <c r="B234" t="s">
        <v>95</v>
      </c>
      <c r="C234" t="s">
        <v>105</v>
      </c>
      <c r="D234" s="5" t="s">
        <v>139</v>
      </c>
      <c r="E234">
        <v>17</v>
      </c>
      <c r="F234">
        <v>2.6268308162689209</v>
      </c>
      <c r="G234">
        <v>2.6183538436889648</v>
      </c>
      <c r="H234">
        <v>1.2221064418554306E-2</v>
      </c>
      <c r="I234">
        <v>97.188662649353262</v>
      </c>
      <c r="J234">
        <f t="shared" si="6"/>
        <v>0</v>
      </c>
    </row>
    <row r="235" spans="1:10" x14ac:dyDescent="0.25">
      <c r="A235" s="4" t="str">
        <f t="shared" si="7"/>
        <v>LCABig Creek/VenturaAverage Event Day (6pm-8pm)18</v>
      </c>
      <c r="B235" t="s">
        <v>95</v>
      </c>
      <c r="C235" t="s">
        <v>105</v>
      </c>
      <c r="D235" s="5" t="s">
        <v>139</v>
      </c>
      <c r="E235">
        <v>18</v>
      </c>
      <c r="F235">
        <v>2.9135763645172119</v>
      </c>
      <c r="G235">
        <v>2.9119143486022949</v>
      </c>
      <c r="H235">
        <v>2.2562170401215553E-2</v>
      </c>
      <c r="I235">
        <v>96.409996544967754</v>
      </c>
      <c r="J235">
        <f t="shared" si="6"/>
        <v>0</v>
      </c>
    </row>
    <row r="236" spans="1:10" x14ac:dyDescent="0.25">
      <c r="A236" s="4" t="str">
        <f t="shared" si="7"/>
        <v>LCABig Creek/VenturaAverage Event Day (6pm-8pm)19</v>
      </c>
      <c r="B236" t="s">
        <v>95</v>
      </c>
      <c r="C236" t="s">
        <v>105</v>
      </c>
      <c r="D236" s="5" t="s">
        <v>139</v>
      </c>
      <c r="E236">
        <v>19</v>
      </c>
      <c r="F236">
        <v>2.9858913421630859</v>
      </c>
      <c r="G236">
        <v>1.8294385671615601</v>
      </c>
      <c r="H236">
        <v>2.5440819561481476E-2</v>
      </c>
      <c r="I236">
        <v>94.85618653583974</v>
      </c>
      <c r="J236">
        <f t="shared" si="6"/>
        <v>0</v>
      </c>
    </row>
    <row r="237" spans="1:10" x14ac:dyDescent="0.25">
      <c r="A237" s="4" t="str">
        <f t="shared" si="7"/>
        <v>LCABig Creek/VenturaAverage Event Day (6pm-8pm)20</v>
      </c>
      <c r="B237" t="s">
        <v>95</v>
      </c>
      <c r="C237" t="s">
        <v>105</v>
      </c>
      <c r="D237" s="5" t="s">
        <v>139</v>
      </c>
      <c r="E237">
        <v>20</v>
      </c>
      <c r="F237">
        <v>2.8149750232696533</v>
      </c>
      <c r="G237">
        <v>2.1611292362213135</v>
      </c>
      <c r="H237">
        <v>2.4796010926365852E-2</v>
      </c>
      <c r="I237">
        <v>91.786576855835833</v>
      </c>
      <c r="J237">
        <f t="shared" si="6"/>
        <v>0</v>
      </c>
    </row>
    <row r="238" spans="1:10" x14ac:dyDescent="0.25">
      <c r="A238" s="4" t="str">
        <f t="shared" si="7"/>
        <v>LCABig Creek/VenturaAverage Event Day (6pm-8pm)21</v>
      </c>
      <c r="B238" t="s">
        <v>95</v>
      </c>
      <c r="C238" t="s">
        <v>105</v>
      </c>
      <c r="D238" s="5" t="s">
        <v>139</v>
      </c>
      <c r="E238">
        <v>21</v>
      </c>
      <c r="F238">
        <v>2.6474478244781494</v>
      </c>
      <c r="G238">
        <v>3.1021440029144287</v>
      </c>
      <c r="H238">
        <v>2.3898882791399956E-2</v>
      </c>
      <c r="I238">
        <v>87.668129588857767</v>
      </c>
      <c r="J238">
        <f t="shared" si="6"/>
        <v>0</v>
      </c>
    </row>
    <row r="239" spans="1:10" x14ac:dyDescent="0.25">
      <c r="A239" s="4" t="str">
        <f t="shared" si="7"/>
        <v>LCABig Creek/VenturaAverage Event Day (6pm-8pm)22</v>
      </c>
      <c r="B239" t="s">
        <v>95</v>
      </c>
      <c r="C239" t="s">
        <v>105</v>
      </c>
      <c r="D239" s="5" t="s">
        <v>139</v>
      </c>
      <c r="E239">
        <v>22</v>
      </c>
      <c r="F239">
        <v>2.422025203704834</v>
      </c>
      <c r="G239">
        <v>2.5704975128173828</v>
      </c>
      <c r="H239">
        <v>2.2480415180325508E-2</v>
      </c>
      <c r="I239">
        <v>83.535118924808941</v>
      </c>
      <c r="J239">
        <f t="shared" si="6"/>
        <v>0</v>
      </c>
    </row>
    <row r="240" spans="1:10" x14ac:dyDescent="0.25">
      <c r="A240" s="4" t="str">
        <f t="shared" si="7"/>
        <v>LCABig Creek/VenturaAverage Event Day (6pm-8pm)23</v>
      </c>
      <c r="B240" t="s">
        <v>95</v>
      </c>
      <c r="C240" t="s">
        <v>105</v>
      </c>
      <c r="D240" s="5" t="s">
        <v>139</v>
      </c>
      <c r="E240">
        <v>23</v>
      </c>
      <c r="F240">
        <v>2.0737950801849365</v>
      </c>
      <c r="G240">
        <v>2.1739284992218018</v>
      </c>
      <c r="H240">
        <v>2.1590884774923325E-2</v>
      </c>
      <c r="I240">
        <v>80.558427535756223</v>
      </c>
      <c r="J240">
        <f t="shared" si="6"/>
        <v>0</v>
      </c>
    </row>
    <row r="241" spans="1:10" x14ac:dyDescent="0.25">
      <c r="A241" s="4" t="str">
        <f t="shared" si="7"/>
        <v>LCABig Creek/VenturaAverage Event Day (6pm-8pm)24</v>
      </c>
      <c r="B241" t="s">
        <v>95</v>
      </c>
      <c r="C241" t="s">
        <v>105</v>
      </c>
      <c r="D241" s="5" t="s">
        <v>139</v>
      </c>
      <c r="E241">
        <v>24</v>
      </c>
      <c r="F241">
        <v>1.7292518615722656</v>
      </c>
      <c r="G241">
        <v>1.8095484972000122</v>
      </c>
      <c r="H241">
        <v>2.0104255527257919E-2</v>
      </c>
      <c r="I241">
        <v>78.308100529483895</v>
      </c>
      <c r="J241">
        <f t="shared" si="6"/>
        <v>0</v>
      </c>
    </row>
    <row r="242" spans="1:10" x14ac:dyDescent="0.25">
      <c r="A242" s="4" t="str">
        <f t="shared" si="7"/>
        <v>LCABig Creek/Ventura6/17/2021 (8pm-9pm)1</v>
      </c>
      <c r="B242" t="s">
        <v>95</v>
      </c>
      <c r="C242" t="s">
        <v>105</v>
      </c>
      <c r="D242" s="5" t="s">
        <v>140</v>
      </c>
      <c r="E242">
        <v>1</v>
      </c>
      <c r="F242">
        <v>1.4230779409408569</v>
      </c>
      <c r="G242">
        <v>1.5918949842453003</v>
      </c>
      <c r="H242">
        <v>2.2163312882184982E-2</v>
      </c>
      <c r="I242">
        <v>75.286559786291122</v>
      </c>
      <c r="J242">
        <f t="shared" si="6"/>
        <v>0</v>
      </c>
    </row>
    <row r="243" spans="1:10" x14ac:dyDescent="0.25">
      <c r="A243" s="4" t="str">
        <f t="shared" si="7"/>
        <v>LCABig Creek/Ventura6/17/2021 (8pm-9pm)2</v>
      </c>
      <c r="B243" t="s">
        <v>95</v>
      </c>
      <c r="C243" t="s">
        <v>105</v>
      </c>
      <c r="D243" s="5" t="s">
        <v>140</v>
      </c>
      <c r="E243">
        <v>2</v>
      </c>
      <c r="F243">
        <v>1.2201858758926392</v>
      </c>
      <c r="G243">
        <v>1.3941135406494141</v>
      </c>
      <c r="H243">
        <v>2.0449448376893997E-2</v>
      </c>
      <c r="I243">
        <v>73.703641298893217</v>
      </c>
      <c r="J243">
        <f t="shared" si="6"/>
        <v>0</v>
      </c>
    </row>
    <row r="244" spans="1:10" x14ac:dyDescent="0.25">
      <c r="A244" s="4" t="str">
        <f t="shared" si="7"/>
        <v>LCABig Creek/Ventura6/17/2021 (8pm-9pm)3</v>
      </c>
      <c r="B244" t="s">
        <v>95</v>
      </c>
      <c r="C244" t="s">
        <v>105</v>
      </c>
      <c r="D244" s="5" t="s">
        <v>140</v>
      </c>
      <c r="E244">
        <v>3</v>
      </c>
      <c r="F244">
        <v>1.0884631872177124</v>
      </c>
      <c r="G244">
        <v>1.196952223777771</v>
      </c>
      <c r="H244">
        <v>1.869494840502739E-2</v>
      </c>
      <c r="I244">
        <v>72.858630522992684</v>
      </c>
      <c r="J244">
        <f t="shared" si="6"/>
        <v>0</v>
      </c>
    </row>
    <row r="245" spans="1:10" x14ac:dyDescent="0.25">
      <c r="A245" s="4" t="str">
        <f t="shared" si="7"/>
        <v>LCABig Creek/Ventura6/17/2021 (8pm-9pm)4</v>
      </c>
      <c r="B245" t="s">
        <v>95</v>
      </c>
      <c r="C245" t="s">
        <v>105</v>
      </c>
      <c r="D245" s="5" t="s">
        <v>140</v>
      </c>
      <c r="E245">
        <v>4</v>
      </c>
      <c r="F245">
        <v>0.99063640832901001</v>
      </c>
      <c r="G245">
        <v>1.0671426057815552</v>
      </c>
      <c r="H245">
        <v>1.7013920471072197E-2</v>
      </c>
      <c r="I245">
        <v>72.538827569272996</v>
      </c>
      <c r="J245">
        <f t="shared" si="6"/>
        <v>0</v>
      </c>
    </row>
    <row r="246" spans="1:10" x14ac:dyDescent="0.25">
      <c r="A246" s="4" t="str">
        <f t="shared" si="7"/>
        <v>LCABig Creek/Ventura6/17/2021 (8pm-9pm)5</v>
      </c>
      <c r="B246" t="s">
        <v>95</v>
      </c>
      <c r="C246" t="s">
        <v>105</v>
      </c>
      <c r="D246" s="5" t="s">
        <v>140</v>
      </c>
      <c r="E246">
        <v>5</v>
      </c>
      <c r="F246">
        <v>0.92913645505905151</v>
      </c>
      <c r="G246">
        <v>0.97217428684234619</v>
      </c>
      <c r="H246">
        <v>1.553108636289835E-2</v>
      </c>
      <c r="I246">
        <v>71.883376428066498</v>
      </c>
      <c r="J246">
        <f t="shared" si="6"/>
        <v>0</v>
      </c>
    </row>
    <row r="247" spans="1:10" x14ac:dyDescent="0.25">
      <c r="A247" s="4" t="str">
        <f t="shared" si="7"/>
        <v>LCABig Creek/Ventura6/17/2021 (8pm-9pm)6</v>
      </c>
      <c r="B247" t="s">
        <v>95</v>
      </c>
      <c r="C247" t="s">
        <v>105</v>
      </c>
      <c r="D247" s="5" t="s">
        <v>140</v>
      </c>
      <c r="E247">
        <v>6</v>
      </c>
      <c r="F247">
        <v>0.88158005475997925</v>
      </c>
      <c r="G247">
        <v>0.90459620952606201</v>
      </c>
      <c r="H247">
        <v>1.3676760718226433E-2</v>
      </c>
      <c r="I247">
        <v>71.348737206927581</v>
      </c>
      <c r="J247">
        <f t="shared" si="6"/>
        <v>0</v>
      </c>
    </row>
    <row r="248" spans="1:10" x14ac:dyDescent="0.25">
      <c r="A248" s="4" t="str">
        <f t="shared" si="7"/>
        <v>LCABig Creek/Ventura6/17/2021 (8pm-9pm)7</v>
      </c>
      <c r="B248" t="s">
        <v>95</v>
      </c>
      <c r="C248" t="s">
        <v>105</v>
      </c>
      <c r="D248" s="5" t="s">
        <v>140</v>
      </c>
      <c r="E248">
        <v>7</v>
      </c>
      <c r="F248">
        <v>0.8211854100227356</v>
      </c>
      <c r="G248">
        <v>0.85670262575149536</v>
      </c>
      <c r="H248">
        <v>1.2649471871554852E-2</v>
      </c>
      <c r="I248">
        <v>70.354383277934076</v>
      </c>
      <c r="J248">
        <f t="shared" si="6"/>
        <v>0</v>
      </c>
    </row>
    <row r="249" spans="1:10" x14ac:dyDescent="0.25">
      <c r="A249" s="4" t="str">
        <f t="shared" si="7"/>
        <v>LCABig Creek/Ventura6/17/2021 (8pm-9pm)8</v>
      </c>
      <c r="B249" t="s">
        <v>95</v>
      </c>
      <c r="C249" t="s">
        <v>105</v>
      </c>
      <c r="D249" s="5" t="s">
        <v>140</v>
      </c>
      <c r="E249">
        <v>8</v>
      </c>
      <c r="F249">
        <v>0.74619048833847046</v>
      </c>
      <c r="G249">
        <v>0.81344342231750488</v>
      </c>
      <c r="H249">
        <v>1.3584781438112259E-2</v>
      </c>
      <c r="I249">
        <v>70.528812446175948</v>
      </c>
      <c r="J249">
        <f t="shared" si="6"/>
        <v>0</v>
      </c>
    </row>
    <row r="250" spans="1:10" x14ac:dyDescent="0.25">
      <c r="A250" s="4" t="str">
        <f t="shared" si="7"/>
        <v>LCABig Creek/Ventura6/17/2021 (8pm-9pm)9</v>
      </c>
      <c r="B250" t="s">
        <v>95</v>
      </c>
      <c r="C250" t="s">
        <v>105</v>
      </c>
      <c r="D250" s="5" t="s">
        <v>140</v>
      </c>
      <c r="E250">
        <v>9</v>
      </c>
      <c r="F250">
        <v>0.69772201776504517</v>
      </c>
      <c r="G250">
        <v>0.73820406198501587</v>
      </c>
      <c r="H250">
        <v>1.5486203134059906E-2</v>
      </c>
      <c r="I250">
        <v>73.346888371371008</v>
      </c>
      <c r="J250">
        <f t="shared" si="6"/>
        <v>0</v>
      </c>
    </row>
    <row r="251" spans="1:10" x14ac:dyDescent="0.25">
      <c r="A251" s="4" t="str">
        <f t="shared" si="7"/>
        <v>LCABig Creek/Ventura6/17/2021 (8pm-9pm)10</v>
      </c>
      <c r="B251" t="s">
        <v>95</v>
      </c>
      <c r="C251" t="s">
        <v>105</v>
      </c>
      <c r="D251" s="5" t="s">
        <v>140</v>
      </c>
      <c r="E251">
        <v>10</v>
      </c>
      <c r="F251">
        <v>0.67858153581619263</v>
      </c>
      <c r="G251">
        <v>0.75091171264648438</v>
      </c>
      <c r="H251">
        <v>1.8182765692472458E-2</v>
      </c>
      <c r="I251">
        <v>78.477726336167308</v>
      </c>
      <c r="J251">
        <f t="shared" si="6"/>
        <v>0</v>
      </c>
    </row>
    <row r="252" spans="1:10" x14ac:dyDescent="0.25">
      <c r="A252" s="4" t="str">
        <f t="shared" si="7"/>
        <v>LCABig Creek/Ventura6/17/2021 (8pm-9pm)11</v>
      </c>
      <c r="B252" t="s">
        <v>95</v>
      </c>
      <c r="C252" t="s">
        <v>105</v>
      </c>
      <c r="D252" s="5" t="s">
        <v>140</v>
      </c>
      <c r="E252">
        <v>11</v>
      </c>
      <c r="F252">
        <v>0.72927957773208618</v>
      </c>
      <c r="G252">
        <v>0.96921908855438232</v>
      </c>
      <c r="H252">
        <v>2.1921005100011826E-2</v>
      </c>
      <c r="I252">
        <v>82.809935096309303</v>
      </c>
      <c r="J252">
        <f t="shared" si="6"/>
        <v>0</v>
      </c>
    </row>
    <row r="253" spans="1:10" x14ac:dyDescent="0.25">
      <c r="A253" s="4" t="str">
        <f t="shared" si="7"/>
        <v>LCABig Creek/Ventura6/17/2021 (8pm-9pm)12</v>
      </c>
      <c r="B253" t="s">
        <v>95</v>
      </c>
      <c r="C253" t="s">
        <v>105</v>
      </c>
      <c r="D253" s="5" t="s">
        <v>140</v>
      </c>
      <c r="E253">
        <v>12</v>
      </c>
      <c r="F253">
        <v>0.76672345399856567</v>
      </c>
      <c r="G253">
        <v>0.91210776567459106</v>
      </c>
      <c r="H253">
        <v>2.3580031469464302E-2</v>
      </c>
      <c r="I253">
        <v>86.947323300663669</v>
      </c>
      <c r="J253">
        <f t="shared" si="6"/>
        <v>0</v>
      </c>
    </row>
    <row r="254" spans="1:10" x14ac:dyDescent="0.25">
      <c r="A254" s="4" t="str">
        <f t="shared" si="7"/>
        <v>LCABig Creek/Ventura6/17/2021 (8pm-9pm)13</v>
      </c>
      <c r="B254" t="s">
        <v>95</v>
      </c>
      <c r="C254" t="s">
        <v>105</v>
      </c>
      <c r="D254" s="5" t="s">
        <v>140</v>
      </c>
      <c r="E254">
        <v>13</v>
      </c>
      <c r="F254">
        <v>0.9910050630569458</v>
      </c>
      <c r="G254">
        <v>1.0497034788131714</v>
      </c>
      <c r="H254">
        <v>2.5982018560171127E-2</v>
      </c>
      <c r="I254">
        <v>89.005181180715709</v>
      </c>
      <c r="J254">
        <f t="shared" si="6"/>
        <v>0</v>
      </c>
    </row>
    <row r="255" spans="1:10" x14ac:dyDescent="0.25">
      <c r="A255" s="4" t="str">
        <f t="shared" si="7"/>
        <v>LCABig Creek/Ventura6/17/2021 (8pm-9pm)14</v>
      </c>
      <c r="B255" t="s">
        <v>95</v>
      </c>
      <c r="C255" t="s">
        <v>105</v>
      </c>
      <c r="D255" s="5" t="s">
        <v>140</v>
      </c>
      <c r="E255">
        <v>14</v>
      </c>
      <c r="F255">
        <v>1.3843579292297363</v>
      </c>
      <c r="G255">
        <v>1.395393967628479</v>
      </c>
      <c r="H255">
        <v>2.8303511440753937E-2</v>
      </c>
      <c r="I255">
        <v>92.398644156364753</v>
      </c>
      <c r="J255">
        <f t="shared" si="6"/>
        <v>0</v>
      </c>
    </row>
    <row r="256" spans="1:10" x14ac:dyDescent="0.25">
      <c r="A256" s="4" t="str">
        <f t="shared" si="7"/>
        <v>LCABig Creek/Ventura6/17/2021 (8pm-9pm)15</v>
      </c>
      <c r="B256" t="s">
        <v>95</v>
      </c>
      <c r="C256" t="s">
        <v>105</v>
      </c>
      <c r="D256" s="5" t="s">
        <v>140</v>
      </c>
      <c r="E256">
        <v>15</v>
      </c>
      <c r="F256">
        <v>1.7886600494384766</v>
      </c>
      <c r="G256">
        <v>1.8464999198913574</v>
      </c>
      <c r="H256">
        <v>2.855362743139267E-2</v>
      </c>
      <c r="I256">
        <v>95.186668125333853</v>
      </c>
      <c r="J256">
        <f t="shared" si="6"/>
        <v>0</v>
      </c>
    </row>
    <row r="257" spans="1:10" x14ac:dyDescent="0.25">
      <c r="A257" s="4" t="str">
        <f t="shared" si="7"/>
        <v>LCABig Creek/Ventura6/17/2021 (8pm-9pm)16</v>
      </c>
      <c r="B257" t="s">
        <v>95</v>
      </c>
      <c r="C257" t="s">
        <v>105</v>
      </c>
      <c r="D257" s="5" t="s">
        <v>140</v>
      </c>
      <c r="E257">
        <v>16</v>
      </c>
      <c r="F257">
        <v>2.1422519683837891</v>
      </c>
      <c r="G257">
        <v>2.2635757923126221</v>
      </c>
      <c r="H257">
        <v>2.8302330523729324E-2</v>
      </c>
      <c r="I257">
        <v>96.458568434386166</v>
      </c>
      <c r="J257">
        <f t="shared" si="6"/>
        <v>0</v>
      </c>
    </row>
    <row r="258" spans="1:10" x14ac:dyDescent="0.25">
      <c r="A258" s="4" t="str">
        <f t="shared" si="7"/>
        <v>LCABig Creek/Ventura6/17/2021 (8pm-9pm)17</v>
      </c>
      <c r="B258" t="s">
        <v>95</v>
      </c>
      <c r="C258" t="s">
        <v>105</v>
      </c>
      <c r="D258" s="5" t="s">
        <v>140</v>
      </c>
      <c r="E258">
        <v>17</v>
      </c>
      <c r="F258">
        <v>2.4947104454040527</v>
      </c>
      <c r="G258">
        <v>2.5408918857574463</v>
      </c>
      <c r="H258">
        <v>2.5258144363760948E-2</v>
      </c>
      <c r="I258">
        <v>96.579746991889351</v>
      </c>
      <c r="J258">
        <f t="shared" ref="J258:J321" si="8">INDEX(events, MATCH(CONCATENATE(B258, C258, D258), events_y, 0), MATCH("Confidential", events_x, 0))</f>
        <v>0</v>
      </c>
    </row>
    <row r="259" spans="1:10" x14ac:dyDescent="0.25">
      <c r="A259" s="4" t="str">
        <f t="shared" ref="A259:A322" si="9">B259&amp;C259&amp;D259&amp;E259</f>
        <v>LCABig Creek/Ventura6/17/2021 (8pm-9pm)18</v>
      </c>
      <c r="B259" t="s">
        <v>95</v>
      </c>
      <c r="C259" t="s">
        <v>105</v>
      </c>
      <c r="D259" s="5" t="s">
        <v>140</v>
      </c>
      <c r="E259">
        <v>18</v>
      </c>
      <c r="F259">
        <v>2.8475615978240967</v>
      </c>
      <c r="G259">
        <v>2.8535747528076172</v>
      </c>
      <c r="H259">
        <v>1.3496063649654388E-2</v>
      </c>
      <c r="I259">
        <v>95.073290652445479</v>
      </c>
      <c r="J259">
        <f t="shared" si="8"/>
        <v>0</v>
      </c>
    </row>
    <row r="260" spans="1:10" x14ac:dyDescent="0.25">
      <c r="A260" s="4" t="str">
        <f t="shared" si="9"/>
        <v>LCABig Creek/Ventura6/17/2021 (8pm-9pm)19</v>
      </c>
      <c r="B260" t="s">
        <v>95</v>
      </c>
      <c r="C260" t="s">
        <v>105</v>
      </c>
      <c r="D260" s="5" t="s">
        <v>140</v>
      </c>
      <c r="E260">
        <v>19</v>
      </c>
      <c r="F260">
        <v>2.975083589553833</v>
      </c>
      <c r="G260">
        <v>2.9690704345703125</v>
      </c>
      <c r="H260">
        <v>1.3496063649654388E-2</v>
      </c>
      <c r="I260">
        <v>92.982256602072198</v>
      </c>
      <c r="J260">
        <f t="shared" si="8"/>
        <v>0</v>
      </c>
    </row>
    <row r="261" spans="1:10" x14ac:dyDescent="0.25">
      <c r="A261" s="4" t="str">
        <f t="shared" si="9"/>
        <v>LCABig Creek/Ventura6/17/2021 (8pm-9pm)20</v>
      </c>
      <c r="B261" t="s">
        <v>95</v>
      </c>
      <c r="C261" t="s">
        <v>105</v>
      </c>
      <c r="D261" s="5" t="s">
        <v>140</v>
      </c>
      <c r="E261">
        <v>20</v>
      </c>
      <c r="F261">
        <v>2.7925496101379395</v>
      </c>
      <c r="G261">
        <v>2.8858687877655029</v>
      </c>
      <c r="H261">
        <v>2.3397719487547874E-2</v>
      </c>
      <c r="I261">
        <v>90.540132691951953</v>
      </c>
      <c r="J261">
        <f t="shared" si="8"/>
        <v>0</v>
      </c>
    </row>
    <row r="262" spans="1:10" x14ac:dyDescent="0.25">
      <c r="A262" s="4" t="str">
        <f t="shared" si="9"/>
        <v>LCABig Creek/Ventura6/17/2021 (8pm-9pm)21</v>
      </c>
      <c r="B262" t="s">
        <v>95</v>
      </c>
      <c r="C262" t="s">
        <v>105</v>
      </c>
      <c r="D262" s="5" t="s">
        <v>140</v>
      </c>
      <c r="E262">
        <v>21</v>
      </c>
      <c r="F262">
        <v>2.6168386936187744</v>
      </c>
      <c r="G262">
        <v>1.7184392213821411</v>
      </c>
      <c r="H262">
        <v>2.5713963434100151E-2</v>
      </c>
      <c r="I262">
        <v>87.267843454377783</v>
      </c>
      <c r="J262">
        <f t="shared" si="8"/>
        <v>0</v>
      </c>
    </row>
    <row r="263" spans="1:10" x14ac:dyDescent="0.25">
      <c r="A263" s="4" t="str">
        <f t="shared" si="9"/>
        <v>LCABig Creek/Ventura6/17/2021 (8pm-9pm)22</v>
      </c>
      <c r="B263" t="s">
        <v>95</v>
      </c>
      <c r="C263" t="s">
        <v>105</v>
      </c>
      <c r="D263" s="5" t="s">
        <v>140</v>
      </c>
      <c r="E263">
        <v>22</v>
      </c>
      <c r="F263">
        <v>2.4187829494476318</v>
      </c>
      <c r="G263">
        <v>3.0234541893005371</v>
      </c>
      <c r="H263">
        <v>2.5513360276818275E-2</v>
      </c>
      <c r="I263">
        <v>84.004658985486515</v>
      </c>
      <c r="J263">
        <f t="shared" si="8"/>
        <v>0</v>
      </c>
    </row>
    <row r="264" spans="1:10" x14ac:dyDescent="0.25">
      <c r="A264" s="4" t="str">
        <f t="shared" si="9"/>
        <v>LCABig Creek/Ventura6/17/2021 (8pm-9pm)23</v>
      </c>
      <c r="B264" t="s">
        <v>95</v>
      </c>
      <c r="C264" t="s">
        <v>105</v>
      </c>
      <c r="D264" s="5" t="s">
        <v>140</v>
      </c>
      <c r="E264">
        <v>23</v>
      </c>
      <c r="F264">
        <v>2.0974400043487549</v>
      </c>
      <c r="G264">
        <v>2.403052806854248</v>
      </c>
      <c r="H264">
        <v>2.5005768984556198E-2</v>
      </c>
      <c r="I264">
        <v>81.334075851456831</v>
      </c>
      <c r="J264">
        <f t="shared" si="8"/>
        <v>0</v>
      </c>
    </row>
    <row r="265" spans="1:10" x14ac:dyDescent="0.25">
      <c r="A265" s="4" t="str">
        <f t="shared" si="9"/>
        <v>LCABig Creek/Ventura6/17/2021 (8pm-9pm)24</v>
      </c>
      <c r="B265" t="s">
        <v>95</v>
      </c>
      <c r="C265" t="s">
        <v>105</v>
      </c>
      <c r="D265" s="5" t="s">
        <v>140</v>
      </c>
      <c r="E265">
        <v>24</v>
      </c>
      <c r="F265">
        <v>1.7551819086074829</v>
      </c>
      <c r="G265">
        <v>1.990561842918396</v>
      </c>
      <c r="H265">
        <v>2.3553891107439995E-2</v>
      </c>
      <c r="I265">
        <v>78.358163775794864</v>
      </c>
      <c r="J265">
        <f t="shared" si="8"/>
        <v>0</v>
      </c>
    </row>
    <row r="266" spans="1:10" x14ac:dyDescent="0.25">
      <c r="A266" s="4" t="str">
        <f t="shared" si="9"/>
        <v>LCABig Creek/Ventura7/9/2021 (5pm-6pm &amp; 6:30pm-8:58pm)1</v>
      </c>
      <c r="B266" t="s">
        <v>95</v>
      </c>
      <c r="C266" t="s">
        <v>105</v>
      </c>
      <c r="D266" s="5" t="s">
        <v>141</v>
      </c>
      <c r="E266">
        <v>1</v>
      </c>
      <c r="F266">
        <v>1.720399022102356</v>
      </c>
      <c r="G266">
        <v>1.6813993453979492</v>
      </c>
      <c r="H266">
        <v>2.095501683652401E-2</v>
      </c>
      <c r="I266">
        <v>79.922192982455897</v>
      </c>
      <c r="J266">
        <f t="shared" si="8"/>
        <v>0</v>
      </c>
    </row>
    <row r="267" spans="1:10" x14ac:dyDescent="0.25">
      <c r="A267" s="4" t="str">
        <f t="shared" si="9"/>
        <v>LCABig Creek/Ventura7/9/2021 (5pm-6pm &amp; 6:30pm-8:58pm)2</v>
      </c>
      <c r="B267" t="s">
        <v>95</v>
      </c>
      <c r="C267" t="s">
        <v>105</v>
      </c>
      <c r="D267" s="5" t="s">
        <v>141</v>
      </c>
      <c r="E267">
        <v>2</v>
      </c>
      <c r="F267">
        <v>1.4919642210006714</v>
      </c>
      <c r="G267">
        <v>1.4839085340499878</v>
      </c>
      <c r="H267">
        <v>1.9427776336669922E-2</v>
      </c>
      <c r="I267">
        <v>78.348674242424664</v>
      </c>
      <c r="J267">
        <f t="shared" si="8"/>
        <v>0</v>
      </c>
    </row>
    <row r="268" spans="1:10" x14ac:dyDescent="0.25">
      <c r="A268" s="4" t="str">
        <f t="shared" si="9"/>
        <v>LCABig Creek/Ventura7/9/2021 (5pm-6pm &amp; 6:30pm-8:58pm)3</v>
      </c>
      <c r="B268" t="s">
        <v>95</v>
      </c>
      <c r="C268" t="s">
        <v>105</v>
      </c>
      <c r="D268" s="5" t="s">
        <v>141</v>
      </c>
      <c r="E268">
        <v>3</v>
      </c>
      <c r="F268">
        <v>1.3284281492233276</v>
      </c>
      <c r="G268">
        <v>1.3052359819412231</v>
      </c>
      <c r="H268">
        <v>1.7833935096859932E-2</v>
      </c>
      <c r="I268">
        <v>77.02514952152741</v>
      </c>
      <c r="J268">
        <f t="shared" si="8"/>
        <v>0</v>
      </c>
    </row>
    <row r="269" spans="1:10" x14ac:dyDescent="0.25">
      <c r="A269" s="4" t="str">
        <f t="shared" si="9"/>
        <v>LCABig Creek/Ventura7/9/2021 (5pm-6pm &amp; 6:30pm-8:58pm)4</v>
      </c>
      <c r="B269" t="s">
        <v>95</v>
      </c>
      <c r="C269" t="s">
        <v>105</v>
      </c>
      <c r="D269" s="5" t="s">
        <v>141</v>
      </c>
      <c r="E269">
        <v>4</v>
      </c>
      <c r="F269">
        <v>1.1944631338119507</v>
      </c>
      <c r="G269">
        <v>1.1811763048171997</v>
      </c>
      <c r="H269">
        <v>1.6012150794267654E-2</v>
      </c>
      <c r="I269">
        <v>75.52726874002748</v>
      </c>
      <c r="J269">
        <f t="shared" si="8"/>
        <v>0</v>
      </c>
    </row>
    <row r="270" spans="1:10" x14ac:dyDescent="0.25">
      <c r="A270" s="4" t="str">
        <f t="shared" si="9"/>
        <v>LCABig Creek/Ventura7/9/2021 (5pm-6pm &amp; 6:30pm-8:58pm)5</v>
      </c>
      <c r="B270" t="s">
        <v>95</v>
      </c>
      <c r="C270" t="s">
        <v>105</v>
      </c>
      <c r="D270" s="5" t="s">
        <v>141</v>
      </c>
      <c r="E270">
        <v>5</v>
      </c>
      <c r="F270">
        <v>1.1077060699462891</v>
      </c>
      <c r="G270">
        <v>1.0955744981765747</v>
      </c>
      <c r="H270">
        <v>1.445488166064024E-2</v>
      </c>
      <c r="I270">
        <v>74.874088915471233</v>
      </c>
      <c r="J270">
        <f t="shared" si="8"/>
        <v>0</v>
      </c>
    </row>
    <row r="271" spans="1:10" x14ac:dyDescent="0.25">
      <c r="A271" s="4" t="str">
        <f t="shared" si="9"/>
        <v>LCABig Creek/Ventura7/9/2021 (5pm-6pm &amp; 6:30pm-8:58pm)6</v>
      </c>
      <c r="B271" t="s">
        <v>95</v>
      </c>
      <c r="C271" t="s">
        <v>105</v>
      </c>
      <c r="D271" s="5" t="s">
        <v>141</v>
      </c>
      <c r="E271">
        <v>6</v>
      </c>
      <c r="F271">
        <v>1.0373916625976563</v>
      </c>
      <c r="G271">
        <v>1.0350195169448853</v>
      </c>
      <c r="H271">
        <v>1.3071152381598949E-2</v>
      </c>
      <c r="I271">
        <v>74.062597687403553</v>
      </c>
      <c r="J271">
        <f t="shared" si="8"/>
        <v>0</v>
      </c>
    </row>
    <row r="272" spans="1:10" x14ac:dyDescent="0.25">
      <c r="A272" s="4" t="str">
        <f t="shared" si="9"/>
        <v>LCABig Creek/Ventura7/9/2021 (5pm-6pm &amp; 6:30pm-8:58pm)7</v>
      </c>
      <c r="B272" t="s">
        <v>95</v>
      </c>
      <c r="C272" t="s">
        <v>105</v>
      </c>
      <c r="D272" s="5" t="s">
        <v>141</v>
      </c>
      <c r="E272">
        <v>7</v>
      </c>
      <c r="F272">
        <v>0.981556236743927</v>
      </c>
      <c r="G272">
        <v>0.97172486782073975</v>
      </c>
      <c r="H272">
        <v>1.2464220635592937E-2</v>
      </c>
      <c r="I272">
        <v>73.356098484848502</v>
      </c>
      <c r="J272">
        <f t="shared" si="8"/>
        <v>0</v>
      </c>
    </row>
    <row r="273" spans="1:10" x14ac:dyDescent="0.25">
      <c r="A273" s="4" t="str">
        <f t="shared" si="9"/>
        <v>LCABig Creek/Ventura7/9/2021 (5pm-6pm &amp; 6:30pm-8:58pm)8</v>
      </c>
      <c r="B273" t="s">
        <v>95</v>
      </c>
      <c r="C273" t="s">
        <v>105</v>
      </c>
      <c r="D273" s="5" t="s">
        <v>141</v>
      </c>
      <c r="E273">
        <v>8</v>
      </c>
      <c r="F273">
        <v>0.96261799335479736</v>
      </c>
      <c r="G273">
        <v>0.94642698764801025</v>
      </c>
      <c r="H273">
        <v>1.3617066666483879E-2</v>
      </c>
      <c r="I273">
        <v>73.826497208936132</v>
      </c>
      <c r="J273">
        <f t="shared" si="8"/>
        <v>0</v>
      </c>
    </row>
    <row r="274" spans="1:10" x14ac:dyDescent="0.25">
      <c r="A274" s="4" t="str">
        <f t="shared" si="9"/>
        <v>LCABig Creek/Ventura7/9/2021 (5pm-6pm &amp; 6:30pm-8:58pm)9</v>
      </c>
      <c r="B274" t="s">
        <v>95</v>
      </c>
      <c r="C274" t="s">
        <v>105</v>
      </c>
      <c r="D274" s="5" t="s">
        <v>141</v>
      </c>
      <c r="E274">
        <v>9</v>
      </c>
      <c r="F274">
        <v>0.91056573390960693</v>
      </c>
      <c r="G274">
        <v>0.91472131013870239</v>
      </c>
      <c r="H274">
        <v>1.5831243246793747E-2</v>
      </c>
      <c r="I274">
        <v>76.588219696969645</v>
      </c>
      <c r="J274">
        <f t="shared" si="8"/>
        <v>0</v>
      </c>
    </row>
    <row r="275" spans="1:10" x14ac:dyDescent="0.25">
      <c r="A275" s="4" t="str">
        <f t="shared" si="9"/>
        <v>LCABig Creek/Ventura7/9/2021 (5pm-6pm &amp; 6:30pm-8:58pm)10</v>
      </c>
      <c r="B275" t="s">
        <v>95</v>
      </c>
      <c r="C275" t="s">
        <v>105</v>
      </c>
      <c r="D275" s="5" t="s">
        <v>141</v>
      </c>
      <c r="E275">
        <v>10</v>
      </c>
      <c r="F275">
        <v>0.9060136079788208</v>
      </c>
      <c r="G275">
        <v>0.96178781986236572</v>
      </c>
      <c r="H275">
        <v>1.8755655735731125E-2</v>
      </c>
      <c r="I275">
        <v>80.885107655501173</v>
      </c>
      <c r="J275">
        <f t="shared" si="8"/>
        <v>0</v>
      </c>
    </row>
    <row r="276" spans="1:10" x14ac:dyDescent="0.25">
      <c r="A276" s="4" t="str">
        <f t="shared" si="9"/>
        <v>LCABig Creek/Ventura7/9/2021 (5pm-6pm &amp; 6:30pm-8:58pm)11</v>
      </c>
      <c r="B276" t="s">
        <v>95</v>
      </c>
      <c r="C276" t="s">
        <v>105</v>
      </c>
      <c r="D276" s="5" t="s">
        <v>141</v>
      </c>
      <c r="E276">
        <v>11</v>
      </c>
      <c r="F276">
        <v>1.0450761318206787</v>
      </c>
      <c r="G276">
        <v>1.0677359104156494</v>
      </c>
      <c r="H276">
        <v>2.2051943466067314E-2</v>
      </c>
      <c r="I276">
        <v>85.460087719300688</v>
      </c>
      <c r="J276">
        <f t="shared" si="8"/>
        <v>0</v>
      </c>
    </row>
    <row r="277" spans="1:10" x14ac:dyDescent="0.25">
      <c r="A277" s="4" t="str">
        <f t="shared" si="9"/>
        <v>LCABig Creek/Ventura7/9/2021 (5pm-6pm &amp; 6:30pm-8:58pm)12</v>
      </c>
      <c r="B277" t="s">
        <v>95</v>
      </c>
      <c r="C277" t="s">
        <v>105</v>
      </c>
      <c r="D277" s="5" t="s">
        <v>141</v>
      </c>
      <c r="E277">
        <v>12</v>
      </c>
      <c r="F277">
        <v>1.3049906492233276</v>
      </c>
      <c r="G277">
        <v>1.2493610382080078</v>
      </c>
      <c r="H277">
        <v>2.454025112092495E-2</v>
      </c>
      <c r="I277">
        <v>90.216547049442028</v>
      </c>
      <c r="J277">
        <f t="shared" si="8"/>
        <v>0</v>
      </c>
    </row>
    <row r="278" spans="1:10" x14ac:dyDescent="0.25">
      <c r="A278" s="4" t="str">
        <f t="shared" si="9"/>
        <v>LCABig Creek/Ventura7/9/2021 (5pm-6pm &amp; 6:30pm-8:58pm)13</v>
      </c>
      <c r="B278" t="s">
        <v>95</v>
      </c>
      <c r="C278" t="s">
        <v>105</v>
      </c>
      <c r="D278" s="5" t="s">
        <v>141</v>
      </c>
      <c r="E278">
        <v>13</v>
      </c>
      <c r="F278">
        <v>1.6116790771484375</v>
      </c>
      <c r="G278">
        <v>1.5960277318954468</v>
      </c>
      <c r="H278">
        <v>2.616753987967968E-2</v>
      </c>
      <c r="I278">
        <v>94.070913078144713</v>
      </c>
      <c r="J278">
        <f t="shared" si="8"/>
        <v>0</v>
      </c>
    </row>
    <row r="279" spans="1:10" x14ac:dyDescent="0.25">
      <c r="A279" s="4" t="str">
        <f t="shared" si="9"/>
        <v>LCABig Creek/Ventura7/9/2021 (5pm-6pm &amp; 6:30pm-8:58pm)14</v>
      </c>
      <c r="B279" t="s">
        <v>95</v>
      </c>
      <c r="C279" t="s">
        <v>105</v>
      </c>
      <c r="D279" s="5" t="s">
        <v>141</v>
      </c>
      <c r="E279">
        <v>14</v>
      </c>
      <c r="F279">
        <v>1.9418567419052124</v>
      </c>
      <c r="G279">
        <v>1.9835073947906494</v>
      </c>
      <c r="H279">
        <v>2.4095106869935989E-2</v>
      </c>
      <c r="I279">
        <v>96.405940988843966</v>
      </c>
      <c r="J279">
        <f t="shared" si="8"/>
        <v>0</v>
      </c>
    </row>
    <row r="280" spans="1:10" x14ac:dyDescent="0.25">
      <c r="A280" s="4" t="str">
        <f t="shared" si="9"/>
        <v>LCABig Creek/Ventura7/9/2021 (5pm-6pm &amp; 6:30pm-8:58pm)15</v>
      </c>
      <c r="B280" t="s">
        <v>95</v>
      </c>
      <c r="C280" t="s">
        <v>105</v>
      </c>
      <c r="D280" s="5" t="s">
        <v>141</v>
      </c>
      <c r="E280">
        <v>15</v>
      </c>
      <c r="F280">
        <v>2.2950351238250732</v>
      </c>
      <c r="G280">
        <v>2.3058643341064453</v>
      </c>
      <c r="H280">
        <v>1.2740406207740307E-2</v>
      </c>
      <c r="I280">
        <v>98.068520733656399</v>
      </c>
      <c r="J280">
        <f t="shared" si="8"/>
        <v>0</v>
      </c>
    </row>
    <row r="281" spans="1:10" x14ac:dyDescent="0.25">
      <c r="A281" s="4" t="str">
        <f t="shared" si="9"/>
        <v>LCABig Creek/Ventura7/9/2021 (5pm-6pm &amp; 6:30pm-8:58pm)16</v>
      </c>
      <c r="B281" t="s">
        <v>95</v>
      </c>
      <c r="C281" t="s">
        <v>105</v>
      </c>
      <c r="D281" s="5" t="s">
        <v>141</v>
      </c>
      <c r="E281">
        <v>16</v>
      </c>
      <c r="F281">
        <v>2.6563866138458252</v>
      </c>
      <c r="G281">
        <v>2.6455574035644531</v>
      </c>
      <c r="H281">
        <v>1.2740406207740307E-2</v>
      </c>
      <c r="I281">
        <v>98.877671451349798</v>
      </c>
      <c r="J281">
        <f t="shared" si="8"/>
        <v>0</v>
      </c>
    </row>
    <row r="282" spans="1:10" x14ac:dyDescent="0.25">
      <c r="A282" s="4" t="str">
        <f t="shared" si="9"/>
        <v>LCABig Creek/Ventura7/9/2021 (5pm-6pm &amp; 6:30pm-8:58pm)17</v>
      </c>
      <c r="B282" t="s">
        <v>95</v>
      </c>
      <c r="C282" t="s">
        <v>105</v>
      </c>
      <c r="D282" s="5" t="s">
        <v>141</v>
      </c>
      <c r="E282">
        <v>17</v>
      </c>
      <c r="F282">
        <v>2.8879060745239258</v>
      </c>
      <c r="G282">
        <v>2.8906433582305908</v>
      </c>
      <c r="H282">
        <v>2.3881489410996437E-2</v>
      </c>
      <c r="I282">
        <v>99.134988038272638</v>
      </c>
      <c r="J282">
        <f t="shared" si="8"/>
        <v>0</v>
      </c>
    </row>
    <row r="283" spans="1:10" x14ac:dyDescent="0.25">
      <c r="A283" s="4" t="str">
        <f t="shared" si="9"/>
        <v>LCABig Creek/Ventura7/9/2021 (5pm-6pm &amp; 6:30pm-8:58pm)18</v>
      </c>
      <c r="B283" t="s">
        <v>95</v>
      </c>
      <c r="C283" t="s">
        <v>105</v>
      </c>
      <c r="D283" s="5" t="s">
        <v>141</v>
      </c>
      <c r="E283">
        <v>18</v>
      </c>
      <c r="F283">
        <v>3.1429357528686523</v>
      </c>
      <c r="G283">
        <v>1.8170483112335205</v>
      </c>
      <c r="H283">
        <v>2.8325553983449936E-2</v>
      </c>
      <c r="I283">
        <v>98.8418460925094</v>
      </c>
      <c r="J283">
        <f t="shared" si="8"/>
        <v>0</v>
      </c>
    </row>
    <row r="284" spans="1:10" x14ac:dyDescent="0.25">
      <c r="A284" s="4" t="str">
        <f t="shared" si="9"/>
        <v>LCABig Creek/Ventura7/9/2021 (5pm-6pm &amp; 6:30pm-8:58pm)19</v>
      </c>
      <c r="B284" t="s">
        <v>95</v>
      </c>
      <c r="C284" t="s">
        <v>105</v>
      </c>
      <c r="D284" s="5" t="s">
        <v>141</v>
      </c>
      <c r="E284">
        <v>19</v>
      </c>
      <c r="F284">
        <v>3.2245557308197021</v>
      </c>
      <c r="G284">
        <v>3.0387794971466064</v>
      </c>
      <c r="H284">
        <v>2.7621207758784294E-2</v>
      </c>
      <c r="I284">
        <v>97.729166666668362</v>
      </c>
      <c r="J284">
        <f t="shared" si="8"/>
        <v>0</v>
      </c>
    </row>
    <row r="285" spans="1:10" x14ac:dyDescent="0.25">
      <c r="A285" s="4" t="str">
        <f t="shared" si="9"/>
        <v>LCABig Creek/Ventura7/9/2021 (5pm-6pm &amp; 6:30pm-8:58pm)20</v>
      </c>
      <c r="B285" t="s">
        <v>95</v>
      </c>
      <c r="C285" t="s">
        <v>105</v>
      </c>
      <c r="D285" s="5" t="s">
        <v>141</v>
      </c>
      <c r="E285">
        <v>20</v>
      </c>
      <c r="F285">
        <v>3.1052770614624023</v>
      </c>
      <c r="G285">
        <v>2.4027533531188965</v>
      </c>
      <c r="H285">
        <v>2.7423713356256485E-2</v>
      </c>
      <c r="I285">
        <v>96.014633173842711</v>
      </c>
      <c r="J285">
        <f t="shared" si="8"/>
        <v>0</v>
      </c>
    </row>
    <row r="286" spans="1:10" x14ac:dyDescent="0.25">
      <c r="A286" s="4" t="str">
        <f t="shared" si="9"/>
        <v>LCABig Creek/Ventura7/9/2021 (5pm-6pm &amp; 6:30pm-8:58pm)21</v>
      </c>
      <c r="B286" t="s">
        <v>95</v>
      </c>
      <c r="C286" t="s">
        <v>105</v>
      </c>
      <c r="D286" s="5" t="s">
        <v>141</v>
      </c>
      <c r="E286">
        <v>21</v>
      </c>
      <c r="F286">
        <v>2.9569344520568848</v>
      </c>
      <c r="G286">
        <v>2.6035351753234863</v>
      </c>
      <c r="H286">
        <v>2.6266252622008324E-2</v>
      </c>
      <c r="I286">
        <v>92.67721291866664</v>
      </c>
      <c r="J286">
        <f t="shared" si="8"/>
        <v>0</v>
      </c>
    </row>
    <row r="287" spans="1:10" x14ac:dyDescent="0.25">
      <c r="A287" s="4" t="str">
        <f t="shared" si="9"/>
        <v>LCABig Creek/Ventura7/9/2021 (5pm-6pm &amp; 6:30pm-8:58pm)22</v>
      </c>
      <c r="B287" t="s">
        <v>95</v>
      </c>
      <c r="C287" t="s">
        <v>105</v>
      </c>
      <c r="D287" s="5" t="s">
        <v>141</v>
      </c>
      <c r="E287">
        <v>22</v>
      </c>
      <c r="F287">
        <v>2.7592916488647461</v>
      </c>
      <c r="G287">
        <v>3.3542637825012207</v>
      </c>
      <c r="H287">
        <v>2.5311026722192764E-2</v>
      </c>
      <c r="I287">
        <v>88.028694178629394</v>
      </c>
      <c r="J287">
        <f t="shared" si="8"/>
        <v>0</v>
      </c>
    </row>
    <row r="288" spans="1:10" x14ac:dyDescent="0.25">
      <c r="A288" s="4" t="str">
        <f t="shared" si="9"/>
        <v>LCABig Creek/Ventura7/9/2021 (5pm-6pm &amp; 6:30pm-8:58pm)23</v>
      </c>
      <c r="B288" t="s">
        <v>95</v>
      </c>
      <c r="C288" t="s">
        <v>105</v>
      </c>
      <c r="D288" s="5" t="s">
        <v>141</v>
      </c>
      <c r="E288">
        <v>23</v>
      </c>
      <c r="F288">
        <v>2.4774496555328369</v>
      </c>
      <c r="G288">
        <v>2.8832559585571289</v>
      </c>
      <c r="H288">
        <v>2.4600949138402939E-2</v>
      </c>
      <c r="I288">
        <v>84.959344098881331</v>
      </c>
      <c r="J288">
        <f t="shared" si="8"/>
        <v>0</v>
      </c>
    </row>
    <row r="289" spans="1:10" x14ac:dyDescent="0.25">
      <c r="A289" s="4" t="str">
        <f t="shared" si="9"/>
        <v>LCABig Creek/Ventura7/9/2021 (5pm-6pm &amp; 6:30pm-8:58pm)24</v>
      </c>
      <c r="B289" t="s">
        <v>95</v>
      </c>
      <c r="C289" t="s">
        <v>105</v>
      </c>
      <c r="D289" s="5" t="s">
        <v>141</v>
      </c>
      <c r="E289">
        <v>24</v>
      </c>
      <c r="F289">
        <v>2.1653916835784912</v>
      </c>
      <c r="G289">
        <v>2.4232687950134277</v>
      </c>
      <c r="H289">
        <v>2.3098068311810493E-2</v>
      </c>
      <c r="I289">
        <v>82.782721291872534</v>
      </c>
      <c r="J289">
        <f t="shared" si="8"/>
        <v>0</v>
      </c>
    </row>
    <row r="290" spans="1:10" x14ac:dyDescent="0.25">
      <c r="A290" s="4" t="str">
        <f t="shared" si="9"/>
        <v>LCABig Creek/Ventura8/5/2021 (5pm-6pm &amp; 8pm-9pm)1</v>
      </c>
      <c r="B290" t="s">
        <v>95</v>
      </c>
      <c r="C290" t="s">
        <v>105</v>
      </c>
      <c r="D290" s="5" t="s">
        <v>142</v>
      </c>
      <c r="E290">
        <v>1</v>
      </c>
      <c r="F290">
        <v>1.628868579864502</v>
      </c>
      <c r="G290">
        <v>1.72359299659729</v>
      </c>
      <c r="H290">
        <v>1.9254611805081367E-2</v>
      </c>
      <c r="I290">
        <v>78.829220560751281</v>
      </c>
      <c r="J290">
        <f t="shared" si="8"/>
        <v>0</v>
      </c>
    </row>
    <row r="291" spans="1:10" x14ac:dyDescent="0.25">
      <c r="A291" s="4" t="str">
        <f t="shared" si="9"/>
        <v>LCABig Creek/Ventura8/5/2021 (5pm-6pm &amp; 8pm-9pm)2</v>
      </c>
      <c r="B291" t="s">
        <v>95</v>
      </c>
      <c r="C291" t="s">
        <v>105</v>
      </c>
      <c r="D291" s="5" t="s">
        <v>142</v>
      </c>
      <c r="E291">
        <v>2</v>
      </c>
      <c r="F291">
        <v>1.4133522510528564</v>
      </c>
      <c r="G291">
        <v>1.4433203935623169</v>
      </c>
      <c r="H291">
        <v>1.7878992483019829E-2</v>
      </c>
      <c r="I291">
        <v>77.070461682237578</v>
      </c>
      <c r="J291">
        <f t="shared" si="8"/>
        <v>0</v>
      </c>
    </row>
    <row r="292" spans="1:10" x14ac:dyDescent="0.25">
      <c r="A292" s="4" t="str">
        <f t="shared" si="9"/>
        <v>LCABig Creek/Ventura8/5/2021 (5pm-6pm &amp; 8pm-9pm)3</v>
      </c>
      <c r="B292" t="s">
        <v>95</v>
      </c>
      <c r="C292" t="s">
        <v>105</v>
      </c>
      <c r="D292" s="5" t="s">
        <v>142</v>
      </c>
      <c r="E292">
        <v>3</v>
      </c>
      <c r="F292">
        <v>1.2374881505966187</v>
      </c>
      <c r="G292">
        <v>1.2700706720352173</v>
      </c>
      <c r="H292">
        <v>1.6383381560444832E-2</v>
      </c>
      <c r="I292">
        <v>74.852293457946615</v>
      </c>
      <c r="J292">
        <f t="shared" si="8"/>
        <v>0</v>
      </c>
    </row>
    <row r="293" spans="1:10" x14ac:dyDescent="0.25">
      <c r="A293" s="4" t="str">
        <f t="shared" si="9"/>
        <v>LCABig Creek/Ventura8/5/2021 (5pm-6pm &amp; 8pm-9pm)4</v>
      </c>
      <c r="B293" t="s">
        <v>95</v>
      </c>
      <c r="C293" t="s">
        <v>105</v>
      </c>
      <c r="D293" s="5" t="s">
        <v>142</v>
      </c>
      <c r="E293">
        <v>4</v>
      </c>
      <c r="F293">
        <v>1.0899962186813354</v>
      </c>
      <c r="G293">
        <v>1.1340957880020142</v>
      </c>
      <c r="H293">
        <v>1.4763260260224342E-2</v>
      </c>
      <c r="I293">
        <v>72.718149532714392</v>
      </c>
      <c r="J293">
        <f t="shared" si="8"/>
        <v>0</v>
      </c>
    </row>
    <row r="294" spans="1:10" x14ac:dyDescent="0.25">
      <c r="A294" s="4" t="str">
        <f t="shared" si="9"/>
        <v>LCABig Creek/Ventura8/5/2021 (5pm-6pm &amp; 8pm-9pm)5</v>
      </c>
      <c r="B294" t="s">
        <v>95</v>
      </c>
      <c r="C294" t="s">
        <v>105</v>
      </c>
      <c r="D294" s="5" t="s">
        <v>142</v>
      </c>
      <c r="E294">
        <v>5</v>
      </c>
      <c r="F294">
        <v>1.0121959447860718</v>
      </c>
      <c r="G294">
        <v>1.0282143354415894</v>
      </c>
      <c r="H294">
        <v>1.3540643267333508E-2</v>
      </c>
      <c r="I294">
        <v>70.015401869160911</v>
      </c>
      <c r="J294">
        <f t="shared" si="8"/>
        <v>0</v>
      </c>
    </row>
    <row r="295" spans="1:10" x14ac:dyDescent="0.25">
      <c r="A295" s="4" t="str">
        <f t="shared" si="9"/>
        <v>LCABig Creek/Ventura8/5/2021 (5pm-6pm &amp; 8pm-9pm)6</v>
      </c>
      <c r="B295" t="s">
        <v>95</v>
      </c>
      <c r="C295" t="s">
        <v>105</v>
      </c>
      <c r="D295" s="5" t="s">
        <v>142</v>
      </c>
      <c r="E295">
        <v>6</v>
      </c>
      <c r="F295">
        <v>0.95235311985015869</v>
      </c>
      <c r="G295">
        <v>0.94124430418014526</v>
      </c>
      <c r="H295">
        <v>1.1837342754006386E-2</v>
      </c>
      <c r="I295">
        <v>68.037719626168553</v>
      </c>
      <c r="J295">
        <f t="shared" si="8"/>
        <v>0</v>
      </c>
    </row>
    <row r="296" spans="1:10" x14ac:dyDescent="0.25">
      <c r="A296" s="4" t="str">
        <f t="shared" si="9"/>
        <v>LCABig Creek/Ventura8/5/2021 (5pm-6pm &amp; 8pm-9pm)7</v>
      </c>
      <c r="B296" t="s">
        <v>95</v>
      </c>
      <c r="C296" t="s">
        <v>105</v>
      </c>
      <c r="D296" s="5" t="s">
        <v>142</v>
      </c>
      <c r="E296">
        <v>7</v>
      </c>
      <c r="F296">
        <v>0.89292162656784058</v>
      </c>
      <c r="G296">
        <v>0.89728820323944092</v>
      </c>
      <c r="H296">
        <v>1.0911477729678154E-2</v>
      </c>
      <c r="I296">
        <v>67.63252897196314</v>
      </c>
      <c r="J296">
        <f t="shared" si="8"/>
        <v>0</v>
      </c>
    </row>
    <row r="297" spans="1:10" x14ac:dyDescent="0.25">
      <c r="A297" s="4" t="str">
        <f t="shared" si="9"/>
        <v>LCABig Creek/Ventura8/5/2021 (5pm-6pm &amp; 8pm-9pm)8</v>
      </c>
      <c r="B297" t="s">
        <v>95</v>
      </c>
      <c r="C297" t="s">
        <v>105</v>
      </c>
      <c r="D297" s="5" t="s">
        <v>142</v>
      </c>
      <c r="E297">
        <v>8</v>
      </c>
      <c r="F297">
        <v>0.83628404140472412</v>
      </c>
      <c r="G297">
        <v>0.84150660037994385</v>
      </c>
      <c r="H297">
        <v>1.2036203406751156E-2</v>
      </c>
      <c r="I297">
        <v>67.613456074763846</v>
      </c>
      <c r="J297">
        <f t="shared" si="8"/>
        <v>0</v>
      </c>
    </row>
    <row r="298" spans="1:10" x14ac:dyDescent="0.25">
      <c r="A298" s="4" t="str">
        <f t="shared" si="9"/>
        <v>LCABig Creek/Ventura8/5/2021 (5pm-6pm &amp; 8pm-9pm)9</v>
      </c>
      <c r="B298" t="s">
        <v>95</v>
      </c>
      <c r="C298" t="s">
        <v>105</v>
      </c>
      <c r="D298" s="5" t="s">
        <v>142</v>
      </c>
      <c r="E298">
        <v>9</v>
      </c>
      <c r="F298">
        <v>0.72876858711242676</v>
      </c>
      <c r="G298">
        <v>0.73738557100296021</v>
      </c>
      <c r="H298">
        <v>1.3877837918698788E-2</v>
      </c>
      <c r="I298">
        <v>70.551315887849142</v>
      </c>
      <c r="J298">
        <f t="shared" si="8"/>
        <v>0</v>
      </c>
    </row>
    <row r="299" spans="1:10" x14ac:dyDescent="0.25">
      <c r="A299" s="4" t="str">
        <f t="shared" si="9"/>
        <v>LCABig Creek/Ventura8/5/2021 (5pm-6pm &amp; 8pm-9pm)10</v>
      </c>
      <c r="B299" t="s">
        <v>95</v>
      </c>
      <c r="C299" t="s">
        <v>105</v>
      </c>
      <c r="D299" s="5" t="s">
        <v>142</v>
      </c>
      <c r="E299">
        <v>10</v>
      </c>
      <c r="F299">
        <v>0.6495206356048584</v>
      </c>
      <c r="G299">
        <v>0.70153462886810303</v>
      </c>
      <c r="H299">
        <v>1.6450127586722374E-2</v>
      </c>
      <c r="I299">
        <v>75.012962616823813</v>
      </c>
      <c r="J299">
        <f t="shared" si="8"/>
        <v>0</v>
      </c>
    </row>
    <row r="300" spans="1:10" x14ac:dyDescent="0.25">
      <c r="A300" s="4" t="str">
        <f t="shared" si="9"/>
        <v>LCABig Creek/Ventura8/5/2021 (5pm-6pm &amp; 8pm-9pm)11</v>
      </c>
      <c r="B300" t="s">
        <v>95</v>
      </c>
      <c r="C300" t="s">
        <v>105</v>
      </c>
      <c r="D300" s="5" t="s">
        <v>142</v>
      </c>
      <c r="E300">
        <v>11</v>
      </c>
      <c r="F300">
        <v>0.67471003532409668</v>
      </c>
      <c r="G300">
        <v>0.71491360664367676</v>
      </c>
      <c r="H300">
        <v>1.858106441795826E-2</v>
      </c>
      <c r="I300">
        <v>80.205551401872725</v>
      </c>
      <c r="J300">
        <f t="shared" si="8"/>
        <v>0</v>
      </c>
    </row>
    <row r="301" spans="1:10" x14ac:dyDescent="0.25">
      <c r="A301" s="4" t="str">
        <f t="shared" si="9"/>
        <v>LCABig Creek/Ventura8/5/2021 (5pm-6pm &amp; 8pm-9pm)12</v>
      </c>
      <c r="B301" t="s">
        <v>95</v>
      </c>
      <c r="C301" t="s">
        <v>105</v>
      </c>
      <c r="D301" s="5" t="s">
        <v>142</v>
      </c>
      <c r="E301">
        <v>12</v>
      </c>
      <c r="F301">
        <v>0.83806157112121582</v>
      </c>
      <c r="G301">
        <v>0.85417479276657104</v>
      </c>
      <c r="H301">
        <v>2.0684737712144852E-2</v>
      </c>
      <c r="I301">
        <v>84.762642990655067</v>
      </c>
      <c r="J301">
        <f t="shared" si="8"/>
        <v>0</v>
      </c>
    </row>
    <row r="302" spans="1:10" x14ac:dyDescent="0.25">
      <c r="A302" s="4" t="str">
        <f t="shared" si="9"/>
        <v>LCABig Creek/Ventura8/5/2021 (5pm-6pm &amp; 8pm-9pm)13</v>
      </c>
      <c r="B302" t="s">
        <v>95</v>
      </c>
      <c r="C302" t="s">
        <v>105</v>
      </c>
      <c r="D302" s="5" t="s">
        <v>142</v>
      </c>
      <c r="E302">
        <v>13</v>
      </c>
      <c r="F302">
        <v>1.1187136173248291</v>
      </c>
      <c r="G302">
        <v>1.1374894380569458</v>
      </c>
      <c r="H302">
        <v>2.1920653060078621E-2</v>
      </c>
      <c r="I302">
        <v>88.922897196261488</v>
      </c>
      <c r="J302">
        <f t="shared" si="8"/>
        <v>0</v>
      </c>
    </row>
    <row r="303" spans="1:10" x14ac:dyDescent="0.25">
      <c r="A303" s="4" t="str">
        <f t="shared" si="9"/>
        <v>LCABig Creek/Ventura8/5/2021 (5pm-6pm &amp; 8pm-9pm)14</v>
      </c>
      <c r="B303" t="s">
        <v>95</v>
      </c>
      <c r="C303" t="s">
        <v>105</v>
      </c>
      <c r="D303" s="5" t="s">
        <v>142</v>
      </c>
      <c r="E303">
        <v>14</v>
      </c>
      <c r="F303">
        <v>1.4397258758544922</v>
      </c>
      <c r="G303">
        <v>1.5071158409118652</v>
      </c>
      <c r="H303">
        <v>2.1427607163786888E-2</v>
      </c>
      <c r="I303">
        <v>92.047084112147601</v>
      </c>
      <c r="J303">
        <f t="shared" si="8"/>
        <v>0</v>
      </c>
    </row>
    <row r="304" spans="1:10" x14ac:dyDescent="0.25">
      <c r="A304" s="4" t="str">
        <f t="shared" si="9"/>
        <v>LCABig Creek/Ventura8/5/2021 (5pm-6pm &amp; 8pm-9pm)15</v>
      </c>
      <c r="B304" t="s">
        <v>95</v>
      </c>
      <c r="C304" t="s">
        <v>105</v>
      </c>
      <c r="D304" s="5" t="s">
        <v>142</v>
      </c>
      <c r="E304">
        <v>15</v>
      </c>
      <c r="F304">
        <v>1.8306829929351807</v>
      </c>
      <c r="G304">
        <v>1.8461184501647949</v>
      </c>
      <c r="H304">
        <v>1.1829817667603493E-2</v>
      </c>
      <c r="I304">
        <v>94.0768785046738</v>
      </c>
      <c r="J304">
        <f t="shared" si="8"/>
        <v>0</v>
      </c>
    </row>
    <row r="305" spans="1:10" x14ac:dyDescent="0.25">
      <c r="A305" s="4" t="str">
        <f t="shared" si="9"/>
        <v>LCABig Creek/Ventura8/5/2021 (5pm-6pm &amp; 8pm-9pm)16</v>
      </c>
      <c r="B305" t="s">
        <v>95</v>
      </c>
      <c r="C305" t="s">
        <v>105</v>
      </c>
      <c r="D305" s="5" t="s">
        <v>142</v>
      </c>
      <c r="E305">
        <v>16</v>
      </c>
      <c r="F305">
        <v>2.2338759899139404</v>
      </c>
      <c r="G305">
        <v>2.2184405326843262</v>
      </c>
      <c r="H305">
        <v>1.1829817667603493E-2</v>
      </c>
      <c r="I305">
        <v>95.794355140179249</v>
      </c>
      <c r="J305">
        <f t="shared" si="8"/>
        <v>0</v>
      </c>
    </row>
    <row r="306" spans="1:10" x14ac:dyDescent="0.25">
      <c r="A306" s="4" t="str">
        <f t="shared" si="9"/>
        <v>LCABig Creek/Ventura8/5/2021 (5pm-6pm &amp; 8pm-9pm)17</v>
      </c>
      <c r="B306" t="s">
        <v>95</v>
      </c>
      <c r="C306" t="s">
        <v>105</v>
      </c>
      <c r="D306" s="5" t="s">
        <v>142</v>
      </c>
      <c r="E306">
        <v>17</v>
      </c>
      <c r="F306">
        <v>2.4697742462158203</v>
      </c>
      <c r="G306">
        <v>2.5414705276489258</v>
      </c>
      <c r="H306">
        <v>2.2816356271505356E-2</v>
      </c>
      <c r="I306">
        <v>95.803813084110217</v>
      </c>
      <c r="J306">
        <f t="shared" si="8"/>
        <v>0</v>
      </c>
    </row>
    <row r="307" spans="1:10" x14ac:dyDescent="0.25">
      <c r="A307" s="4" t="str">
        <f t="shared" si="9"/>
        <v>LCABig Creek/Ventura8/5/2021 (5pm-6pm &amp; 8pm-9pm)18</v>
      </c>
      <c r="B307" t="s">
        <v>95</v>
      </c>
      <c r="C307" t="s">
        <v>105</v>
      </c>
      <c r="D307" s="5" t="s">
        <v>142</v>
      </c>
      <c r="E307">
        <v>18</v>
      </c>
      <c r="F307">
        <v>2.7996847629547119</v>
      </c>
      <c r="G307">
        <v>1.7284005880355835</v>
      </c>
      <c r="H307">
        <v>2.6132110506296158E-2</v>
      </c>
      <c r="I307">
        <v>94.738747663545595</v>
      </c>
      <c r="J307">
        <f t="shared" si="8"/>
        <v>0</v>
      </c>
    </row>
    <row r="308" spans="1:10" x14ac:dyDescent="0.25">
      <c r="A308" s="4" t="str">
        <f t="shared" si="9"/>
        <v>LCABig Creek/Ventura8/5/2021 (5pm-6pm &amp; 8pm-9pm)19</v>
      </c>
      <c r="B308" t="s">
        <v>95</v>
      </c>
      <c r="C308" t="s">
        <v>105</v>
      </c>
      <c r="D308" s="5" t="s">
        <v>142</v>
      </c>
      <c r="E308">
        <v>19</v>
      </c>
      <c r="F308">
        <v>2.9234890937805176</v>
      </c>
      <c r="G308">
        <v>3.3317832946777344</v>
      </c>
      <c r="H308">
        <v>2.5741672143340111E-2</v>
      </c>
      <c r="I308">
        <v>93.259140186921186</v>
      </c>
      <c r="J308">
        <f t="shared" si="8"/>
        <v>0</v>
      </c>
    </row>
    <row r="309" spans="1:10" x14ac:dyDescent="0.25">
      <c r="A309" s="4" t="str">
        <f t="shared" si="9"/>
        <v>LCABig Creek/Ventura8/5/2021 (5pm-6pm &amp; 8pm-9pm)20</v>
      </c>
      <c r="B309" t="s">
        <v>95</v>
      </c>
      <c r="C309" t="s">
        <v>105</v>
      </c>
      <c r="D309" s="5" t="s">
        <v>142</v>
      </c>
      <c r="E309">
        <v>20</v>
      </c>
      <c r="F309">
        <v>2.7815601825714111</v>
      </c>
      <c r="G309">
        <v>2.979027271270752</v>
      </c>
      <c r="H309">
        <v>2.4672456085681915E-2</v>
      </c>
      <c r="I309">
        <v>90.433766355139298</v>
      </c>
      <c r="J309">
        <f t="shared" si="8"/>
        <v>0</v>
      </c>
    </row>
    <row r="310" spans="1:10" x14ac:dyDescent="0.25">
      <c r="A310" s="4" t="str">
        <f t="shared" si="9"/>
        <v>LCABig Creek/Ventura8/5/2021 (5pm-6pm &amp; 8pm-9pm)21</v>
      </c>
      <c r="B310" t="s">
        <v>95</v>
      </c>
      <c r="C310" t="s">
        <v>105</v>
      </c>
      <c r="D310" s="5" t="s">
        <v>142</v>
      </c>
      <c r="E310">
        <v>21</v>
      </c>
      <c r="F310">
        <v>2.6348543167114258</v>
      </c>
      <c r="G310">
        <v>1.786900520324707</v>
      </c>
      <c r="H310">
        <v>2.4057183414697647E-2</v>
      </c>
      <c r="I310">
        <v>86.75965607476293</v>
      </c>
      <c r="J310">
        <f t="shared" si="8"/>
        <v>0</v>
      </c>
    </row>
    <row r="311" spans="1:10" x14ac:dyDescent="0.25">
      <c r="A311" s="4" t="str">
        <f t="shared" si="9"/>
        <v>LCABig Creek/Ventura8/5/2021 (5pm-6pm &amp; 8pm-9pm)22</v>
      </c>
      <c r="B311" t="s">
        <v>95</v>
      </c>
      <c r="C311" t="s">
        <v>105</v>
      </c>
      <c r="D311" s="5" t="s">
        <v>142</v>
      </c>
      <c r="E311">
        <v>22</v>
      </c>
      <c r="F311">
        <v>2.441948413848877</v>
      </c>
      <c r="G311">
        <v>2.892465353012085</v>
      </c>
      <c r="H311">
        <v>2.3157157003879547E-2</v>
      </c>
      <c r="I311">
        <v>82.571414953269326</v>
      </c>
      <c r="J311">
        <f t="shared" si="8"/>
        <v>0</v>
      </c>
    </row>
    <row r="312" spans="1:10" x14ac:dyDescent="0.25">
      <c r="A312" s="4" t="str">
        <f t="shared" si="9"/>
        <v>LCABig Creek/Ventura8/5/2021 (5pm-6pm &amp; 8pm-9pm)23</v>
      </c>
      <c r="B312" t="s">
        <v>95</v>
      </c>
      <c r="C312" t="s">
        <v>105</v>
      </c>
      <c r="D312" s="5" t="s">
        <v>142</v>
      </c>
      <c r="E312">
        <v>23</v>
      </c>
      <c r="F312">
        <v>2.0693883895874023</v>
      </c>
      <c r="G312">
        <v>2.246488094329834</v>
      </c>
      <c r="H312">
        <v>2.1969297900795937E-2</v>
      </c>
      <c r="I312">
        <v>78.618736448599151</v>
      </c>
      <c r="J312">
        <f t="shared" si="8"/>
        <v>0</v>
      </c>
    </row>
    <row r="313" spans="1:10" x14ac:dyDescent="0.25">
      <c r="A313" s="4" t="str">
        <f t="shared" si="9"/>
        <v>LCABig Creek/Ventura8/5/2021 (5pm-6pm &amp; 8pm-9pm)24</v>
      </c>
      <c r="B313" t="s">
        <v>95</v>
      </c>
      <c r="C313" t="s">
        <v>105</v>
      </c>
      <c r="D313" s="5" t="s">
        <v>142</v>
      </c>
      <c r="E313">
        <v>24</v>
      </c>
      <c r="F313">
        <v>1.6919385194778442</v>
      </c>
      <c r="G313">
        <v>1.8214129209518433</v>
      </c>
      <c r="H313">
        <v>2.0498147234320641E-2</v>
      </c>
      <c r="I313">
        <v>75.910949532707605</v>
      </c>
      <c r="J313">
        <f t="shared" si="8"/>
        <v>0</v>
      </c>
    </row>
    <row r="314" spans="1:10" x14ac:dyDescent="0.25">
      <c r="A314" s="4" t="str">
        <f t="shared" si="9"/>
        <v>LCABig Creek/Ventura8/27/2021 (6pm-8pm)1</v>
      </c>
      <c r="B314" t="s">
        <v>95</v>
      </c>
      <c r="C314" t="s">
        <v>105</v>
      </c>
      <c r="D314" s="5" t="s">
        <v>143</v>
      </c>
      <c r="E314">
        <v>1</v>
      </c>
      <c r="F314">
        <v>1.2299994230270386</v>
      </c>
      <c r="G314">
        <v>1.1978040933609009</v>
      </c>
      <c r="H314">
        <v>1.8309159204363823E-2</v>
      </c>
      <c r="I314">
        <v>75.113026805656972</v>
      </c>
      <c r="J314">
        <f t="shared" si="8"/>
        <v>0</v>
      </c>
    </row>
    <row r="315" spans="1:10" x14ac:dyDescent="0.25">
      <c r="A315" s="4" t="str">
        <f t="shared" si="9"/>
        <v>LCABig Creek/Ventura8/27/2021 (6pm-8pm)2</v>
      </c>
      <c r="B315" t="s">
        <v>95</v>
      </c>
      <c r="C315" t="s">
        <v>105</v>
      </c>
      <c r="D315" s="5" t="s">
        <v>143</v>
      </c>
      <c r="E315">
        <v>2</v>
      </c>
      <c r="F315">
        <v>1.0471177101135254</v>
      </c>
      <c r="G315">
        <v>1.0120866298675537</v>
      </c>
      <c r="H315">
        <v>1.6527678817510605E-2</v>
      </c>
      <c r="I315">
        <v>72.837166790770311</v>
      </c>
      <c r="J315">
        <f t="shared" si="8"/>
        <v>0</v>
      </c>
    </row>
    <row r="316" spans="1:10" x14ac:dyDescent="0.25">
      <c r="A316" s="4" t="str">
        <f t="shared" si="9"/>
        <v>LCABig Creek/Ventura8/27/2021 (6pm-8pm)3</v>
      </c>
      <c r="B316" t="s">
        <v>95</v>
      </c>
      <c r="C316" t="s">
        <v>105</v>
      </c>
      <c r="D316" s="5" t="s">
        <v>143</v>
      </c>
      <c r="E316">
        <v>3</v>
      </c>
      <c r="F316">
        <v>0.92306894063949585</v>
      </c>
      <c r="G316">
        <v>0.88404083251953125</v>
      </c>
      <c r="H316">
        <v>1.4859776012599468E-2</v>
      </c>
      <c r="I316">
        <v>70.006485480267926</v>
      </c>
      <c r="J316">
        <f t="shared" si="8"/>
        <v>0</v>
      </c>
    </row>
    <row r="317" spans="1:10" x14ac:dyDescent="0.25">
      <c r="A317" s="4" t="str">
        <f t="shared" si="9"/>
        <v>LCABig Creek/Ventura8/27/2021 (6pm-8pm)4</v>
      </c>
      <c r="B317" t="s">
        <v>95</v>
      </c>
      <c r="C317" t="s">
        <v>105</v>
      </c>
      <c r="D317" s="5" t="s">
        <v>143</v>
      </c>
      <c r="E317">
        <v>4</v>
      </c>
      <c r="F317">
        <v>0.84319257736206055</v>
      </c>
      <c r="G317">
        <v>0.79438322782516479</v>
      </c>
      <c r="H317">
        <v>1.3423798605799675E-2</v>
      </c>
      <c r="I317">
        <v>68.199458302312777</v>
      </c>
      <c r="J317">
        <f t="shared" si="8"/>
        <v>0</v>
      </c>
    </row>
    <row r="318" spans="1:10" x14ac:dyDescent="0.25">
      <c r="A318" s="4" t="str">
        <f t="shared" si="9"/>
        <v>LCABig Creek/Ventura8/27/2021 (6pm-8pm)5</v>
      </c>
      <c r="B318" t="s">
        <v>95</v>
      </c>
      <c r="C318" t="s">
        <v>105</v>
      </c>
      <c r="D318" s="5" t="s">
        <v>143</v>
      </c>
      <c r="E318">
        <v>5</v>
      </c>
      <c r="F318">
        <v>0.78236645460128784</v>
      </c>
      <c r="G318">
        <v>0.75048160552978516</v>
      </c>
      <c r="H318">
        <v>1.2032785452902317E-2</v>
      </c>
      <c r="I318">
        <v>65.892877885330151</v>
      </c>
      <c r="J318">
        <f t="shared" si="8"/>
        <v>0</v>
      </c>
    </row>
    <row r="319" spans="1:10" x14ac:dyDescent="0.25">
      <c r="A319" s="4" t="str">
        <f t="shared" si="9"/>
        <v>LCABig Creek/Ventura8/27/2021 (6pm-8pm)6</v>
      </c>
      <c r="B319" t="s">
        <v>95</v>
      </c>
      <c r="C319" t="s">
        <v>105</v>
      </c>
      <c r="D319" s="5" t="s">
        <v>143</v>
      </c>
      <c r="E319">
        <v>6</v>
      </c>
      <c r="F319">
        <v>0.76785504817962646</v>
      </c>
      <c r="G319">
        <v>0.72861093282699585</v>
      </c>
      <c r="H319">
        <v>1.0649528354406357E-2</v>
      </c>
      <c r="I319">
        <v>64.489175353686008</v>
      </c>
      <c r="J319">
        <f t="shared" si="8"/>
        <v>0</v>
      </c>
    </row>
    <row r="320" spans="1:10" x14ac:dyDescent="0.25">
      <c r="A320" s="4" t="str">
        <f t="shared" si="9"/>
        <v>LCABig Creek/Ventura8/27/2021 (6pm-8pm)7</v>
      </c>
      <c r="B320" t="s">
        <v>95</v>
      </c>
      <c r="C320" t="s">
        <v>105</v>
      </c>
      <c r="D320" s="5" t="s">
        <v>143</v>
      </c>
      <c r="E320">
        <v>7</v>
      </c>
      <c r="F320">
        <v>0.77500802278518677</v>
      </c>
      <c r="G320">
        <v>0.76081794500350952</v>
      </c>
      <c r="H320">
        <v>1.0192234069108963E-2</v>
      </c>
      <c r="I320">
        <v>63.00335256887459</v>
      </c>
      <c r="J320">
        <f t="shared" si="8"/>
        <v>0</v>
      </c>
    </row>
    <row r="321" spans="1:10" x14ac:dyDescent="0.25">
      <c r="A321" s="4" t="str">
        <f t="shared" si="9"/>
        <v>LCABig Creek/Ventura8/27/2021 (6pm-8pm)8</v>
      </c>
      <c r="B321" t="s">
        <v>95</v>
      </c>
      <c r="C321" t="s">
        <v>105</v>
      </c>
      <c r="D321" s="5" t="s">
        <v>143</v>
      </c>
      <c r="E321">
        <v>8</v>
      </c>
      <c r="F321">
        <v>0.72126644849777222</v>
      </c>
      <c r="G321">
        <v>0.68152385950088501</v>
      </c>
      <c r="H321">
        <v>1.0762226767838001E-2</v>
      </c>
      <c r="I321">
        <v>62.025517498138271</v>
      </c>
      <c r="J321">
        <f t="shared" si="8"/>
        <v>0</v>
      </c>
    </row>
    <row r="322" spans="1:10" x14ac:dyDescent="0.25">
      <c r="A322" s="4" t="str">
        <f t="shared" si="9"/>
        <v>LCABig Creek/Ventura8/27/2021 (6pm-8pm)9</v>
      </c>
      <c r="B322" t="s">
        <v>95</v>
      </c>
      <c r="C322" t="s">
        <v>105</v>
      </c>
      <c r="D322" s="5" t="s">
        <v>143</v>
      </c>
      <c r="E322">
        <v>9</v>
      </c>
      <c r="F322">
        <v>0.53688627481460571</v>
      </c>
      <c r="G322">
        <v>0.49984827637672424</v>
      </c>
      <c r="H322">
        <v>1.2361630797386169E-2</v>
      </c>
      <c r="I322">
        <v>64.103635517500038</v>
      </c>
      <c r="J322">
        <f t="shared" ref="J322:J385" si="10">INDEX(events, MATCH(CONCATENATE(B322, C322, D322), events_y, 0), MATCH("Confidential", events_x, 0))</f>
        <v>0</v>
      </c>
    </row>
    <row r="323" spans="1:10" x14ac:dyDescent="0.25">
      <c r="A323" s="4" t="str">
        <f t="shared" ref="A323:A386" si="11">B323&amp;C323&amp;D323&amp;E323</f>
        <v>LCABig Creek/Ventura8/27/2021 (6pm-8pm)10</v>
      </c>
      <c r="B323" t="s">
        <v>95</v>
      </c>
      <c r="C323" t="s">
        <v>105</v>
      </c>
      <c r="D323" s="5" t="s">
        <v>143</v>
      </c>
      <c r="E323">
        <v>10</v>
      </c>
      <c r="F323">
        <v>0.39084842801094055</v>
      </c>
      <c r="G323">
        <v>0.35531267523765564</v>
      </c>
      <c r="H323">
        <v>1.4832288026809692E-2</v>
      </c>
      <c r="I323">
        <v>69.990833953836244</v>
      </c>
      <c r="J323">
        <f t="shared" si="10"/>
        <v>0</v>
      </c>
    </row>
    <row r="324" spans="1:10" x14ac:dyDescent="0.25">
      <c r="A324" s="4" t="str">
        <f t="shared" si="11"/>
        <v>LCABig Creek/Ventura8/27/2021 (6pm-8pm)11</v>
      </c>
      <c r="B324" t="s">
        <v>95</v>
      </c>
      <c r="C324" t="s">
        <v>105</v>
      </c>
      <c r="D324" s="5" t="s">
        <v>143</v>
      </c>
      <c r="E324">
        <v>11</v>
      </c>
      <c r="F324">
        <v>0.31994554400444031</v>
      </c>
      <c r="G324">
        <v>0.26514366269111633</v>
      </c>
      <c r="H324">
        <v>1.7130354419350624E-2</v>
      </c>
      <c r="I324">
        <v>76.827708488458043</v>
      </c>
      <c r="J324">
        <f t="shared" si="10"/>
        <v>0</v>
      </c>
    </row>
    <row r="325" spans="1:10" x14ac:dyDescent="0.25">
      <c r="A325" s="4" t="str">
        <f t="shared" si="11"/>
        <v>LCABig Creek/Ventura8/27/2021 (6pm-8pm)12</v>
      </c>
      <c r="B325" t="s">
        <v>95</v>
      </c>
      <c r="C325" t="s">
        <v>105</v>
      </c>
      <c r="D325" s="5" t="s">
        <v>143</v>
      </c>
      <c r="E325">
        <v>12</v>
      </c>
      <c r="F325">
        <v>0.41958364844322205</v>
      </c>
      <c r="G325">
        <v>0.32166281342506409</v>
      </c>
      <c r="H325">
        <v>1.9997034221887589E-2</v>
      </c>
      <c r="I325">
        <v>82.655806031279837</v>
      </c>
      <c r="J325">
        <f t="shared" si="10"/>
        <v>0</v>
      </c>
    </row>
    <row r="326" spans="1:10" x14ac:dyDescent="0.25">
      <c r="A326" s="4" t="str">
        <f t="shared" si="11"/>
        <v>LCABig Creek/Ventura8/27/2021 (6pm-8pm)13</v>
      </c>
      <c r="B326" t="s">
        <v>95</v>
      </c>
      <c r="C326" t="s">
        <v>105</v>
      </c>
      <c r="D326" s="5" t="s">
        <v>143</v>
      </c>
      <c r="E326">
        <v>13</v>
      </c>
      <c r="F326">
        <v>0.68342161178588867</v>
      </c>
      <c r="G326">
        <v>0.53549903631210327</v>
      </c>
      <c r="H326">
        <v>2.2607201710343361E-2</v>
      </c>
      <c r="I326">
        <v>87.727773641099162</v>
      </c>
      <c r="J326">
        <f t="shared" si="10"/>
        <v>0</v>
      </c>
    </row>
    <row r="327" spans="1:10" x14ac:dyDescent="0.25">
      <c r="A327" s="4" t="str">
        <f t="shared" si="11"/>
        <v>LCABig Creek/Ventura8/27/2021 (6pm-8pm)14</v>
      </c>
      <c r="B327" t="s">
        <v>95</v>
      </c>
      <c r="C327" t="s">
        <v>105</v>
      </c>
      <c r="D327" s="5" t="s">
        <v>143</v>
      </c>
      <c r="E327">
        <v>14</v>
      </c>
      <c r="F327">
        <v>1.0393702983856201</v>
      </c>
      <c r="G327">
        <v>0.88233882188796997</v>
      </c>
      <c r="H327">
        <v>2.3895919322967529E-2</v>
      </c>
      <c r="I327">
        <v>91.567405063293222</v>
      </c>
      <c r="J327">
        <f t="shared" si="10"/>
        <v>0</v>
      </c>
    </row>
    <row r="328" spans="1:10" x14ac:dyDescent="0.25">
      <c r="A328" s="4" t="str">
        <f t="shared" si="11"/>
        <v>LCABig Creek/Ventura8/27/2021 (6pm-8pm)15</v>
      </c>
      <c r="B328" t="s">
        <v>95</v>
      </c>
      <c r="C328" t="s">
        <v>105</v>
      </c>
      <c r="D328" s="5" t="s">
        <v>143</v>
      </c>
      <c r="E328">
        <v>15</v>
      </c>
      <c r="F328">
        <v>1.4326193332672119</v>
      </c>
      <c r="G328">
        <v>1.330743670463562</v>
      </c>
      <c r="H328">
        <v>2.2689172998070717E-2</v>
      </c>
      <c r="I328">
        <v>94.470048399103021</v>
      </c>
      <c r="J328">
        <f t="shared" si="10"/>
        <v>0</v>
      </c>
    </row>
    <row r="329" spans="1:10" x14ac:dyDescent="0.25">
      <c r="A329" s="4" t="str">
        <f t="shared" si="11"/>
        <v>LCABig Creek/Ventura8/27/2021 (6pm-8pm)16</v>
      </c>
      <c r="B329" t="s">
        <v>95</v>
      </c>
      <c r="C329" t="s">
        <v>105</v>
      </c>
      <c r="D329" s="5" t="s">
        <v>143</v>
      </c>
      <c r="E329">
        <v>16</v>
      </c>
      <c r="F329">
        <v>1.8592315912246704</v>
      </c>
      <c r="G329">
        <v>1.863980770111084</v>
      </c>
      <c r="H329">
        <v>1.2334697879850864E-2</v>
      </c>
      <c r="I329">
        <v>96.082688011911884</v>
      </c>
      <c r="J329">
        <f t="shared" si="10"/>
        <v>0</v>
      </c>
    </row>
    <row r="330" spans="1:10" x14ac:dyDescent="0.25">
      <c r="A330" s="4" t="str">
        <f t="shared" si="11"/>
        <v>LCABig Creek/Ventura8/27/2021 (6pm-8pm)17</v>
      </c>
      <c r="B330" t="s">
        <v>95</v>
      </c>
      <c r="C330" t="s">
        <v>105</v>
      </c>
      <c r="D330" s="5" t="s">
        <v>143</v>
      </c>
      <c r="E330">
        <v>17</v>
      </c>
      <c r="F330">
        <v>2.2828962802886963</v>
      </c>
      <c r="G330">
        <v>2.2781472206115723</v>
      </c>
      <c r="H330">
        <v>1.2334697879850864E-2</v>
      </c>
      <c r="I330">
        <v>96.644192107228292</v>
      </c>
      <c r="J330">
        <f t="shared" si="10"/>
        <v>0</v>
      </c>
    </row>
    <row r="331" spans="1:10" x14ac:dyDescent="0.25">
      <c r="A331" s="4" t="str">
        <f t="shared" si="11"/>
        <v>LCABig Creek/Ventura8/27/2021 (6pm-8pm)18</v>
      </c>
      <c r="B331" t="s">
        <v>95</v>
      </c>
      <c r="C331" t="s">
        <v>105</v>
      </c>
      <c r="D331" s="5" t="s">
        <v>143</v>
      </c>
      <c r="E331">
        <v>18</v>
      </c>
      <c r="F331">
        <v>2.6328377723693848</v>
      </c>
      <c r="G331">
        <v>2.596773624420166</v>
      </c>
      <c r="H331">
        <v>2.2843677550554276E-2</v>
      </c>
      <c r="I331">
        <v>95.69947877885896</v>
      </c>
      <c r="J331">
        <f t="shared" si="10"/>
        <v>0</v>
      </c>
    </row>
    <row r="332" spans="1:10" x14ac:dyDescent="0.25">
      <c r="A332" s="4" t="str">
        <f t="shared" si="11"/>
        <v>LCABig Creek/Ventura8/27/2021 (6pm-8pm)19</v>
      </c>
      <c r="B332" t="s">
        <v>95</v>
      </c>
      <c r="C332" t="s">
        <v>105</v>
      </c>
      <c r="D332" s="5" t="s">
        <v>143</v>
      </c>
      <c r="E332">
        <v>19</v>
      </c>
      <c r="F332">
        <v>2.7686052322387695</v>
      </c>
      <c r="G332">
        <v>1.6577270030975342</v>
      </c>
      <c r="H332">
        <v>2.5567516684532166E-2</v>
      </c>
      <c r="I332">
        <v>94.110852568876069</v>
      </c>
      <c r="J332">
        <f t="shared" si="10"/>
        <v>0</v>
      </c>
    </row>
    <row r="333" spans="1:10" x14ac:dyDescent="0.25">
      <c r="A333" s="4" t="str">
        <f t="shared" si="11"/>
        <v>LCABig Creek/Ventura8/27/2021 (6pm-8pm)20</v>
      </c>
      <c r="B333" t="s">
        <v>95</v>
      </c>
      <c r="C333" t="s">
        <v>105</v>
      </c>
      <c r="D333" s="5" t="s">
        <v>143</v>
      </c>
      <c r="E333">
        <v>20</v>
      </c>
      <c r="F333">
        <v>2.6070632934570313</v>
      </c>
      <c r="G333">
        <v>1.9125658273696899</v>
      </c>
      <c r="H333">
        <v>2.4907469749450684E-2</v>
      </c>
      <c r="I333">
        <v>91.145223380488346</v>
      </c>
      <c r="J333">
        <f t="shared" si="10"/>
        <v>0</v>
      </c>
    </row>
    <row r="334" spans="1:10" x14ac:dyDescent="0.25">
      <c r="A334" s="4" t="str">
        <f t="shared" si="11"/>
        <v>LCABig Creek/Ventura8/27/2021 (6pm-8pm)21</v>
      </c>
      <c r="B334" t="s">
        <v>95</v>
      </c>
      <c r="C334" t="s">
        <v>105</v>
      </c>
      <c r="D334" s="5" t="s">
        <v>143</v>
      </c>
      <c r="E334">
        <v>21</v>
      </c>
      <c r="F334">
        <v>2.4119277000427246</v>
      </c>
      <c r="G334">
        <v>2.7879090309143066</v>
      </c>
      <c r="H334">
        <v>2.4303317070007324E-2</v>
      </c>
      <c r="I334">
        <v>86.658700670143659</v>
      </c>
      <c r="J334">
        <f t="shared" si="10"/>
        <v>0</v>
      </c>
    </row>
    <row r="335" spans="1:10" x14ac:dyDescent="0.25">
      <c r="A335" s="4" t="str">
        <f t="shared" si="11"/>
        <v>LCABig Creek/Ventura8/27/2021 (6pm-8pm)22</v>
      </c>
      <c r="B335" t="s">
        <v>95</v>
      </c>
      <c r="C335" t="s">
        <v>105</v>
      </c>
      <c r="D335" s="5" t="s">
        <v>143</v>
      </c>
      <c r="E335">
        <v>22</v>
      </c>
      <c r="F335">
        <v>2.2167303562164307</v>
      </c>
      <c r="G335">
        <v>2.2674934864044189</v>
      </c>
      <c r="H335">
        <v>2.2489426657557487E-2</v>
      </c>
      <c r="I335">
        <v>82.921759121370215</v>
      </c>
      <c r="J335">
        <f t="shared" si="10"/>
        <v>0</v>
      </c>
    </row>
    <row r="336" spans="1:10" x14ac:dyDescent="0.25">
      <c r="A336" s="4" t="str">
        <f t="shared" si="11"/>
        <v>LCABig Creek/Ventura8/27/2021 (6pm-8pm)23</v>
      </c>
      <c r="B336" t="s">
        <v>95</v>
      </c>
      <c r="C336" t="s">
        <v>105</v>
      </c>
      <c r="D336" s="5" t="s">
        <v>143</v>
      </c>
      <c r="E336">
        <v>23</v>
      </c>
      <c r="F336">
        <v>1.904936671257019</v>
      </c>
      <c r="G336">
        <v>1.9485677480697632</v>
      </c>
      <c r="H336">
        <v>2.1969087421894073E-2</v>
      </c>
      <c r="I336">
        <v>79.872367833210319</v>
      </c>
      <c r="J336">
        <f t="shared" si="10"/>
        <v>0</v>
      </c>
    </row>
    <row r="337" spans="1:10" x14ac:dyDescent="0.25">
      <c r="A337" s="4" t="str">
        <f t="shared" si="11"/>
        <v>LCABig Creek/Ventura8/27/2021 (6pm-8pm)24</v>
      </c>
      <c r="B337" t="s">
        <v>95</v>
      </c>
      <c r="C337" t="s">
        <v>105</v>
      </c>
      <c r="D337" s="5" t="s">
        <v>143</v>
      </c>
      <c r="E337">
        <v>24</v>
      </c>
      <c r="F337">
        <v>1.5801458358764648</v>
      </c>
      <c r="G337">
        <v>1.6202664375305176</v>
      </c>
      <c r="H337">
        <v>2.0258389413356781E-2</v>
      </c>
      <c r="I337">
        <v>76.160755770658739</v>
      </c>
      <c r="J337">
        <f t="shared" si="10"/>
        <v>0</v>
      </c>
    </row>
    <row r="338" spans="1:10" x14ac:dyDescent="0.25">
      <c r="A338" s="4" t="str">
        <f t="shared" si="11"/>
        <v>LCABig Creek/Ventura9/9/2021 (6pm-8pm)1</v>
      </c>
      <c r="B338" t="s">
        <v>95</v>
      </c>
      <c r="C338" t="s">
        <v>105</v>
      </c>
      <c r="D338" s="5" t="s">
        <v>144</v>
      </c>
      <c r="E338">
        <v>1</v>
      </c>
      <c r="F338">
        <v>1.4755051136016846</v>
      </c>
      <c r="G338">
        <v>1.4995698928833008</v>
      </c>
      <c r="H338">
        <v>1.8916601315140724E-2</v>
      </c>
      <c r="I338">
        <v>75.156929622405826</v>
      </c>
      <c r="J338">
        <f t="shared" si="10"/>
        <v>0</v>
      </c>
    </row>
    <row r="339" spans="1:10" x14ac:dyDescent="0.25">
      <c r="A339" s="4" t="str">
        <f t="shared" si="11"/>
        <v>LCABig Creek/Ventura9/9/2021 (6pm-8pm)2</v>
      </c>
      <c r="B339" t="s">
        <v>95</v>
      </c>
      <c r="C339" t="s">
        <v>105</v>
      </c>
      <c r="D339" s="5" t="s">
        <v>144</v>
      </c>
      <c r="E339">
        <v>2</v>
      </c>
      <c r="F339">
        <v>1.282976508140564</v>
      </c>
      <c r="G339">
        <v>1.2984945774078369</v>
      </c>
      <c r="H339">
        <v>1.7519533634185791E-2</v>
      </c>
      <c r="I339">
        <v>73.648025172840391</v>
      </c>
      <c r="J339">
        <f t="shared" si="10"/>
        <v>0</v>
      </c>
    </row>
    <row r="340" spans="1:10" x14ac:dyDescent="0.25">
      <c r="A340" s="4" t="str">
        <f t="shared" si="11"/>
        <v>LCABig Creek/Ventura9/9/2021 (6pm-8pm)3</v>
      </c>
      <c r="B340" t="s">
        <v>95</v>
      </c>
      <c r="C340" t="s">
        <v>105</v>
      </c>
      <c r="D340" s="5" t="s">
        <v>144</v>
      </c>
      <c r="E340">
        <v>3</v>
      </c>
      <c r="F340">
        <v>1.1665436029434204</v>
      </c>
      <c r="G340">
        <v>1.1487140655517578</v>
      </c>
      <c r="H340">
        <v>1.5910986810922623E-2</v>
      </c>
      <c r="I340">
        <v>72.996240028361754</v>
      </c>
      <c r="J340">
        <f t="shared" si="10"/>
        <v>0</v>
      </c>
    </row>
    <row r="341" spans="1:10" x14ac:dyDescent="0.25">
      <c r="A341" s="4" t="str">
        <f t="shared" si="11"/>
        <v>LCABig Creek/Ventura9/9/2021 (6pm-8pm)4</v>
      </c>
      <c r="B341" t="s">
        <v>95</v>
      </c>
      <c r="C341" t="s">
        <v>105</v>
      </c>
      <c r="D341" s="5" t="s">
        <v>144</v>
      </c>
      <c r="E341">
        <v>4</v>
      </c>
      <c r="F341">
        <v>1.0754637718200684</v>
      </c>
      <c r="G341">
        <v>1.0538973808288574</v>
      </c>
      <c r="H341">
        <v>1.4363033697009087E-2</v>
      </c>
      <c r="I341">
        <v>72.858801630912566</v>
      </c>
      <c r="J341">
        <f t="shared" si="10"/>
        <v>0</v>
      </c>
    </row>
    <row r="342" spans="1:10" x14ac:dyDescent="0.25">
      <c r="A342" s="4" t="str">
        <f t="shared" si="11"/>
        <v>LCABig Creek/Ventura9/9/2021 (6pm-8pm)5</v>
      </c>
      <c r="B342" t="s">
        <v>95</v>
      </c>
      <c r="C342" t="s">
        <v>105</v>
      </c>
      <c r="D342" s="5" t="s">
        <v>144</v>
      </c>
      <c r="E342">
        <v>5</v>
      </c>
      <c r="F342">
        <v>0.99848806858062744</v>
      </c>
      <c r="G342">
        <v>0.99033492803573608</v>
      </c>
      <c r="H342">
        <v>1.3612560927867889E-2</v>
      </c>
      <c r="I342">
        <v>72.505160432542212</v>
      </c>
      <c r="J342">
        <f t="shared" si="10"/>
        <v>0</v>
      </c>
    </row>
    <row r="343" spans="1:10" x14ac:dyDescent="0.25">
      <c r="A343" s="4" t="str">
        <f t="shared" si="11"/>
        <v>LCABig Creek/Ventura9/9/2021 (6pm-8pm)6</v>
      </c>
      <c r="B343" t="s">
        <v>95</v>
      </c>
      <c r="C343" t="s">
        <v>105</v>
      </c>
      <c r="D343" s="5" t="s">
        <v>144</v>
      </c>
      <c r="E343">
        <v>6</v>
      </c>
      <c r="F343">
        <v>0.96458929777145386</v>
      </c>
      <c r="G343">
        <v>0.94685226678848267</v>
      </c>
      <c r="H343">
        <v>1.2031255289912224E-2</v>
      </c>
      <c r="I343">
        <v>72.935825208300855</v>
      </c>
      <c r="J343">
        <f t="shared" si="10"/>
        <v>0</v>
      </c>
    </row>
    <row r="344" spans="1:10" x14ac:dyDescent="0.25">
      <c r="A344" s="4" t="str">
        <f t="shared" si="11"/>
        <v>LCABig Creek/Ventura9/9/2021 (6pm-8pm)7</v>
      </c>
      <c r="B344" t="s">
        <v>95</v>
      </c>
      <c r="C344" t="s">
        <v>105</v>
      </c>
      <c r="D344" s="5" t="s">
        <v>144</v>
      </c>
      <c r="E344">
        <v>7</v>
      </c>
      <c r="F344">
        <v>0.95623511075973511</v>
      </c>
      <c r="G344">
        <v>0.9745866060256958</v>
      </c>
      <c r="H344">
        <v>1.1551995761692524E-2</v>
      </c>
      <c r="I344">
        <v>72.592168055309187</v>
      </c>
      <c r="J344">
        <f t="shared" si="10"/>
        <v>0</v>
      </c>
    </row>
    <row r="345" spans="1:10" x14ac:dyDescent="0.25">
      <c r="A345" s="4" t="str">
        <f t="shared" si="11"/>
        <v>LCABig Creek/Ventura9/9/2021 (6pm-8pm)8</v>
      </c>
      <c r="B345" t="s">
        <v>95</v>
      </c>
      <c r="C345" t="s">
        <v>105</v>
      </c>
      <c r="D345" s="5" t="s">
        <v>144</v>
      </c>
      <c r="E345">
        <v>8</v>
      </c>
      <c r="F345">
        <v>0.9378553032875061</v>
      </c>
      <c r="G345">
        <v>0.92806243896484375</v>
      </c>
      <c r="H345">
        <v>1.2646864168345928E-2</v>
      </c>
      <c r="I345">
        <v>71.784851976600308</v>
      </c>
      <c r="J345">
        <f t="shared" si="10"/>
        <v>0</v>
      </c>
    </row>
    <row r="346" spans="1:10" x14ac:dyDescent="0.25">
      <c r="A346" s="4" t="str">
        <f t="shared" si="11"/>
        <v>LCABig Creek/Ventura9/9/2021 (6pm-8pm)9</v>
      </c>
      <c r="B346" t="s">
        <v>95</v>
      </c>
      <c r="C346" t="s">
        <v>105</v>
      </c>
      <c r="D346" s="5" t="s">
        <v>144</v>
      </c>
      <c r="E346">
        <v>9</v>
      </c>
      <c r="F346">
        <v>0.81612426042556763</v>
      </c>
      <c r="G346">
        <v>0.8165162205696106</v>
      </c>
      <c r="H346">
        <v>1.4004148542881012E-2</v>
      </c>
      <c r="I346">
        <v>72.996170891688536</v>
      </c>
      <c r="J346">
        <f t="shared" si="10"/>
        <v>0</v>
      </c>
    </row>
    <row r="347" spans="1:10" x14ac:dyDescent="0.25">
      <c r="A347" s="4" t="str">
        <f t="shared" si="11"/>
        <v>LCABig Creek/Ventura9/9/2021 (6pm-8pm)10</v>
      </c>
      <c r="B347" t="s">
        <v>95</v>
      </c>
      <c r="C347" t="s">
        <v>105</v>
      </c>
      <c r="D347" s="5" t="s">
        <v>144</v>
      </c>
      <c r="E347">
        <v>10</v>
      </c>
      <c r="F347">
        <v>0.75770121812820435</v>
      </c>
      <c r="G347">
        <v>0.73515397310256958</v>
      </c>
      <c r="H347">
        <v>1.630847342312336E-2</v>
      </c>
      <c r="I347">
        <v>76.823348697038284</v>
      </c>
      <c r="J347">
        <f t="shared" si="10"/>
        <v>0</v>
      </c>
    </row>
    <row r="348" spans="1:10" x14ac:dyDescent="0.25">
      <c r="A348" s="4" t="str">
        <f t="shared" si="11"/>
        <v>LCABig Creek/Ventura9/9/2021 (6pm-8pm)11</v>
      </c>
      <c r="B348" t="s">
        <v>95</v>
      </c>
      <c r="C348" t="s">
        <v>105</v>
      </c>
      <c r="D348" s="5" t="s">
        <v>144</v>
      </c>
      <c r="E348">
        <v>11</v>
      </c>
      <c r="F348">
        <v>0.83904153108596802</v>
      </c>
      <c r="G348">
        <v>0.84187787771224976</v>
      </c>
      <c r="H348">
        <v>1.9165918231010437E-2</v>
      </c>
      <c r="I348">
        <v>82.043963836202707</v>
      </c>
      <c r="J348">
        <f t="shared" si="10"/>
        <v>0</v>
      </c>
    </row>
    <row r="349" spans="1:10" x14ac:dyDescent="0.25">
      <c r="A349" s="4" t="str">
        <f t="shared" si="11"/>
        <v>LCABig Creek/Ventura9/9/2021 (6pm-8pm)12</v>
      </c>
      <c r="B349" t="s">
        <v>95</v>
      </c>
      <c r="C349" t="s">
        <v>105</v>
      </c>
      <c r="D349" s="5" t="s">
        <v>144</v>
      </c>
      <c r="E349">
        <v>12</v>
      </c>
      <c r="F349">
        <v>1.0459383726119995</v>
      </c>
      <c r="G349">
        <v>1.0851370096206665</v>
      </c>
      <c r="H349">
        <v>2.1652081981301308E-2</v>
      </c>
      <c r="I349">
        <v>88.252164509837698</v>
      </c>
      <c r="J349">
        <f t="shared" si="10"/>
        <v>0</v>
      </c>
    </row>
    <row r="350" spans="1:10" x14ac:dyDescent="0.25">
      <c r="A350" s="4" t="str">
        <f t="shared" si="11"/>
        <v>LCABig Creek/Ventura9/9/2021 (6pm-8pm)13</v>
      </c>
      <c r="B350" t="s">
        <v>95</v>
      </c>
      <c r="C350" t="s">
        <v>105</v>
      </c>
      <c r="D350" s="5" t="s">
        <v>144</v>
      </c>
      <c r="E350">
        <v>13</v>
      </c>
      <c r="F350">
        <v>1.3917884826660156</v>
      </c>
      <c r="G350">
        <v>1.4463350772857666</v>
      </c>
      <c r="H350">
        <v>2.3475639522075653E-2</v>
      </c>
      <c r="I350">
        <v>92.108207764585401</v>
      </c>
      <c r="J350">
        <f t="shared" si="10"/>
        <v>0</v>
      </c>
    </row>
    <row r="351" spans="1:10" x14ac:dyDescent="0.25">
      <c r="A351" s="4" t="str">
        <f t="shared" si="11"/>
        <v>LCABig Creek/Ventura9/9/2021 (6pm-8pm)14</v>
      </c>
      <c r="B351" t="s">
        <v>95</v>
      </c>
      <c r="C351" t="s">
        <v>105</v>
      </c>
      <c r="D351" s="5" t="s">
        <v>144</v>
      </c>
      <c r="E351">
        <v>14</v>
      </c>
      <c r="F351">
        <v>1.7266114950180054</v>
      </c>
      <c r="G351">
        <v>1.7512015104293823</v>
      </c>
      <c r="H351">
        <v>2.3834533989429474E-2</v>
      </c>
      <c r="I351">
        <v>95.364935295167797</v>
      </c>
      <c r="J351">
        <f t="shared" si="10"/>
        <v>0</v>
      </c>
    </row>
    <row r="352" spans="1:10" x14ac:dyDescent="0.25">
      <c r="A352" s="4" t="str">
        <f t="shared" si="11"/>
        <v>LCABig Creek/Ventura9/9/2021 (6pm-8pm)15</v>
      </c>
      <c r="B352" t="s">
        <v>95</v>
      </c>
      <c r="C352" t="s">
        <v>105</v>
      </c>
      <c r="D352" s="5" t="s">
        <v>144</v>
      </c>
      <c r="E352">
        <v>15</v>
      </c>
      <c r="F352">
        <v>2.1110265254974365</v>
      </c>
      <c r="G352">
        <v>2.0977656841278076</v>
      </c>
      <c r="H352">
        <v>2.2101171314716339E-2</v>
      </c>
      <c r="I352">
        <v>97.21666371210938</v>
      </c>
      <c r="J352">
        <f t="shared" si="10"/>
        <v>0</v>
      </c>
    </row>
    <row r="353" spans="1:10" x14ac:dyDescent="0.25">
      <c r="A353" s="4" t="str">
        <f t="shared" si="11"/>
        <v>LCABig Creek/Ventura9/9/2021 (6pm-8pm)16</v>
      </c>
      <c r="B353" t="s">
        <v>95</v>
      </c>
      <c r="C353" t="s">
        <v>105</v>
      </c>
      <c r="D353" s="5" t="s">
        <v>144</v>
      </c>
      <c r="E353">
        <v>16</v>
      </c>
      <c r="F353">
        <v>2.546966552734375</v>
      </c>
      <c r="G353">
        <v>2.5590226650238037</v>
      </c>
      <c r="H353">
        <v>1.211097463965416E-2</v>
      </c>
      <c r="I353">
        <v>97.703935472431539</v>
      </c>
      <c r="J353">
        <f t="shared" si="10"/>
        <v>0</v>
      </c>
    </row>
    <row r="354" spans="1:10" x14ac:dyDescent="0.25">
      <c r="A354" s="4" t="str">
        <f t="shared" si="11"/>
        <v>LCABig Creek/Ventura9/9/2021 (6pm-8pm)17</v>
      </c>
      <c r="B354" t="s">
        <v>95</v>
      </c>
      <c r="C354" t="s">
        <v>105</v>
      </c>
      <c r="D354" s="5" t="s">
        <v>144</v>
      </c>
      <c r="E354">
        <v>17</v>
      </c>
      <c r="F354">
        <v>2.957007884979248</v>
      </c>
      <c r="G354">
        <v>2.9449520111083984</v>
      </c>
      <c r="H354">
        <v>1.211097463965416E-2</v>
      </c>
      <c r="I354">
        <v>97.711354369793227</v>
      </c>
      <c r="J354">
        <f t="shared" si="10"/>
        <v>0</v>
      </c>
    </row>
    <row r="355" spans="1:10" x14ac:dyDescent="0.25">
      <c r="A355" s="4" t="str">
        <f t="shared" si="11"/>
        <v>LCABig Creek/Ventura9/9/2021 (6pm-8pm)18</v>
      </c>
      <c r="B355" t="s">
        <v>95</v>
      </c>
      <c r="C355" t="s">
        <v>105</v>
      </c>
      <c r="D355" s="5" t="s">
        <v>144</v>
      </c>
      <c r="E355">
        <v>18</v>
      </c>
      <c r="F355">
        <v>3.1830854415893555</v>
      </c>
      <c r="G355">
        <v>3.2144496440887451</v>
      </c>
      <c r="H355">
        <v>2.2288579493761063E-2</v>
      </c>
      <c r="I355">
        <v>97.092093600432207</v>
      </c>
      <c r="J355">
        <f t="shared" si="10"/>
        <v>0</v>
      </c>
    </row>
    <row r="356" spans="1:10" x14ac:dyDescent="0.25">
      <c r="A356" s="4" t="str">
        <f t="shared" si="11"/>
        <v>LCABig Creek/Ventura9/9/2021 (6pm-8pm)19</v>
      </c>
      <c r="B356" t="s">
        <v>95</v>
      </c>
      <c r="C356" t="s">
        <v>105</v>
      </c>
      <c r="D356" s="5" t="s">
        <v>144</v>
      </c>
      <c r="E356">
        <v>19</v>
      </c>
      <c r="F356">
        <v>3.194486141204834</v>
      </c>
      <c r="G356">
        <v>1.9942817687988281</v>
      </c>
      <c r="H356">
        <v>2.531859464943409E-2</v>
      </c>
      <c r="I356">
        <v>95.571707144124829</v>
      </c>
      <c r="J356">
        <f t="shared" si="10"/>
        <v>0</v>
      </c>
    </row>
    <row r="357" spans="1:10" x14ac:dyDescent="0.25">
      <c r="A357" s="4" t="str">
        <f t="shared" si="11"/>
        <v>LCABig Creek/Ventura9/9/2021 (6pm-8pm)20</v>
      </c>
      <c r="B357" t="s">
        <v>95</v>
      </c>
      <c r="C357" t="s">
        <v>105</v>
      </c>
      <c r="D357" s="5" t="s">
        <v>144</v>
      </c>
      <c r="E357">
        <v>20</v>
      </c>
      <c r="F357">
        <v>3.0145702362060547</v>
      </c>
      <c r="G357">
        <v>2.3997502326965332</v>
      </c>
      <c r="H357">
        <v>2.4688538163900375E-2</v>
      </c>
      <c r="I357">
        <v>92.402276192169424</v>
      </c>
      <c r="J357">
        <f t="shared" si="10"/>
        <v>0</v>
      </c>
    </row>
    <row r="358" spans="1:10" x14ac:dyDescent="0.25">
      <c r="A358" s="4" t="str">
        <f t="shared" si="11"/>
        <v>LCABig Creek/Ventura9/9/2021 (6pm-8pm)21</v>
      </c>
      <c r="B358" t="s">
        <v>95</v>
      </c>
      <c r="C358" t="s">
        <v>105</v>
      </c>
      <c r="D358" s="5" t="s">
        <v>144</v>
      </c>
      <c r="E358">
        <v>21</v>
      </c>
      <c r="F358">
        <v>2.8735470771789551</v>
      </c>
      <c r="G358">
        <v>3.4038095474243164</v>
      </c>
      <c r="H358">
        <v>2.3504078388214111E-2</v>
      </c>
      <c r="I358">
        <v>88.637181350823312</v>
      </c>
      <c r="J358">
        <f t="shared" si="10"/>
        <v>0</v>
      </c>
    </row>
    <row r="359" spans="1:10" x14ac:dyDescent="0.25">
      <c r="A359" s="4" t="str">
        <f t="shared" si="11"/>
        <v>LCABig Creek/Ventura9/9/2021 (6pm-8pm)22</v>
      </c>
      <c r="B359" t="s">
        <v>95</v>
      </c>
      <c r="C359" t="s">
        <v>105</v>
      </c>
      <c r="D359" s="5" t="s">
        <v>144</v>
      </c>
      <c r="E359">
        <v>22</v>
      </c>
      <c r="F359">
        <v>2.6191082000732422</v>
      </c>
      <c r="G359">
        <v>2.8613812923431396</v>
      </c>
      <c r="H359">
        <v>2.2471761330962181E-2</v>
      </c>
      <c r="I359">
        <v>84.123944336110114</v>
      </c>
      <c r="J359">
        <f t="shared" si="10"/>
        <v>0</v>
      </c>
    </row>
    <row r="360" spans="1:10" x14ac:dyDescent="0.25">
      <c r="A360" s="4" t="str">
        <f t="shared" si="11"/>
        <v>LCABig Creek/Ventura9/9/2021 (6pm-8pm)23</v>
      </c>
      <c r="B360" t="s">
        <v>95</v>
      </c>
      <c r="C360" t="s">
        <v>105</v>
      </c>
      <c r="D360" s="5" t="s">
        <v>144</v>
      </c>
      <c r="E360">
        <v>23</v>
      </c>
      <c r="F360">
        <v>2.2358989715576172</v>
      </c>
      <c r="G360">
        <v>2.3902750015258789</v>
      </c>
      <c r="H360">
        <v>2.1221468225121498E-2</v>
      </c>
      <c r="I360">
        <v>81.217044850200281</v>
      </c>
      <c r="J360">
        <f t="shared" si="10"/>
        <v>0</v>
      </c>
    </row>
    <row r="361" spans="1:10" x14ac:dyDescent="0.25">
      <c r="A361" s="4" t="str">
        <f t="shared" si="11"/>
        <v>LCABig Creek/Ventura9/9/2021 (6pm-8pm)24</v>
      </c>
      <c r="B361" t="s">
        <v>95</v>
      </c>
      <c r="C361" t="s">
        <v>105</v>
      </c>
      <c r="D361" s="5" t="s">
        <v>144</v>
      </c>
      <c r="E361">
        <v>24</v>
      </c>
      <c r="F361">
        <v>1.8723937273025513</v>
      </c>
      <c r="G361">
        <v>1.9912592172622681</v>
      </c>
      <c r="H361">
        <v>1.9955165684223175E-2</v>
      </c>
      <c r="I361">
        <v>80.369551497956053</v>
      </c>
      <c r="J361">
        <f t="shared" si="10"/>
        <v>0</v>
      </c>
    </row>
    <row r="362" spans="1:10" x14ac:dyDescent="0.25">
      <c r="A362" s="4" t="str">
        <f t="shared" si="11"/>
        <v>LCABig Creek/Ventura9/14/2021 (4pm-7pm)1</v>
      </c>
      <c r="B362" t="s">
        <v>95</v>
      </c>
      <c r="C362" t="s">
        <v>105</v>
      </c>
      <c r="D362" s="5" t="s">
        <v>145</v>
      </c>
      <c r="E362">
        <v>1</v>
      </c>
      <c r="F362">
        <v>1.1020715236663818</v>
      </c>
      <c r="G362">
        <v>1.0841351747512817</v>
      </c>
      <c r="H362">
        <v>1.7403937876224518E-2</v>
      </c>
      <c r="I362">
        <v>70.896388545165564</v>
      </c>
      <c r="J362">
        <f t="shared" si="10"/>
        <v>0</v>
      </c>
    </row>
    <row r="363" spans="1:10" x14ac:dyDescent="0.25">
      <c r="A363" s="4" t="str">
        <f t="shared" si="11"/>
        <v>LCABig Creek/Ventura9/14/2021 (4pm-7pm)2</v>
      </c>
      <c r="B363" t="s">
        <v>95</v>
      </c>
      <c r="C363" t="s">
        <v>105</v>
      </c>
      <c r="D363" s="5" t="s">
        <v>145</v>
      </c>
      <c r="E363">
        <v>2</v>
      </c>
      <c r="F363">
        <v>0.95457810163497925</v>
      </c>
      <c r="G363">
        <v>0.94182205200195313</v>
      </c>
      <c r="H363">
        <v>1.5754532068967819E-2</v>
      </c>
      <c r="I363">
        <v>68.34452713452248</v>
      </c>
      <c r="J363">
        <f t="shared" si="10"/>
        <v>0</v>
      </c>
    </row>
    <row r="364" spans="1:10" x14ac:dyDescent="0.25">
      <c r="A364" s="4" t="str">
        <f t="shared" si="11"/>
        <v>LCABig Creek/Ventura9/14/2021 (4pm-7pm)3</v>
      </c>
      <c r="B364" t="s">
        <v>95</v>
      </c>
      <c r="C364" t="s">
        <v>105</v>
      </c>
      <c r="D364" s="5" t="s">
        <v>145</v>
      </c>
      <c r="E364">
        <v>3</v>
      </c>
      <c r="F364">
        <v>0.85956597328186035</v>
      </c>
      <c r="G364">
        <v>0.84087371826171875</v>
      </c>
      <c r="H364">
        <v>1.4121474698185921E-2</v>
      </c>
      <c r="I364">
        <v>67.085787519887106</v>
      </c>
      <c r="J364">
        <f t="shared" si="10"/>
        <v>0</v>
      </c>
    </row>
    <row r="365" spans="1:10" x14ac:dyDescent="0.25">
      <c r="A365" s="4" t="str">
        <f t="shared" si="11"/>
        <v>LCABig Creek/Ventura9/14/2021 (4pm-7pm)4</v>
      </c>
      <c r="B365" t="s">
        <v>95</v>
      </c>
      <c r="C365" t="s">
        <v>105</v>
      </c>
      <c r="D365" s="5" t="s">
        <v>145</v>
      </c>
      <c r="E365">
        <v>4</v>
      </c>
      <c r="F365">
        <v>0.77187198400497437</v>
      </c>
      <c r="G365">
        <v>0.77388358116149902</v>
      </c>
      <c r="H365">
        <v>1.2289226986467838E-2</v>
      </c>
      <c r="I365">
        <v>65.342204348596113</v>
      </c>
      <c r="J365">
        <f t="shared" si="10"/>
        <v>0</v>
      </c>
    </row>
    <row r="366" spans="1:10" x14ac:dyDescent="0.25">
      <c r="A366" s="4" t="str">
        <f t="shared" si="11"/>
        <v>LCABig Creek/Ventura9/14/2021 (4pm-7pm)5</v>
      </c>
      <c r="B366" t="s">
        <v>95</v>
      </c>
      <c r="C366" t="s">
        <v>105</v>
      </c>
      <c r="D366" s="5" t="s">
        <v>145</v>
      </c>
      <c r="E366">
        <v>5</v>
      </c>
      <c r="F366">
        <v>0.73644775152206421</v>
      </c>
      <c r="G366">
        <v>0.7446938157081604</v>
      </c>
      <c r="H366">
        <v>1.1101637035608292E-2</v>
      </c>
      <c r="I366">
        <v>64.782964468802547</v>
      </c>
      <c r="J366">
        <f t="shared" si="10"/>
        <v>0</v>
      </c>
    </row>
    <row r="367" spans="1:10" x14ac:dyDescent="0.25">
      <c r="A367" s="4" t="str">
        <f t="shared" si="11"/>
        <v>LCABig Creek/Ventura9/14/2021 (4pm-7pm)6</v>
      </c>
      <c r="B367" t="s">
        <v>95</v>
      </c>
      <c r="C367" t="s">
        <v>105</v>
      </c>
      <c r="D367" s="5" t="s">
        <v>145</v>
      </c>
      <c r="E367">
        <v>6</v>
      </c>
      <c r="F367">
        <v>0.73344922065734863</v>
      </c>
      <c r="G367">
        <v>0.73942983150482178</v>
      </c>
      <c r="H367">
        <v>9.9575566127896309E-3</v>
      </c>
      <c r="I367">
        <v>63.354039243412828</v>
      </c>
      <c r="J367">
        <f t="shared" si="10"/>
        <v>0</v>
      </c>
    </row>
    <row r="368" spans="1:10" x14ac:dyDescent="0.25">
      <c r="A368" s="4" t="str">
        <f t="shared" si="11"/>
        <v>LCABig Creek/Ventura9/14/2021 (4pm-7pm)7</v>
      </c>
      <c r="B368" t="s">
        <v>95</v>
      </c>
      <c r="C368" t="s">
        <v>105</v>
      </c>
      <c r="D368" s="5" t="s">
        <v>145</v>
      </c>
      <c r="E368">
        <v>7</v>
      </c>
      <c r="F368">
        <v>0.77721178531646729</v>
      </c>
      <c r="G368">
        <v>0.76878160238265991</v>
      </c>
      <c r="H368">
        <v>9.6725020557641983E-3</v>
      </c>
      <c r="I368">
        <v>62.371675799893104</v>
      </c>
      <c r="J368">
        <f t="shared" si="10"/>
        <v>0</v>
      </c>
    </row>
    <row r="369" spans="1:10" x14ac:dyDescent="0.25">
      <c r="A369" s="4" t="str">
        <f t="shared" si="11"/>
        <v>LCABig Creek/Ventura9/14/2021 (4pm-7pm)8</v>
      </c>
      <c r="B369" t="s">
        <v>95</v>
      </c>
      <c r="C369" t="s">
        <v>105</v>
      </c>
      <c r="D369" s="5" t="s">
        <v>145</v>
      </c>
      <c r="E369">
        <v>8</v>
      </c>
      <c r="F369">
        <v>0.72484868764877319</v>
      </c>
      <c r="G369">
        <v>0.71628528833389282</v>
      </c>
      <c r="H369">
        <v>1.040253508836031E-2</v>
      </c>
      <c r="I369">
        <v>60.949186848149047</v>
      </c>
      <c r="J369">
        <f t="shared" si="10"/>
        <v>0</v>
      </c>
    </row>
    <row r="370" spans="1:10" x14ac:dyDescent="0.25">
      <c r="A370" s="4" t="str">
        <f t="shared" si="11"/>
        <v>LCABig Creek/Ventura9/14/2021 (4pm-7pm)9</v>
      </c>
      <c r="B370" t="s">
        <v>95</v>
      </c>
      <c r="C370" t="s">
        <v>105</v>
      </c>
      <c r="D370" s="5" t="s">
        <v>145</v>
      </c>
      <c r="E370">
        <v>9</v>
      </c>
      <c r="F370">
        <v>0.52373266220092773</v>
      </c>
      <c r="G370">
        <v>0.521198570728302</v>
      </c>
      <c r="H370">
        <v>1.1769418604671955E-2</v>
      </c>
      <c r="I370">
        <v>60.850666430971764</v>
      </c>
      <c r="J370">
        <f t="shared" si="10"/>
        <v>0</v>
      </c>
    </row>
    <row r="371" spans="1:10" x14ac:dyDescent="0.25">
      <c r="A371" s="4" t="str">
        <f t="shared" si="11"/>
        <v>LCABig Creek/Ventura9/14/2021 (4pm-7pm)10</v>
      </c>
      <c r="B371" t="s">
        <v>95</v>
      </c>
      <c r="C371" t="s">
        <v>105</v>
      </c>
      <c r="D371" s="5" t="s">
        <v>145</v>
      </c>
      <c r="E371">
        <v>10</v>
      </c>
      <c r="F371">
        <v>0.34603419899940491</v>
      </c>
      <c r="G371">
        <v>0.34819343686103821</v>
      </c>
      <c r="H371">
        <v>1.3230344280600548E-2</v>
      </c>
      <c r="I371">
        <v>64.935939543933827</v>
      </c>
      <c r="J371">
        <f t="shared" si="10"/>
        <v>0</v>
      </c>
    </row>
    <row r="372" spans="1:10" x14ac:dyDescent="0.25">
      <c r="A372" s="4" t="str">
        <f t="shared" si="11"/>
        <v>LCABig Creek/Ventura9/14/2021 (4pm-7pm)11</v>
      </c>
      <c r="B372" t="s">
        <v>95</v>
      </c>
      <c r="C372" t="s">
        <v>105</v>
      </c>
      <c r="D372" s="5" t="s">
        <v>145</v>
      </c>
      <c r="E372">
        <v>11</v>
      </c>
      <c r="F372">
        <v>0.23431678116321564</v>
      </c>
      <c r="G372">
        <v>0.22556352615356445</v>
      </c>
      <c r="H372">
        <v>1.4582011848688126E-2</v>
      </c>
      <c r="I372">
        <v>71.322131872015177</v>
      </c>
      <c r="J372">
        <f t="shared" si="10"/>
        <v>0</v>
      </c>
    </row>
    <row r="373" spans="1:10" x14ac:dyDescent="0.25">
      <c r="A373" s="4" t="str">
        <f t="shared" si="11"/>
        <v>LCABig Creek/Ventura9/14/2021 (4pm-7pm)12</v>
      </c>
      <c r="B373" t="s">
        <v>95</v>
      </c>
      <c r="C373" t="s">
        <v>105</v>
      </c>
      <c r="D373" s="5" t="s">
        <v>145</v>
      </c>
      <c r="E373">
        <v>12</v>
      </c>
      <c r="F373">
        <v>0.2374962717294693</v>
      </c>
      <c r="G373">
        <v>0.21969406306743622</v>
      </c>
      <c r="H373">
        <v>1.6034239903092384E-2</v>
      </c>
      <c r="I373">
        <v>77.280084850630601</v>
      </c>
      <c r="J373">
        <f t="shared" si="10"/>
        <v>0</v>
      </c>
    </row>
    <row r="374" spans="1:10" x14ac:dyDescent="0.25">
      <c r="A374" s="4" t="str">
        <f t="shared" si="11"/>
        <v>LCABig Creek/Ventura9/14/2021 (4pm-7pm)13</v>
      </c>
      <c r="B374" t="s">
        <v>95</v>
      </c>
      <c r="C374" t="s">
        <v>105</v>
      </c>
      <c r="D374" s="5" t="s">
        <v>145</v>
      </c>
      <c r="E374">
        <v>13</v>
      </c>
      <c r="F374">
        <v>0.35248163342475891</v>
      </c>
      <c r="G374">
        <v>0.34216925501823425</v>
      </c>
      <c r="H374">
        <v>1.5910856425762177E-2</v>
      </c>
      <c r="I374">
        <v>83.619895704436857</v>
      </c>
      <c r="J374">
        <f t="shared" si="10"/>
        <v>0</v>
      </c>
    </row>
    <row r="375" spans="1:10" x14ac:dyDescent="0.25">
      <c r="A375" s="4" t="str">
        <f t="shared" si="11"/>
        <v>LCABig Creek/Ventura9/14/2021 (4pm-7pm)14</v>
      </c>
      <c r="B375" t="s">
        <v>95</v>
      </c>
      <c r="C375" t="s">
        <v>105</v>
      </c>
      <c r="D375" s="5" t="s">
        <v>145</v>
      </c>
      <c r="E375">
        <v>14</v>
      </c>
      <c r="F375">
        <v>0.57049334049224854</v>
      </c>
      <c r="G375">
        <v>0.56836038827896118</v>
      </c>
      <c r="H375">
        <v>9.6279140561819077E-3</v>
      </c>
      <c r="I375">
        <v>87.424500618703505</v>
      </c>
      <c r="J375">
        <f t="shared" si="10"/>
        <v>0</v>
      </c>
    </row>
    <row r="376" spans="1:10" x14ac:dyDescent="0.25">
      <c r="A376" s="4" t="str">
        <f t="shared" si="11"/>
        <v>LCABig Creek/Ventura9/14/2021 (4pm-7pm)15</v>
      </c>
      <c r="B376" t="s">
        <v>95</v>
      </c>
      <c r="C376" t="s">
        <v>105</v>
      </c>
      <c r="D376" s="5" t="s">
        <v>145</v>
      </c>
      <c r="E376">
        <v>15</v>
      </c>
      <c r="F376">
        <v>0.9128652811050415</v>
      </c>
      <c r="G376">
        <v>0.91499823331832886</v>
      </c>
      <c r="H376">
        <v>9.6279140561819077E-3</v>
      </c>
      <c r="I376">
        <v>89.374026869372372</v>
      </c>
      <c r="J376">
        <f t="shared" si="10"/>
        <v>0</v>
      </c>
    </row>
    <row r="377" spans="1:10" x14ac:dyDescent="0.25">
      <c r="A377" s="4" t="str">
        <f t="shared" si="11"/>
        <v>LCABig Creek/Ventura9/14/2021 (4pm-7pm)16</v>
      </c>
      <c r="B377" t="s">
        <v>95</v>
      </c>
      <c r="C377" t="s">
        <v>105</v>
      </c>
      <c r="D377" s="5" t="s">
        <v>145</v>
      </c>
      <c r="E377">
        <v>16</v>
      </c>
      <c r="F377">
        <v>1.4504697322845459</v>
      </c>
      <c r="G377">
        <v>1.3681917190551758</v>
      </c>
      <c r="H377">
        <v>1.9830793142318726E-2</v>
      </c>
      <c r="I377">
        <v>90.891179070181224</v>
      </c>
      <c r="J377">
        <f t="shared" si="10"/>
        <v>0</v>
      </c>
    </row>
    <row r="378" spans="1:10" x14ac:dyDescent="0.25">
      <c r="A378" s="4" t="str">
        <f t="shared" si="11"/>
        <v>LCABig Creek/Ventura9/14/2021 (4pm-7pm)17</v>
      </c>
      <c r="B378" t="s">
        <v>95</v>
      </c>
      <c r="C378" t="s">
        <v>105</v>
      </c>
      <c r="D378" s="5" t="s">
        <v>145</v>
      </c>
      <c r="E378">
        <v>17</v>
      </c>
      <c r="F378">
        <v>1.8762509822845459</v>
      </c>
      <c r="G378">
        <v>1.003126859664917</v>
      </c>
      <c r="H378">
        <v>2.3383695632219315E-2</v>
      </c>
      <c r="I378">
        <v>91.105038006013444</v>
      </c>
      <c r="J378">
        <f t="shared" si="10"/>
        <v>0</v>
      </c>
    </row>
    <row r="379" spans="1:10" x14ac:dyDescent="0.25">
      <c r="A379" s="4" t="str">
        <f t="shared" si="11"/>
        <v>LCABig Creek/Ventura9/14/2021 (4pm-7pm)18</v>
      </c>
      <c r="B379" t="s">
        <v>95</v>
      </c>
      <c r="C379" t="s">
        <v>105</v>
      </c>
      <c r="D379" s="5" t="s">
        <v>145</v>
      </c>
      <c r="E379">
        <v>18</v>
      </c>
      <c r="F379">
        <v>2.1798906326293945</v>
      </c>
      <c r="G379">
        <v>1.5944286584854126</v>
      </c>
      <c r="H379">
        <v>2.4125486612319946E-2</v>
      </c>
      <c r="I379">
        <v>89.639941665189127</v>
      </c>
      <c r="J379">
        <f t="shared" si="10"/>
        <v>0</v>
      </c>
    </row>
    <row r="380" spans="1:10" x14ac:dyDescent="0.25">
      <c r="A380" s="4" t="str">
        <f t="shared" si="11"/>
        <v>LCABig Creek/Ventura9/14/2021 (4pm-7pm)19</v>
      </c>
      <c r="B380" t="s">
        <v>95</v>
      </c>
      <c r="C380" t="s">
        <v>105</v>
      </c>
      <c r="D380" s="5" t="s">
        <v>145</v>
      </c>
      <c r="E380">
        <v>19</v>
      </c>
      <c r="F380">
        <v>2.2102890014648438</v>
      </c>
      <c r="G380">
        <v>1.8767114877700806</v>
      </c>
      <c r="H380">
        <v>2.3920509964227676E-2</v>
      </c>
      <c r="I380">
        <v>87.623006894115861</v>
      </c>
      <c r="J380">
        <f t="shared" si="10"/>
        <v>0</v>
      </c>
    </row>
    <row r="381" spans="1:10" x14ac:dyDescent="0.25">
      <c r="A381" s="4" t="str">
        <f t="shared" si="11"/>
        <v>LCABig Creek/Ventura9/14/2021 (4pm-7pm)20</v>
      </c>
      <c r="B381" t="s">
        <v>95</v>
      </c>
      <c r="C381" t="s">
        <v>105</v>
      </c>
      <c r="D381" s="5" t="s">
        <v>145</v>
      </c>
      <c r="E381">
        <v>20</v>
      </c>
      <c r="F381">
        <v>2.1234879493713379</v>
      </c>
      <c r="G381">
        <v>2.4870319366455078</v>
      </c>
      <c r="H381">
        <v>2.2763600572943687E-2</v>
      </c>
      <c r="I381">
        <v>84.262177832775052</v>
      </c>
      <c r="J381">
        <f t="shared" si="10"/>
        <v>0</v>
      </c>
    </row>
    <row r="382" spans="1:10" x14ac:dyDescent="0.25">
      <c r="A382" s="4" t="str">
        <f t="shared" si="11"/>
        <v>LCABig Creek/Ventura9/14/2021 (4pm-7pm)21</v>
      </c>
      <c r="B382" t="s">
        <v>95</v>
      </c>
      <c r="C382" t="s">
        <v>105</v>
      </c>
      <c r="D382" s="5" t="s">
        <v>145</v>
      </c>
      <c r="E382">
        <v>21</v>
      </c>
      <c r="F382">
        <v>1.9933590888977051</v>
      </c>
      <c r="G382">
        <v>2.118391752243042</v>
      </c>
      <c r="H382">
        <v>2.1335700526833534E-2</v>
      </c>
      <c r="I382">
        <v>80.161157857517608</v>
      </c>
      <c r="J382">
        <f t="shared" si="10"/>
        <v>0</v>
      </c>
    </row>
    <row r="383" spans="1:10" x14ac:dyDescent="0.25">
      <c r="A383" s="4" t="str">
        <f t="shared" si="11"/>
        <v>LCABig Creek/Ventura9/14/2021 (4pm-7pm)22</v>
      </c>
      <c r="B383" t="s">
        <v>95</v>
      </c>
      <c r="C383" t="s">
        <v>105</v>
      </c>
      <c r="D383" s="5" t="s">
        <v>145</v>
      </c>
      <c r="E383">
        <v>22</v>
      </c>
      <c r="F383">
        <v>1.7825466394424438</v>
      </c>
      <c r="G383">
        <v>1.8568966388702393</v>
      </c>
      <c r="H383">
        <v>2.0147670060396194E-2</v>
      </c>
      <c r="I383">
        <v>76.067210535614493</v>
      </c>
      <c r="J383">
        <f t="shared" si="10"/>
        <v>0</v>
      </c>
    </row>
    <row r="384" spans="1:10" x14ac:dyDescent="0.25">
      <c r="A384" s="4" t="str">
        <f t="shared" si="11"/>
        <v>LCABig Creek/Ventura9/14/2021 (4pm-7pm)23</v>
      </c>
      <c r="B384" t="s">
        <v>95</v>
      </c>
      <c r="C384" t="s">
        <v>105</v>
      </c>
      <c r="D384" s="5" t="s">
        <v>145</v>
      </c>
      <c r="E384">
        <v>23</v>
      </c>
      <c r="F384">
        <v>1.5412561893463135</v>
      </c>
      <c r="G384">
        <v>1.5753422975540161</v>
      </c>
      <c r="H384">
        <v>1.9443510100245476E-2</v>
      </c>
      <c r="I384">
        <v>73.261338165107603</v>
      </c>
      <c r="J384">
        <f t="shared" si="10"/>
        <v>0</v>
      </c>
    </row>
    <row r="385" spans="1:10" x14ac:dyDescent="0.25">
      <c r="A385" s="4" t="str">
        <f t="shared" si="11"/>
        <v>LCABig Creek/Ventura9/14/2021 (4pm-7pm)24</v>
      </c>
      <c r="B385" t="s">
        <v>95</v>
      </c>
      <c r="C385" t="s">
        <v>105</v>
      </c>
      <c r="D385" s="5" t="s">
        <v>145</v>
      </c>
      <c r="E385">
        <v>24</v>
      </c>
      <c r="F385">
        <v>1.2777141332626343</v>
      </c>
      <c r="G385">
        <v>1.2969459295272827</v>
      </c>
      <c r="H385">
        <v>1.8198804929852486E-2</v>
      </c>
      <c r="I385">
        <v>70.499358317129079</v>
      </c>
      <c r="J385">
        <f t="shared" si="10"/>
        <v>0</v>
      </c>
    </row>
    <row r="386" spans="1:10" x14ac:dyDescent="0.25">
      <c r="A386" s="4" t="str">
        <f t="shared" si="11"/>
        <v>LCABig Creek/Ventura9/22/2021 (4pm-5pm &amp; 5:55pm-7pm)1</v>
      </c>
      <c r="B386" t="s">
        <v>95</v>
      </c>
      <c r="C386" t="s">
        <v>105</v>
      </c>
      <c r="D386" s="5" t="s">
        <v>146</v>
      </c>
      <c r="E386">
        <v>1</v>
      </c>
      <c r="F386">
        <v>1.1106700897216797</v>
      </c>
      <c r="G386">
        <v>1.0656495094299316</v>
      </c>
      <c r="H386">
        <v>1.866716705262661E-2</v>
      </c>
      <c r="I386">
        <v>72.790205610732912</v>
      </c>
      <c r="J386">
        <f t="shared" ref="J386:J449" si="12">INDEX(events, MATCH(CONCATENATE(B386, C386, D386), events_y, 0), MATCH("Confidential", events_x, 0))</f>
        <v>0</v>
      </c>
    </row>
    <row r="387" spans="1:10" x14ac:dyDescent="0.25">
      <c r="A387" s="4" t="str">
        <f t="shared" ref="A387:A450" si="13">B387&amp;C387&amp;D387&amp;E387</f>
        <v>LCABig Creek/Ventura9/22/2021 (4pm-5pm &amp; 5:55pm-7pm)2</v>
      </c>
      <c r="B387" t="s">
        <v>95</v>
      </c>
      <c r="C387" t="s">
        <v>105</v>
      </c>
      <c r="D387" s="5" t="s">
        <v>146</v>
      </c>
      <c r="E387">
        <v>2</v>
      </c>
      <c r="F387">
        <v>0.96429646015167236</v>
      </c>
      <c r="G387">
        <v>0.91778898239135742</v>
      </c>
      <c r="H387">
        <v>1.6948875039815903E-2</v>
      </c>
      <c r="I387">
        <v>70.344371841785872</v>
      </c>
      <c r="J387">
        <f t="shared" si="12"/>
        <v>0</v>
      </c>
    </row>
    <row r="388" spans="1:10" x14ac:dyDescent="0.25">
      <c r="A388" s="4" t="str">
        <f t="shared" si="13"/>
        <v>LCABig Creek/Ventura9/22/2021 (4pm-5pm &amp; 5:55pm-7pm)3</v>
      </c>
      <c r="B388" t="s">
        <v>95</v>
      </c>
      <c r="C388" t="s">
        <v>105</v>
      </c>
      <c r="D388" s="5" t="s">
        <v>146</v>
      </c>
      <c r="E388">
        <v>3</v>
      </c>
      <c r="F388">
        <v>0.86558622121810913</v>
      </c>
      <c r="G388">
        <v>0.82968980073928833</v>
      </c>
      <c r="H388">
        <v>1.5320152975618839E-2</v>
      </c>
      <c r="I388">
        <v>68.598294127897475</v>
      </c>
      <c r="J388">
        <f t="shared" si="12"/>
        <v>0</v>
      </c>
    </row>
    <row r="389" spans="1:10" x14ac:dyDescent="0.25">
      <c r="A389" s="4" t="str">
        <f t="shared" si="13"/>
        <v>LCABig Creek/Ventura9/22/2021 (4pm-5pm &amp; 5:55pm-7pm)4</v>
      </c>
      <c r="B389" t="s">
        <v>95</v>
      </c>
      <c r="C389" t="s">
        <v>105</v>
      </c>
      <c r="D389" s="5" t="s">
        <v>146</v>
      </c>
      <c r="E389">
        <v>4</v>
      </c>
      <c r="F389">
        <v>0.79457175731658936</v>
      </c>
      <c r="G389">
        <v>0.7698325514793396</v>
      </c>
      <c r="H389">
        <v>1.3769414275884628E-2</v>
      </c>
      <c r="I389">
        <v>67.66710751002141</v>
      </c>
      <c r="J389">
        <f t="shared" si="12"/>
        <v>0</v>
      </c>
    </row>
    <row r="390" spans="1:10" x14ac:dyDescent="0.25">
      <c r="A390" s="4" t="str">
        <f t="shared" si="13"/>
        <v>LCABig Creek/Ventura9/22/2021 (4pm-5pm &amp; 5:55pm-7pm)5</v>
      </c>
      <c r="B390" t="s">
        <v>95</v>
      </c>
      <c r="C390" t="s">
        <v>105</v>
      </c>
      <c r="D390" s="5" t="s">
        <v>146</v>
      </c>
      <c r="E390">
        <v>5</v>
      </c>
      <c r="F390">
        <v>0.75523936748504639</v>
      </c>
      <c r="G390">
        <v>0.73044312000274658</v>
      </c>
      <c r="H390">
        <v>1.256424468010664E-2</v>
      </c>
      <c r="I390">
        <v>66.456637044784244</v>
      </c>
      <c r="J390">
        <f t="shared" si="12"/>
        <v>0</v>
      </c>
    </row>
    <row r="391" spans="1:10" x14ac:dyDescent="0.25">
      <c r="A391" s="4" t="str">
        <f t="shared" si="13"/>
        <v>LCABig Creek/Ventura9/22/2021 (4pm-5pm &amp; 5:55pm-7pm)6</v>
      </c>
      <c r="B391" t="s">
        <v>95</v>
      </c>
      <c r="C391" t="s">
        <v>105</v>
      </c>
      <c r="D391" s="5" t="s">
        <v>146</v>
      </c>
      <c r="E391">
        <v>6</v>
      </c>
      <c r="F391">
        <v>0.74788779020309448</v>
      </c>
      <c r="G391">
        <v>0.7187163233757019</v>
      </c>
      <c r="H391">
        <v>1.1239065788686275E-2</v>
      </c>
      <c r="I391">
        <v>65.96094093047563</v>
      </c>
      <c r="J391">
        <f t="shared" si="12"/>
        <v>0</v>
      </c>
    </row>
    <row r="392" spans="1:10" x14ac:dyDescent="0.25">
      <c r="A392" s="4" t="str">
        <f t="shared" si="13"/>
        <v>LCABig Creek/Ventura9/22/2021 (4pm-5pm &amp; 5:55pm-7pm)7</v>
      </c>
      <c r="B392" t="s">
        <v>95</v>
      </c>
      <c r="C392" t="s">
        <v>105</v>
      </c>
      <c r="D392" s="5" t="s">
        <v>146</v>
      </c>
      <c r="E392">
        <v>7</v>
      </c>
      <c r="F392">
        <v>0.76350361108779907</v>
      </c>
      <c r="G392">
        <v>0.76608502864837646</v>
      </c>
      <c r="H392">
        <v>1.0646491311490536E-2</v>
      </c>
      <c r="I392">
        <v>64.801122146715358</v>
      </c>
      <c r="J392">
        <f t="shared" si="12"/>
        <v>0</v>
      </c>
    </row>
    <row r="393" spans="1:10" x14ac:dyDescent="0.25">
      <c r="A393" s="4" t="str">
        <f t="shared" si="13"/>
        <v>LCABig Creek/Ventura9/22/2021 (4pm-5pm &amp; 5:55pm-7pm)8</v>
      </c>
      <c r="B393" t="s">
        <v>95</v>
      </c>
      <c r="C393" t="s">
        <v>105</v>
      </c>
      <c r="D393" s="5" t="s">
        <v>146</v>
      </c>
      <c r="E393">
        <v>8</v>
      </c>
      <c r="F393">
        <v>0.74759989976882935</v>
      </c>
      <c r="G393">
        <v>0.73223298788070679</v>
      </c>
      <c r="H393">
        <v>1.1404408141970634E-2</v>
      </c>
      <c r="I393">
        <v>64.073796828715601</v>
      </c>
      <c r="J393">
        <f t="shared" si="12"/>
        <v>0</v>
      </c>
    </row>
    <row r="394" spans="1:10" x14ac:dyDescent="0.25">
      <c r="A394" s="4" t="str">
        <f t="shared" si="13"/>
        <v>LCABig Creek/Ventura9/22/2021 (4pm-5pm &amp; 5:55pm-7pm)9</v>
      </c>
      <c r="B394" t="s">
        <v>95</v>
      </c>
      <c r="C394" t="s">
        <v>105</v>
      </c>
      <c r="D394" s="5" t="s">
        <v>146</v>
      </c>
      <c r="E394">
        <v>9</v>
      </c>
      <c r="F394">
        <v>0.58467727899551392</v>
      </c>
      <c r="G394">
        <v>0.58273488283157349</v>
      </c>
      <c r="H394">
        <v>1.3242795132100582E-2</v>
      </c>
      <c r="I394">
        <v>65.123789858861045</v>
      </c>
      <c r="J394">
        <f t="shared" si="12"/>
        <v>0</v>
      </c>
    </row>
    <row r="395" spans="1:10" x14ac:dyDescent="0.25">
      <c r="A395" s="4" t="str">
        <f t="shared" si="13"/>
        <v>LCABig Creek/Ventura9/22/2021 (4pm-5pm &amp; 5:55pm-7pm)10</v>
      </c>
      <c r="B395" t="s">
        <v>95</v>
      </c>
      <c r="C395" t="s">
        <v>105</v>
      </c>
      <c r="D395" s="5" t="s">
        <v>146</v>
      </c>
      <c r="E395">
        <v>10</v>
      </c>
      <c r="F395">
        <v>0.4358980655670166</v>
      </c>
      <c r="G395">
        <v>0.4377208948135376</v>
      </c>
      <c r="H395">
        <v>1.5402534045279026E-2</v>
      </c>
      <c r="I395">
        <v>69.600740547134365</v>
      </c>
      <c r="J395">
        <f t="shared" si="12"/>
        <v>0</v>
      </c>
    </row>
    <row r="396" spans="1:10" x14ac:dyDescent="0.25">
      <c r="A396" s="4" t="str">
        <f t="shared" si="13"/>
        <v>LCABig Creek/Ventura9/22/2021 (4pm-5pm &amp; 5:55pm-7pm)11</v>
      </c>
      <c r="B396" t="s">
        <v>95</v>
      </c>
      <c r="C396" t="s">
        <v>105</v>
      </c>
      <c r="D396" s="5" t="s">
        <v>146</v>
      </c>
      <c r="E396">
        <v>11</v>
      </c>
      <c r="F396">
        <v>0.37802743911743164</v>
      </c>
      <c r="G396">
        <v>0.37117770314216614</v>
      </c>
      <c r="H396">
        <v>1.7309822142124176E-2</v>
      </c>
      <c r="I396">
        <v>75.660446070744769</v>
      </c>
      <c r="J396">
        <f t="shared" si="12"/>
        <v>0</v>
      </c>
    </row>
    <row r="397" spans="1:10" x14ac:dyDescent="0.25">
      <c r="A397" s="4" t="str">
        <f t="shared" si="13"/>
        <v>LCABig Creek/Ventura9/22/2021 (4pm-5pm &amp; 5:55pm-7pm)12</v>
      </c>
      <c r="B397" t="s">
        <v>95</v>
      </c>
      <c r="C397" t="s">
        <v>105</v>
      </c>
      <c r="D397" s="5" t="s">
        <v>146</v>
      </c>
      <c r="E397">
        <v>12</v>
      </c>
      <c r="F397">
        <v>0.4786679744720459</v>
      </c>
      <c r="G397">
        <v>0.44066402316093445</v>
      </c>
      <c r="H397">
        <v>1.9475048407912254E-2</v>
      </c>
      <c r="I397">
        <v>81.787210315386233</v>
      </c>
      <c r="J397">
        <f t="shared" si="12"/>
        <v>0</v>
      </c>
    </row>
    <row r="398" spans="1:10" x14ac:dyDescent="0.25">
      <c r="A398" s="4" t="str">
        <f t="shared" si="13"/>
        <v>LCABig Creek/Ventura9/22/2021 (4pm-5pm &amp; 5:55pm-7pm)13</v>
      </c>
      <c r="B398" t="s">
        <v>95</v>
      </c>
      <c r="C398" t="s">
        <v>105</v>
      </c>
      <c r="D398" s="5" t="s">
        <v>146</v>
      </c>
      <c r="E398">
        <v>13</v>
      </c>
      <c r="F398">
        <v>0.73046356439590454</v>
      </c>
      <c r="G398">
        <v>0.66462498903274536</v>
      </c>
      <c r="H398">
        <v>1.9178485497832298E-2</v>
      </c>
      <c r="I398">
        <v>87.060428646102721</v>
      </c>
      <c r="J398">
        <f t="shared" si="12"/>
        <v>0</v>
      </c>
    </row>
    <row r="399" spans="1:10" x14ac:dyDescent="0.25">
      <c r="A399" s="4" t="str">
        <f t="shared" si="13"/>
        <v>LCABig Creek/Ventura9/22/2021 (4pm-5pm &amp; 5:55pm-7pm)14</v>
      </c>
      <c r="B399" t="s">
        <v>95</v>
      </c>
      <c r="C399" t="s">
        <v>105</v>
      </c>
      <c r="D399" s="5" t="s">
        <v>146</v>
      </c>
      <c r="E399">
        <v>14</v>
      </c>
      <c r="F399">
        <v>1.0346623659133911</v>
      </c>
      <c r="G399">
        <v>1.0453546047210693</v>
      </c>
      <c r="H399">
        <v>1.1457807384431362E-2</v>
      </c>
      <c r="I399">
        <v>90.985642097933621</v>
      </c>
      <c r="J399">
        <f t="shared" si="12"/>
        <v>0</v>
      </c>
    </row>
    <row r="400" spans="1:10" x14ac:dyDescent="0.25">
      <c r="A400" s="4" t="str">
        <f t="shared" si="13"/>
        <v>LCABig Creek/Ventura9/22/2021 (4pm-5pm &amp; 5:55pm-7pm)15</v>
      </c>
      <c r="B400" t="s">
        <v>95</v>
      </c>
      <c r="C400" t="s">
        <v>105</v>
      </c>
      <c r="D400" s="5" t="s">
        <v>146</v>
      </c>
      <c r="E400">
        <v>15</v>
      </c>
      <c r="F400">
        <v>1.4549709558486938</v>
      </c>
      <c r="G400">
        <v>1.4442787170410156</v>
      </c>
      <c r="H400">
        <v>1.1457807384431362E-2</v>
      </c>
      <c r="I400">
        <v>92.550270081891696</v>
      </c>
      <c r="J400">
        <f t="shared" si="12"/>
        <v>0</v>
      </c>
    </row>
    <row r="401" spans="1:10" x14ac:dyDescent="0.25">
      <c r="A401" s="4" t="str">
        <f t="shared" si="13"/>
        <v>LCABig Creek/Ventura9/22/2021 (4pm-5pm &amp; 5:55pm-7pm)16</v>
      </c>
      <c r="B401" t="s">
        <v>95</v>
      </c>
      <c r="C401" t="s">
        <v>105</v>
      </c>
      <c r="D401" s="5" t="s">
        <v>146</v>
      </c>
      <c r="E401">
        <v>16</v>
      </c>
      <c r="F401">
        <v>1.9181979894638062</v>
      </c>
      <c r="G401">
        <v>1.8986743688583374</v>
      </c>
      <c r="H401">
        <v>2.2417627274990082E-2</v>
      </c>
      <c r="I401">
        <v>92.604844049490708</v>
      </c>
      <c r="J401">
        <f t="shared" si="12"/>
        <v>0</v>
      </c>
    </row>
    <row r="402" spans="1:10" x14ac:dyDescent="0.25">
      <c r="A402" s="4" t="str">
        <f t="shared" si="13"/>
        <v>LCABig Creek/Ventura9/22/2021 (4pm-5pm &amp; 5:55pm-7pm)17</v>
      </c>
      <c r="B402" t="s">
        <v>95</v>
      </c>
      <c r="C402" t="s">
        <v>105</v>
      </c>
      <c r="D402" s="5" t="s">
        <v>146</v>
      </c>
      <c r="E402">
        <v>17</v>
      </c>
      <c r="F402">
        <v>2.3204953670501709</v>
      </c>
      <c r="G402">
        <v>1.2029677629470825</v>
      </c>
      <c r="H402">
        <v>2.5762537494301796E-2</v>
      </c>
      <c r="I402">
        <v>92.70761456699978</v>
      </c>
      <c r="J402">
        <f t="shared" si="12"/>
        <v>0</v>
      </c>
    </row>
    <row r="403" spans="1:10" x14ac:dyDescent="0.25">
      <c r="A403" s="4" t="str">
        <f t="shared" si="13"/>
        <v>LCABig Creek/Ventura9/22/2021 (4pm-5pm &amp; 5:55pm-7pm)18</v>
      </c>
      <c r="B403" t="s">
        <v>95</v>
      </c>
      <c r="C403" t="s">
        <v>105</v>
      </c>
      <c r="D403" s="5" t="s">
        <v>146</v>
      </c>
      <c r="E403">
        <v>18</v>
      </c>
      <c r="F403">
        <v>2.5284221172332764</v>
      </c>
      <c r="G403">
        <v>2.813474178314209</v>
      </c>
      <c r="H403">
        <v>2.5446375831961632E-2</v>
      </c>
      <c r="I403">
        <v>91.754521693669204</v>
      </c>
      <c r="J403">
        <f t="shared" si="12"/>
        <v>0</v>
      </c>
    </row>
    <row r="404" spans="1:10" x14ac:dyDescent="0.25">
      <c r="A404" s="4" t="str">
        <f t="shared" si="13"/>
        <v>LCABig Creek/Ventura9/22/2021 (4pm-5pm &amp; 5:55pm-7pm)19</v>
      </c>
      <c r="B404" t="s">
        <v>95</v>
      </c>
      <c r="C404" t="s">
        <v>105</v>
      </c>
      <c r="D404" s="5" t="s">
        <v>146</v>
      </c>
      <c r="E404">
        <v>19</v>
      </c>
      <c r="F404">
        <v>2.5453100204467773</v>
      </c>
      <c r="G404">
        <v>1.6712851524353027</v>
      </c>
      <c r="H404">
        <v>2.5713281705975533E-2</v>
      </c>
      <c r="I404">
        <v>89.71388395189976</v>
      </c>
      <c r="J404">
        <f t="shared" si="12"/>
        <v>0</v>
      </c>
    </row>
    <row r="405" spans="1:10" x14ac:dyDescent="0.25">
      <c r="A405" s="4" t="str">
        <f t="shared" si="13"/>
        <v>LCABig Creek/Ventura9/22/2021 (4pm-5pm &amp; 5:55pm-7pm)20</v>
      </c>
      <c r="B405" t="s">
        <v>95</v>
      </c>
      <c r="C405" t="s">
        <v>105</v>
      </c>
      <c r="D405" s="5" t="s">
        <v>146</v>
      </c>
      <c r="E405">
        <v>20</v>
      </c>
      <c r="F405">
        <v>2.3971579074859619</v>
      </c>
      <c r="G405">
        <v>2.7208793163299561</v>
      </c>
      <c r="H405">
        <v>2.4758670479059219E-2</v>
      </c>
      <c r="I405">
        <v>86.563671371317838</v>
      </c>
      <c r="J405">
        <f t="shared" si="12"/>
        <v>0</v>
      </c>
    </row>
    <row r="406" spans="1:10" x14ac:dyDescent="0.25">
      <c r="A406" s="4" t="str">
        <f t="shared" si="13"/>
        <v>LCABig Creek/Ventura9/22/2021 (4pm-5pm &amp; 5:55pm-7pm)21</v>
      </c>
      <c r="B406" t="s">
        <v>95</v>
      </c>
      <c r="C406" t="s">
        <v>105</v>
      </c>
      <c r="D406" s="5" t="s">
        <v>146</v>
      </c>
      <c r="E406">
        <v>21</v>
      </c>
      <c r="F406">
        <v>2.2178659439086914</v>
      </c>
      <c r="G406">
        <v>2.2903802394866943</v>
      </c>
      <c r="H406">
        <v>2.3625476285815239E-2</v>
      </c>
      <c r="I406">
        <v>83.255202997044364</v>
      </c>
      <c r="J406">
        <f t="shared" si="12"/>
        <v>0</v>
      </c>
    </row>
    <row r="407" spans="1:10" x14ac:dyDescent="0.25">
      <c r="A407" s="4" t="str">
        <f t="shared" si="13"/>
        <v>LCABig Creek/Ventura9/22/2021 (4pm-5pm &amp; 5:55pm-7pm)22</v>
      </c>
      <c r="B407" t="s">
        <v>95</v>
      </c>
      <c r="C407" t="s">
        <v>105</v>
      </c>
      <c r="D407" s="5" t="s">
        <v>146</v>
      </c>
      <c r="E407">
        <v>22</v>
      </c>
      <c r="F407">
        <v>1.9996397495269775</v>
      </c>
      <c r="G407">
        <v>2.0530483722686768</v>
      </c>
      <c r="H407">
        <v>2.2275920957326889E-2</v>
      </c>
      <c r="I407">
        <v>80.284908520642517</v>
      </c>
      <c r="J407">
        <f t="shared" si="12"/>
        <v>0</v>
      </c>
    </row>
    <row r="408" spans="1:10" x14ac:dyDescent="0.25">
      <c r="A408" s="4" t="str">
        <f t="shared" si="13"/>
        <v>LCABig Creek/Ventura9/22/2021 (4pm-5pm &amp; 5:55pm-7pm)23</v>
      </c>
      <c r="B408" t="s">
        <v>95</v>
      </c>
      <c r="C408" t="s">
        <v>105</v>
      </c>
      <c r="D408" s="5" t="s">
        <v>146</v>
      </c>
      <c r="E408">
        <v>23</v>
      </c>
      <c r="F408">
        <v>1.6885037422180176</v>
      </c>
      <c r="G408">
        <v>1.7476586103439331</v>
      </c>
      <c r="H408">
        <v>2.1384647116065025E-2</v>
      </c>
      <c r="I408">
        <v>76.430852064817628</v>
      </c>
      <c r="J408">
        <f t="shared" si="12"/>
        <v>0</v>
      </c>
    </row>
    <row r="409" spans="1:10" x14ac:dyDescent="0.25">
      <c r="A409" s="4" t="str">
        <f t="shared" si="13"/>
        <v>LCABig Creek/Ventura9/22/2021 (4pm-5pm &amp; 5:55pm-7pm)24</v>
      </c>
      <c r="B409" t="s">
        <v>95</v>
      </c>
      <c r="C409" t="s">
        <v>105</v>
      </c>
      <c r="D409" s="5" t="s">
        <v>146</v>
      </c>
      <c r="E409">
        <v>24</v>
      </c>
      <c r="F409">
        <v>1.4108424186706543</v>
      </c>
      <c r="G409">
        <v>1.4688377380371094</v>
      </c>
      <c r="H409">
        <v>2.0022083073854446E-2</v>
      </c>
      <c r="I409">
        <v>75.411714584421446</v>
      </c>
      <c r="J409">
        <f t="shared" si="12"/>
        <v>0</v>
      </c>
    </row>
    <row r="410" spans="1:10" x14ac:dyDescent="0.25">
      <c r="A410" s="4" t="str">
        <f t="shared" si="13"/>
        <v>LCABig Creek/Ventura9/30/2021 (5pm-7pm)1</v>
      </c>
      <c r="B410" t="s">
        <v>95</v>
      </c>
      <c r="C410" t="s">
        <v>105</v>
      </c>
      <c r="D410" s="5" t="s">
        <v>147</v>
      </c>
      <c r="E410">
        <v>1</v>
      </c>
      <c r="F410">
        <v>0.76656484603881836</v>
      </c>
      <c r="G410">
        <v>0.77803707122802734</v>
      </c>
      <c r="H410">
        <v>1.5606792643666267E-2</v>
      </c>
      <c r="I410">
        <v>61.75527139874324</v>
      </c>
      <c r="J410">
        <f t="shared" si="12"/>
        <v>0</v>
      </c>
    </row>
    <row r="411" spans="1:10" x14ac:dyDescent="0.25">
      <c r="A411" s="4" t="str">
        <f t="shared" si="13"/>
        <v>LCABig Creek/Ventura9/30/2021 (5pm-7pm)2</v>
      </c>
      <c r="B411" t="s">
        <v>95</v>
      </c>
      <c r="C411" t="s">
        <v>105</v>
      </c>
      <c r="D411" s="5" t="s">
        <v>147</v>
      </c>
      <c r="E411">
        <v>2</v>
      </c>
      <c r="F411">
        <v>0.69428855180740356</v>
      </c>
      <c r="G411">
        <v>0.70428067445755005</v>
      </c>
      <c r="H411">
        <v>1.4406831935048103E-2</v>
      </c>
      <c r="I411">
        <v>60.386682324287165</v>
      </c>
      <c r="J411">
        <f t="shared" si="12"/>
        <v>0</v>
      </c>
    </row>
    <row r="412" spans="1:10" x14ac:dyDescent="0.25">
      <c r="A412" s="4" t="str">
        <f t="shared" si="13"/>
        <v>LCABig Creek/Ventura9/30/2021 (5pm-7pm)3</v>
      </c>
      <c r="B412" t="s">
        <v>95</v>
      </c>
      <c r="C412" t="s">
        <v>105</v>
      </c>
      <c r="D412" s="5" t="s">
        <v>147</v>
      </c>
      <c r="E412">
        <v>3</v>
      </c>
      <c r="F412">
        <v>0.64275556802749634</v>
      </c>
      <c r="G412">
        <v>0.65265816450119019</v>
      </c>
      <c r="H412">
        <v>1.3328391127288342E-2</v>
      </c>
      <c r="I412">
        <v>58.60624391092486</v>
      </c>
      <c r="J412">
        <f t="shared" si="12"/>
        <v>0</v>
      </c>
    </row>
    <row r="413" spans="1:10" x14ac:dyDescent="0.25">
      <c r="A413" s="4" t="str">
        <f t="shared" si="13"/>
        <v>LCABig Creek/Ventura9/30/2021 (5pm-7pm)4</v>
      </c>
      <c r="B413" t="s">
        <v>95</v>
      </c>
      <c r="C413" t="s">
        <v>105</v>
      </c>
      <c r="D413" s="5" t="s">
        <v>147</v>
      </c>
      <c r="E413">
        <v>4</v>
      </c>
      <c r="F413">
        <v>0.61155807971954346</v>
      </c>
      <c r="G413">
        <v>0.63104730844497681</v>
      </c>
      <c r="H413">
        <v>1.1831413023173809E-2</v>
      </c>
      <c r="I413">
        <v>57.126588378567561</v>
      </c>
      <c r="J413">
        <f t="shared" si="12"/>
        <v>0</v>
      </c>
    </row>
    <row r="414" spans="1:10" x14ac:dyDescent="0.25">
      <c r="A414" s="4" t="str">
        <f t="shared" si="13"/>
        <v>LCABig Creek/Ventura9/30/2021 (5pm-7pm)5</v>
      </c>
      <c r="B414" t="s">
        <v>95</v>
      </c>
      <c r="C414" t="s">
        <v>105</v>
      </c>
      <c r="D414" s="5" t="s">
        <v>147</v>
      </c>
      <c r="E414">
        <v>5</v>
      </c>
      <c r="F414">
        <v>0.60027772188186646</v>
      </c>
      <c r="G414">
        <v>0.62252974510192871</v>
      </c>
      <c r="H414">
        <v>1.047950517386198E-2</v>
      </c>
      <c r="I414">
        <v>55.737324286705892</v>
      </c>
      <c r="J414">
        <f t="shared" si="12"/>
        <v>0</v>
      </c>
    </row>
    <row r="415" spans="1:10" x14ac:dyDescent="0.25">
      <c r="A415" s="4" t="str">
        <f t="shared" si="13"/>
        <v>LCABig Creek/Ventura9/30/2021 (5pm-7pm)6</v>
      </c>
      <c r="B415" t="s">
        <v>95</v>
      </c>
      <c r="C415" t="s">
        <v>105</v>
      </c>
      <c r="D415" s="5" t="s">
        <v>147</v>
      </c>
      <c r="E415">
        <v>6</v>
      </c>
      <c r="F415">
        <v>0.62418514490127563</v>
      </c>
      <c r="G415">
        <v>0.63721382617950439</v>
      </c>
      <c r="H415">
        <v>9.3756634742021561E-3</v>
      </c>
      <c r="I415">
        <v>55.172272094640974</v>
      </c>
      <c r="J415">
        <f t="shared" si="12"/>
        <v>0</v>
      </c>
    </row>
    <row r="416" spans="1:10" x14ac:dyDescent="0.25">
      <c r="A416" s="4" t="str">
        <f t="shared" si="13"/>
        <v>LCABig Creek/Ventura9/30/2021 (5pm-7pm)7</v>
      </c>
      <c r="B416" t="s">
        <v>95</v>
      </c>
      <c r="C416" t="s">
        <v>105</v>
      </c>
      <c r="D416" s="5" t="s">
        <v>147</v>
      </c>
      <c r="E416">
        <v>7</v>
      </c>
      <c r="F416">
        <v>0.67785781621932983</v>
      </c>
      <c r="G416">
        <v>0.68846416473388672</v>
      </c>
      <c r="H416">
        <v>8.920951746404171E-3</v>
      </c>
      <c r="I416">
        <v>54.329481558802705</v>
      </c>
      <c r="J416">
        <f t="shared" si="12"/>
        <v>0</v>
      </c>
    </row>
    <row r="417" spans="1:10" x14ac:dyDescent="0.25">
      <c r="A417" s="4" t="str">
        <f t="shared" si="13"/>
        <v>LCABig Creek/Ventura9/30/2021 (5pm-7pm)8</v>
      </c>
      <c r="B417" t="s">
        <v>95</v>
      </c>
      <c r="C417" t="s">
        <v>105</v>
      </c>
      <c r="D417" s="5" t="s">
        <v>147</v>
      </c>
      <c r="E417">
        <v>8</v>
      </c>
      <c r="F417">
        <v>0.64339739084243774</v>
      </c>
      <c r="G417">
        <v>0.66950911283493042</v>
      </c>
      <c r="H417">
        <v>1.0060463100671768E-2</v>
      </c>
      <c r="I417">
        <v>54.60758524704292</v>
      </c>
      <c r="J417">
        <f t="shared" si="12"/>
        <v>0</v>
      </c>
    </row>
    <row r="418" spans="1:10" x14ac:dyDescent="0.25">
      <c r="A418" s="4" t="str">
        <f t="shared" si="13"/>
        <v>LCABig Creek/Ventura9/30/2021 (5pm-7pm)9</v>
      </c>
      <c r="B418" t="s">
        <v>95</v>
      </c>
      <c r="C418" t="s">
        <v>105</v>
      </c>
      <c r="D418" s="5" t="s">
        <v>147</v>
      </c>
      <c r="E418">
        <v>9</v>
      </c>
      <c r="F418">
        <v>0.44924449920654297</v>
      </c>
      <c r="G418">
        <v>0.48350721597671509</v>
      </c>
      <c r="H418">
        <v>1.1590844020247459E-2</v>
      </c>
      <c r="I418">
        <v>55.093542101599574</v>
      </c>
      <c r="J418">
        <f t="shared" si="12"/>
        <v>0</v>
      </c>
    </row>
    <row r="419" spans="1:10" x14ac:dyDescent="0.25">
      <c r="A419" s="4" t="str">
        <f t="shared" si="13"/>
        <v>LCABig Creek/Ventura9/30/2021 (5pm-7pm)10</v>
      </c>
      <c r="B419" t="s">
        <v>95</v>
      </c>
      <c r="C419" t="s">
        <v>105</v>
      </c>
      <c r="D419" s="5" t="s">
        <v>147</v>
      </c>
      <c r="E419">
        <v>10</v>
      </c>
      <c r="F419">
        <v>0.23985464870929718</v>
      </c>
      <c r="G419">
        <v>0.27792322635650635</v>
      </c>
      <c r="H419">
        <v>1.3469504192471504E-2</v>
      </c>
      <c r="I419">
        <v>59.308018441198286</v>
      </c>
      <c r="J419">
        <f t="shared" si="12"/>
        <v>0</v>
      </c>
    </row>
    <row r="420" spans="1:10" x14ac:dyDescent="0.25">
      <c r="A420" s="4" t="str">
        <f t="shared" si="13"/>
        <v>LCABig Creek/Ventura9/30/2021 (5pm-7pm)11</v>
      </c>
      <c r="B420" t="s">
        <v>95</v>
      </c>
      <c r="C420" t="s">
        <v>105</v>
      </c>
      <c r="D420" s="5" t="s">
        <v>147</v>
      </c>
      <c r="E420">
        <v>11</v>
      </c>
      <c r="F420">
        <v>7.0806659758090973E-2</v>
      </c>
      <c r="G420">
        <v>6.7583806812763214E-2</v>
      </c>
      <c r="H420">
        <v>1.4752952381968498E-2</v>
      </c>
      <c r="I420">
        <v>67.129257132910894</v>
      </c>
      <c r="J420">
        <f t="shared" si="12"/>
        <v>0</v>
      </c>
    </row>
    <row r="421" spans="1:10" x14ac:dyDescent="0.25">
      <c r="A421" s="4" t="str">
        <f t="shared" si="13"/>
        <v>LCABig Creek/Ventura9/30/2021 (5pm-7pm)12</v>
      </c>
      <c r="B421" t="s">
        <v>95</v>
      </c>
      <c r="C421" t="s">
        <v>105</v>
      </c>
      <c r="D421" s="5" t="s">
        <v>147</v>
      </c>
      <c r="E421">
        <v>12</v>
      </c>
      <c r="F421">
        <v>-5.1468994468450546E-2</v>
      </c>
      <c r="G421">
        <v>-4.2857903987169266E-2</v>
      </c>
      <c r="H421">
        <v>1.5905814245343208E-2</v>
      </c>
      <c r="I421">
        <v>75.872338204588942</v>
      </c>
      <c r="J421">
        <f t="shared" si="12"/>
        <v>0</v>
      </c>
    </row>
    <row r="422" spans="1:10" x14ac:dyDescent="0.25">
      <c r="A422" s="4" t="str">
        <f t="shared" si="13"/>
        <v>LCABig Creek/Ventura9/30/2021 (5pm-7pm)13</v>
      </c>
      <c r="B422" t="s">
        <v>95</v>
      </c>
      <c r="C422" t="s">
        <v>105</v>
      </c>
      <c r="D422" s="5" t="s">
        <v>147</v>
      </c>
      <c r="E422">
        <v>13</v>
      </c>
      <c r="F422">
        <v>-0.10617940127849579</v>
      </c>
      <c r="G422">
        <v>-8.1854589283466339E-2</v>
      </c>
      <c r="H422">
        <v>1.6804233193397522E-2</v>
      </c>
      <c r="I422">
        <v>79.754940848993797</v>
      </c>
      <c r="J422">
        <f t="shared" si="12"/>
        <v>0</v>
      </c>
    </row>
    <row r="423" spans="1:10" x14ac:dyDescent="0.25">
      <c r="A423" s="4" t="str">
        <f t="shared" si="13"/>
        <v>LCABig Creek/Ventura9/30/2021 (5pm-7pm)14</v>
      </c>
      <c r="B423" t="s">
        <v>95</v>
      </c>
      <c r="C423" t="s">
        <v>105</v>
      </c>
      <c r="D423" s="5" t="s">
        <v>147</v>
      </c>
      <c r="E423">
        <v>14</v>
      </c>
      <c r="F423">
        <v>-3.4105647355318069E-2</v>
      </c>
      <c r="G423">
        <v>-2.4189881980419159E-2</v>
      </c>
      <c r="H423">
        <v>1.5766283497214317E-2</v>
      </c>
      <c r="I423">
        <v>81.962482602638119</v>
      </c>
      <c r="J423">
        <f t="shared" si="12"/>
        <v>0</v>
      </c>
    </row>
    <row r="424" spans="1:10" x14ac:dyDescent="0.25">
      <c r="A424" s="4" t="str">
        <f t="shared" si="13"/>
        <v>LCABig Creek/Ventura9/30/2021 (5pm-7pm)15</v>
      </c>
      <c r="B424" t="s">
        <v>95</v>
      </c>
      <c r="C424" t="s">
        <v>105</v>
      </c>
      <c r="D424" s="5" t="s">
        <v>147</v>
      </c>
      <c r="E424">
        <v>15</v>
      </c>
      <c r="F424">
        <v>0.12447497993707657</v>
      </c>
      <c r="G424">
        <v>0.1588270366191864</v>
      </c>
      <c r="H424">
        <v>8.9287878945469856E-3</v>
      </c>
      <c r="I424">
        <v>84.009281489216704</v>
      </c>
      <c r="J424">
        <f t="shared" si="12"/>
        <v>0</v>
      </c>
    </row>
    <row r="425" spans="1:10" x14ac:dyDescent="0.25">
      <c r="A425" s="4" t="str">
        <f t="shared" si="13"/>
        <v>LCABig Creek/Ventura9/30/2021 (5pm-7pm)16</v>
      </c>
      <c r="B425" t="s">
        <v>95</v>
      </c>
      <c r="C425" t="s">
        <v>105</v>
      </c>
      <c r="D425" s="5" t="s">
        <v>147</v>
      </c>
      <c r="E425">
        <v>16</v>
      </c>
      <c r="F425">
        <v>0.51502680778503418</v>
      </c>
      <c r="G425">
        <v>0.48067477345466614</v>
      </c>
      <c r="H425">
        <v>8.9287878945469856E-3</v>
      </c>
      <c r="I425">
        <v>85.431550104384229</v>
      </c>
      <c r="J425">
        <f t="shared" si="12"/>
        <v>0</v>
      </c>
    </row>
    <row r="426" spans="1:10" x14ac:dyDescent="0.25">
      <c r="A426" s="4" t="str">
        <f t="shared" si="13"/>
        <v>LCABig Creek/Ventura9/30/2021 (5pm-7pm)17</v>
      </c>
      <c r="B426" t="s">
        <v>95</v>
      </c>
      <c r="C426" t="s">
        <v>105</v>
      </c>
      <c r="D426" s="5" t="s">
        <v>147</v>
      </c>
      <c r="E426">
        <v>17</v>
      </c>
      <c r="F426">
        <v>0.97108191251754761</v>
      </c>
      <c r="G426">
        <v>0.8972313404083252</v>
      </c>
      <c r="H426">
        <v>1.8615439534187317E-2</v>
      </c>
      <c r="I426">
        <v>86.059246694503344</v>
      </c>
      <c r="J426">
        <f t="shared" si="12"/>
        <v>0</v>
      </c>
    </row>
    <row r="427" spans="1:10" x14ac:dyDescent="0.25">
      <c r="A427" s="4" t="str">
        <f t="shared" si="13"/>
        <v>LCABig Creek/Ventura9/30/2021 (5pm-7pm)18</v>
      </c>
      <c r="B427" t="s">
        <v>95</v>
      </c>
      <c r="C427" t="s">
        <v>105</v>
      </c>
      <c r="D427" s="5" t="s">
        <v>147</v>
      </c>
      <c r="E427">
        <v>18</v>
      </c>
      <c r="F427">
        <v>1.2875857353210449</v>
      </c>
      <c r="G427">
        <v>0.88572978973388672</v>
      </c>
      <c r="H427">
        <v>2.1192764863371849E-2</v>
      </c>
      <c r="I427">
        <v>85.831524008347074</v>
      </c>
      <c r="J427">
        <f t="shared" si="12"/>
        <v>0</v>
      </c>
    </row>
    <row r="428" spans="1:10" x14ac:dyDescent="0.25">
      <c r="A428" s="4" t="str">
        <f t="shared" si="13"/>
        <v>LCABig Creek/Ventura9/30/2021 (5pm-7pm)19</v>
      </c>
      <c r="B428" t="s">
        <v>95</v>
      </c>
      <c r="C428" t="s">
        <v>105</v>
      </c>
      <c r="D428" s="5" t="s">
        <v>147</v>
      </c>
      <c r="E428">
        <v>19</v>
      </c>
      <c r="F428">
        <v>1.4147298336029053</v>
      </c>
      <c r="G428">
        <v>1.1409878730773926</v>
      </c>
      <c r="H428">
        <v>2.1466905251145363E-2</v>
      </c>
      <c r="I428">
        <v>85.35882915796472</v>
      </c>
      <c r="J428">
        <f t="shared" si="12"/>
        <v>0</v>
      </c>
    </row>
    <row r="429" spans="1:10" x14ac:dyDescent="0.25">
      <c r="A429" s="4" t="str">
        <f t="shared" si="13"/>
        <v>LCABig Creek/Ventura9/30/2021 (5pm-7pm)20</v>
      </c>
      <c r="B429" t="s">
        <v>95</v>
      </c>
      <c r="C429" t="s">
        <v>105</v>
      </c>
      <c r="D429" s="5" t="s">
        <v>147</v>
      </c>
      <c r="E429">
        <v>20</v>
      </c>
      <c r="F429">
        <v>1.4475964307785034</v>
      </c>
      <c r="G429">
        <v>1.5612016916275024</v>
      </c>
      <c r="H429">
        <v>2.0710602402687073E-2</v>
      </c>
      <c r="I429">
        <v>82.6529227557361</v>
      </c>
      <c r="J429">
        <f t="shared" si="12"/>
        <v>0</v>
      </c>
    </row>
    <row r="430" spans="1:10" x14ac:dyDescent="0.25">
      <c r="A430" s="4" t="str">
        <f t="shared" si="13"/>
        <v>LCABig Creek/Ventura9/30/2021 (5pm-7pm)21</v>
      </c>
      <c r="B430" t="s">
        <v>95</v>
      </c>
      <c r="C430" t="s">
        <v>105</v>
      </c>
      <c r="D430" s="5" t="s">
        <v>147</v>
      </c>
      <c r="E430">
        <v>21</v>
      </c>
      <c r="F430">
        <v>1.3808037042617798</v>
      </c>
      <c r="G430">
        <v>1.3749046325683594</v>
      </c>
      <c r="H430">
        <v>1.9599884748458862E-2</v>
      </c>
      <c r="I430">
        <v>78.809692066809276</v>
      </c>
      <c r="J430">
        <f t="shared" si="12"/>
        <v>0</v>
      </c>
    </row>
    <row r="431" spans="1:10" x14ac:dyDescent="0.25">
      <c r="A431" s="4" t="str">
        <f t="shared" si="13"/>
        <v>LCABig Creek/Ventura9/30/2021 (5pm-7pm)22</v>
      </c>
      <c r="B431" t="s">
        <v>95</v>
      </c>
      <c r="C431" t="s">
        <v>105</v>
      </c>
      <c r="D431" s="5" t="s">
        <v>147</v>
      </c>
      <c r="E431">
        <v>22</v>
      </c>
      <c r="F431">
        <v>1.2567424774169922</v>
      </c>
      <c r="G431">
        <v>1.2504744529724121</v>
      </c>
      <c r="H431">
        <v>1.9302908331155777E-2</v>
      </c>
      <c r="I431">
        <v>74.310889004871754</v>
      </c>
      <c r="J431">
        <f t="shared" si="12"/>
        <v>0</v>
      </c>
    </row>
    <row r="432" spans="1:10" x14ac:dyDescent="0.25">
      <c r="A432" s="4" t="str">
        <f t="shared" si="13"/>
        <v>LCABig Creek/Ventura9/30/2021 (5pm-7pm)23</v>
      </c>
      <c r="B432" t="s">
        <v>95</v>
      </c>
      <c r="C432" t="s">
        <v>105</v>
      </c>
      <c r="D432" s="5" t="s">
        <v>147</v>
      </c>
      <c r="E432">
        <v>23</v>
      </c>
      <c r="F432">
        <v>1.1059103012084961</v>
      </c>
      <c r="G432">
        <v>1.097385048866272</v>
      </c>
      <c r="H432">
        <v>1.8816089257597923E-2</v>
      </c>
      <c r="I432">
        <v>70.891831941543415</v>
      </c>
      <c r="J432">
        <f t="shared" si="12"/>
        <v>0</v>
      </c>
    </row>
    <row r="433" spans="1:10" x14ac:dyDescent="0.25">
      <c r="A433" s="4" t="str">
        <f t="shared" si="13"/>
        <v>LCABig Creek/Ventura9/30/2021 (5pm-7pm)24</v>
      </c>
      <c r="B433" t="s">
        <v>95</v>
      </c>
      <c r="C433" t="s">
        <v>105</v>
      </c>
      <c r="D433" s="5" t="s">
        <v>147</v>
      </c>
      <c r="E433">
        <v>24</v>
      </c>
      <c r="F433">
        <v>0.92466974258422852</v>
      </c>
      <c r="G433">
        <v>0.92520105838775635</v>
      </c>
      <c r="H433">
        <v>1.7472907900810242E-2</v>
      </c>
      <c r="I433">
        <v>66.903241127349006</v>
      </c>
      <c r="J433">
        <f t="shared" si="12"/>
        <v>0</v>
      </c>
    </row>
    <row r="434" spans="1:10" x14ac:dyDescent="0.25">
      <c r="A434" s="4" t="str">
        <f t="shared" si="13"/>
        <v>LCALA BasinAverage Event Day (6pm-8pm)1</v>
      </c>
      <c r="B434" t="s">
        <v>95</v>
      </c>
      <c r="C434" t="s">
        <v>106</v>
      </c>
      <c r="D434" s="5" t="s">
        <v>148</v>
      </c>
      <c r="E434">
        <v>1</v>
      </c>
      <c r="F434">
        <v>1.2299991846084595</v>
      </c>
      <c r="G434">
        <v>1.2417370080947876</v>
      </c>
      <c r="H434">
        <v>7.1199387311935425E-3</v>
      </c>
      <c r="I434">
        <v>73.082402448544869</v>
      </c>
      <c r="J434">
        <f t="shared" si="12"/>
        <v>0</v>
      </c>
    </row>
    <row r="435" spans="1:10" x14ac:dyDescent="0.25">
      <c r="A435" s="4" t="str">
        <f t="shared" si="13"/>
        <v>LCALA BasinAverage Event Day (6pm-8pm)2</v>
      </c>
      <c r="B435" t="s">
        <v>95</v>
      </c>
      <c r="C435" t="s">
        <v>106</v>
      </c>
      <c r="D435" s="5" t="s">
        <v>148</v>
      </c>
      <c r="E435">
        <v>2</v>
      </c>
      <c r="F435">
        <v>1.04913330078125</v>
      </c>
      <c r="G435">
        <v>1.0618205070495605</v>
      </c>
      <c r="H435">
        <v>6.6020148806273937E-3</v>
      </c>
      <c r="I435">
        <v>72.052527723862482</v>
      </c>
      <c r="J435">
        <f t="shared" si="12"/>
        <v>0</v>
      </c>
    </row>
    <row r="436" spans="1:10" x14ac:dyDescent="0.25">
      <c r="A436" s="4" t="str">
        <f t="shared" si="13"/>
        <v>LCALA BasinAverage Event Day (6pm-8pm)3</v>
      </c>
      <c r="B436" t="s">
        <v>95</v>
      </c>
      <c r="C436" t="s">
        <v>106</v>
      </c>
      <c r="D436" s="5" t="s">
        <v>148</v>
      </c>
      <c r="E436">
        <v>3</v>
      </c>
      <c r="F436">
        <v>0.91740995645523071</v>
      </c>
      <c r="G436">
        <v>0.93186706304550171</v>
      </c>
      <c r="H436">
        <v>6.0030147433280945E-3</v>
      </c>
      <c r="I436">
        <v>71.161755033859606</v>
      </c>
      <c r="J436">
        <f t="shared" si="12"/>
        <v>0</v>
      </c>
    </row>
    <row r="437" spans="1:10" x14ac:dyDescent="0.25">
      <c r="A437" s="4" t="str">
        <f t="shared" si="13"/>
        <v>LCALA BasinAverage Event Day (6pm-8pm)4</v>
      </c>
      <c r="B437" t="s">
        <v>95</v>
      </c>
      <c r="C437" t="s">
        <v>106</v>
      </c>
      <c r="D437" s="5" t="s">
        <v>148</v>
      </c>
      <c r="E437">
        <v>4</v>
      </c>
      <c r="F437">
        <v>0.82567942142486572</v>
      </c>
      <c r="G437">
        <v>0.83789479732513428</v>
      </c>
      <c r="H437">
        <v>5.4189804941415787E-3</v>
      </c>
      <c r="I437">
        <v>70.575432091841449</v>
      </c>
      <c r="J437">
        <f t="shared" si="12"/>
        <v>0</v>
      </c>
    </row>
    <row r="438" spans="1:10" x14ac:dyDescent="0.25">
      <c r="A438" s="4" t="str">
        <f t="shared" si="13"/>
        <v>LCALA BasinAverage Event Day (6pm-8pm)5</v>
      </c>
      <c r="B438" t="s">
        <v>95</v>
      </c>
      <c r="C438" t="s">
        <v>106</v>
      </c>
      <c r="D438" s="5" t="s">
        <v>148</v>
      </c>
      <c r="E438">
        <v>5</v>
      </c>
      <c r="F438">
        <v>0.76354122161865234</v>
      </c>
      <c r="G438">
        <v>0.77168548107147217</v>
      </c>
      <c r="H438">
        <v>4.7959424555301666E-3</v>
      </c>
      <c r="I438">
        <v>70.169641382199146</v>
      </c>
      <c r="J438">
        <f t="shared" si="12"/>
        <v>0</v>
      </c>
    </row>
    <row r="439" spans="1:10" x14ac:dyDescent="0.25">
      <c r="A439" s="4" t="str">
        <f t="shared" si="13"/>
        <v>LCALA BasinAverage Event Day (6pm-8pm)6</v>
      </c>
      <c r="B439" t="s">
        <v>95</v>
      </c>
      <c r="C439" t="s">
        <v>106</v>
      </c>
      <c r="D439" s="5" t="s">
        <v>148</v>
      </c>
      <c r="E439">
        <v>6</v>
      </c>
      <c r="F439">
        <v>0.73862612247467041</v>
      </c>
      <c r="G439">
        <v>0.74000900983810425</v>
      </c>
      <c r="H439">
        <v>4.0659704245626926E-3</v>
      </c>
      <c r="I439">
        <v>69.769555159636894</v>
      </c>
      <c r="J439">
        <f t="shared" si="12"/>
        <v>0</v>
      </c>
    </row>
    <row r="440" spans="1:10" x14ac:dyDescent="0.25">
      <c r="A440" s="4" t="str">
        <f t="shared" si="13"/>
        <v>LCALA BasinAverage Event Day (6pm-8pm)7</v>
      </c>
      <c r="B440" t="s">
        <v>95</v>
      </c>
      <c r="C440" t="s">
        <v>106</v>
      </c>
      <c r="D440" s="5" t="s">
        <v>148</v>
      </c>
      <c r="E440">
        <v>7</v>
      </c>
      <c r="F440">
        <v>0.74661910533905029</v>
      </c>
      <c r="G440">
        <v>0.7563549280166626</v>
      </c>
      <c r="H440">
        <v>3.6649140529334545E-3</v>
      </c>
      <c r="I440">
        <v>69.462703983641518</v>
      </c>
      <c r="J440">
        <f t="shared" si="12"/>
        <v>0</v>
      </c>
    </row>
    <row r="441" spans="1:10" x14ac:dyDescent="0.25">
      <c r="A441" s="4" t="str">
        <f t="shared" si="13"/>
        <v>LCALA BasinAverage Event Day (6pm-8pm)8</v>
      </c>
      <c r="B441" t="s">
        <v>95</v>
      </c>
      <c r="C441" t="s">
        <v>106</v>
      </c>
      <c r="D441" s="5" t="s">
        <v>148</v>
      </c>
      <c r="E441">
        <v>8</v>
      </c>
      <c r="F441">
        <v>0.72004717588424683</v>
      </c>
      <c r="G441">
        <v>0.7238926887512207</v>
      </c>
      <c r="H441">
        <v>3.8530286401510239E-3</v>
      </c>
      <c r="I441">
        <v>69.318110811394718</v>
      </c>
      <c r="J441">
        <f t="shared" si="12"/>
        <v>0</v>
      </c>
    </row>
    <row r="442" spans="1:10" x14ac:dyDescent="0.25">
      <c r="A442" s="4" t="str">
        <f t="shared" si="13"/>
        <v>LCALA BasinAverage Event Day (6pm-8pm)9</v>
      </c>
      <c r="B442" t="s">
        <v>95</v>
      </c>
      <c r="C442" t="s">
        <v>106</v>
      </c>
      <c r="D442" s="5" t="s">
        <v>148</v>
      </c>
      <c r="E442">
        <v>9</v>
      </c>
      <c r="F442">
        <v>0.62560141086578369</v>
      </c>
      <c r="G442">
        <v>0.6254584789276123</v>
      </c>
      <c r="H442">
        <v>4.4278833083808422E-3</v>
      </c>
      <c r="I442">
        <v>71.293058620067015</v>
      </c>
      <c r="J442">
        <f t="shared" si="12"/>
        <v>0</v>
      </c>
    </row>
    <row r="443" spans="1:10" x14ac:dyDescent="0.25">
      <c r="A443" s="4" t="str">
        <f t="shared" si="13"/>
        <v>LCALA BasinAverage Event Day (6pm-8pm)10</v>
      </c>
      <c r="B443" t="s">
        <v>95</v>
      </c>
      <c r="C443" t="s">
        <v>106</v>
      </c>
      <c r="D443" s="5" t="s">
        <v>148</v>
      </c>
      <c r="E443">
        <v>10</v>
      </c>
      <c r="F443">
        <v>0.56521743535995483</v>
      </c>
      <c r="G443">
        <v>0.56358474493026733</v>
      </c>
      <c r="H443">
        <v>5.2758376114070415E-3</v>
      </c>
      <c r="I443">
        <v>75.666762259823884</v>
      </c>
      <c r="J443">
        <f t="shared" si="12"/>
        <v>0</v>
      </c>
    </row>
    <row r="444" spans="1:10" x14ac:dyDescent="0.25">
      <c r="A444" s="4" t="str">
        <f t="shared" si="13"/>
        <v>LCALA BasinAverage Event Day (6pm-8pm)11</v>
      </c>
      <c r="B444" t="s">
        <v>95</v>
      </c>
      <c r="C444" t="s">
        <v>106</v>
      </c>
      <c r="D444" s="5" t="s">
        <v>148</v>
      </c>
      <c r="E444">
        <v>11</v>
      </c>
      <c r="F444">
        <v>0.57272231578826904</v>
      </c>
      <c r="G444">
        <v>0.57785695791244507</v>
      </c>
      <c r="H444">
        <v>6.1267991550266743E-3</v>
      </c>
      <c r="I444">
        <v>80.374117458184571</v>
      </c>
      <c r="J444">
        <f t="shared" si="12"/>
        <v>0</v>
      </c>
    </row>
    <row r="445" spans="1:10" x14ac:dyDescent="0.25">
      <c r="A445" s="4" t="str">
        <f t="shared" si="13"/>
        <v>LCALA BasinAverage Event Day (6pm-8pm)12</v>
      </c>
      <c r="B445" t="s">
        <v>95</v>
      </c>
      <c r="C445" t="s">
        <v>106</v>
      </c>
      <c r="D445" s="5" t="s">
        <v>148</v>
      </c>
      <c r="E445">
        <v>12</v>
      </c>
      <c r="F445">
        <v>0.70817142724990845</v>
      </c>
      <c r="G445">
        <v>0.7034304141998291</v>
      </c>
      <c r="H445">
        <v>7.0067150518298149E-3</v>
      </c>
      <c r="I445">
        <v>84.389801876865064</v>
      </c>
      <c r="J445">
        <f t="shared" si="12"/>
        <v>0</v>
      </c>
    </row>
    <row r="446" spans="1:10" x14ac:dyDescent="0.25">
      <c r="A446" s="4" t="str">
        <f t="shared" si="13"/>
        <v>LCALA BasinAverage Event Day (6pm-8pm)13</v>
      </c>
      <c r="B446" t="s">
        <v>95</v>
      </c>
      <c r="C446" t="s">
        <v>106</v>
      </c>
      <c r="D446" s="5" t="s">
        <v>148</v>
      </c>
      <c r="E446">
        <v>13</v>
      </c>
      <c r="F446">
        <v>0.96322333812713623</v>
      </c>
      <c r="G446">
        <v>0.97707134485244751</v>
      </c>
      <c r="H446">
        <v>7.7940220944583416E-3</v>
      </c>
      <c r="I446">
        <v>87.29869591213</v>
      </c>
      <c r="J446">
        <f t="shared" si="12"/>
        <v>0</v>
      </c>
    </row>
    <row r="447" spans="1:10" x14ac:dyDescent="0.25">
      <c r="A447" s="4" t="str">
        <f t="shared" si="13"/>
        <v>LCALA BasinAverage Event Day (6pm-8pm)14</v>
      </c>
      <c r="B447" t="s">
        <v>95</v>
      </c>
      <c r="C447" t="s">
        <v>106</v>
      </c>
      <c r="D447" s="5" t="s">
        <v>148</v>
      </c>
      <c r="E447">
        <v>14</v>
      </c>
      <c r="F447">
        <v>1.3037391901016235</v>
      </c>
      <c r="G447">
        <v>1.3230288028717041</v>
      </c>
      <c r="H447">
        <v>8.2095833495259285E-3</v>
      </c>
      <c r="I447">
        <v>89.661833420699736</v>
      </c>
      <c r="J447">
        <f t="shared" si="12"/>
        <v>0</v>
      </c>
    </row>
    <row r="448" spans="1:10" x14ac:dyDescent="0.25">
      <c r="A448" s="4" t="str">
        <f t="shared" si="13"/>
        <v>LCALA BasinAverage Event Day (6pm-8pm)15</v>
      </c>
      <c r="B448" t="s">
        <v>95</v>
      </c>
      <c r="C448" t="s">
        <v>106</v>
      </c>
      <c r="D448" s="5" t="s">
        <v>148</v>
      </c>
      <c r="E448">
        <v>15</v>
      </c>
      <c r="F448">
        <v>1.6503890752792358</v>
      </c>
      <c r="G448">
        <v>1.6790543794631958</v>
      </c>
      <c r="H448">
        <v>7.7249244786798954E-3</v>
      </c>
      <c r="I448">
        <v>91.316754599461078</v>
      </c>
      <c r="J448">
        <f t="shared" si="12"/>
        <v>0</v>
      </c>
    </row>
    <row r="449" spans="1:10" x14ac:dyDescent="0.25">
      <c r="A449" s="4" t="str">
        <f t="shared" si="13"/>
        <v>LCALA BasinAverage Event Day (6pm-8pm)16</v>
      </c>
      <c r="B449" t="s">
        <v>95</v>
      </c>
      <c r="C449" t="s">
        <v>106</v>
      </c>
      <c r="D449" s="5" t="s">
        <v>148</v>
      </c>
      <c r="E449">
        <v>16</v>
      </c>
      <c r="F449">
        <v>2.0615344047546387</v>
      </c>
      <c r="G449">
        <v>2.0726888179779053</v>
      </c>
      <c r="H449">
        <v>4.2233397252857685E-3</v>
      </c>
      <c r="I449">
        <v>93.18000282993097</v>
      </c>
      <c r="J449">
        <f t="shared" si="12"/>
        <v>0</v>
      </c>
    </row>
    <row r="450" spans="1:10" x14ac:dyDescent="0.25">
      <c r="A450" s="4" t="str">
        <f t="shared" si="13"/>
        <v>LCALA BasinAverage Event Day (6pm-8pm)17</v>
      </c>
      <c r="B450" t="s">
        <v>95</v>
      </c>
      <c r="C450" t="s">
        <v>106</v>
      </c>
      <c r="D450" s="5" t="s">
        <v>148</v>
      </c>
      <c r="E450">
        <v>17</v>
      </c>
      <c r="F450">
        <v>2.3423175811767578</v>
      </c>
      <c r="G450">
        <v>2.3311631679534912</v>
      </c>
      <c r="H450">
        <v>4.2233397252857685E-3</v>
      </c>
      <c r="I450">
        <v>92.98239685578092</v>
      </c>
      <c r="J450">
        <f t="shared" ref="J450:J513" si="14">INDEX(events, MATCH(CONCATENATE(B450, C450, D450), events_y, 0), MATCH("Confidential", events_x, 0))</f>
        <v>0</v>
      </c>
    </row>
    <row r="451" spans="1:10" x14ac:dyDescent="0.25">
      <c r="A451" s="4" t="str">
        <f t="shared" ref="A451:A514" si="15">B451&amp;C451&amp;D451&amp;E451</f>
        <v>LCALA BasinAverage Event Day (6pm-8pm)18</v>
      </c>
      <c r="B451" t="s">
        <v>95</v>
      </c>
      <c r="C451" t="s">
        <v>106</v>
      </c>
      <c r="D451" s="5" t="s">
        <v>148</v>
      </c>
      <c r="E451">
        <v>18</v>
      </c>
      <c r="F451">
        <v>2.5185420513153076</v>
      </c>
      <c r="G451">
        <v>2.502962589263916</v>
      </c>
      <c r="H451">
        <v>7.783177774399519E-3</v>
      </c>
      <c r="I451">
        <v>91.114123320727032</v>
      </c>
      <c r="J451">
        <f t="shared" si="14"/>
        <v>0</v>
      </c>
    </row>
    <row r="452" spans="1:10" x14ac:dyDescent="0.25">
      <c r="A452" s="4" t="str">
        <f t="shared" si="15"/>
        <v>LCALA BasinAverage Event Day (6pm-8pm)19</v>
      </c>
      <c r="B452" t="s">
        <v>95</v>
      </c>
      <c r="C452" t="s">
        <v>106</v>
      </c>
      <c r="D452" s="5" t="s">
        <v>148</v>
      </c>
      <c r="E452">
        <v>19</v>
      </c>
      <c r="F452">
        <v>2.5189390182495117</v>
      </c>
      <c r="G452">
        <v>1.601824164390564</v>
      </c>
      <c r="H452">
        <v>8.7766824290156364E-3</v>
      </c>
      <c r="I452">
        <v>88.831747662317483</v>
      </c>
      <c r="J452">
        <f t="shared" si="14"/>
        <v>0</v>
      </c>
    </row>
    <row r="453" spans="1:10" x14ac:dyDescent="0.25">
      <c r="A453" s="4" t="str">
        <f t="shared" si="15"/>
        <v>LCALA BasinAverage Event Day (6pm-8pm)20</v>
      </c>
      <c r="B453" t="s">
        <v>95</v>
      </c>
      <c r="C453" t="s">
        <v>106</v>
      </c>
      <c r="D453" s="5" t="s">
        <v>148</v>
      </c>
      <c r="E453">
        <v>20</v>
      </c>
      <c r="F453">
        <v>2.352391242980957</v>
      </c>
      <c r="G453">
        <v>1.87088942527771</v>
      </c>
      <c r="H453">
        <v>8.5518453270196915E-3</v>
      </c>
      <c r="I453">
        <v>85.522429146621874</v>
      </c>
      <c r="J453">
        <f t="shared" si="14"/>
        <v>0</v>
      </c>
    </row>
    <row r="454" spans="1:10" x14ac:dyDescent="0.25">
      <c r="A454" s="4" t="str">
        <f t="shared" si="15"/>
        <v>LCALA BasinAverage Event Day (6pm-8pm)21</v>
      </c>
      <c r="B454" t="s">
        <v>95</v>
      </c>
      <c r="C454" t="s">
        <v>106</v>
      </c>
      <c r="D454" s="5" t="s">
        <v>148</v>
      </c>
      <c r="E454">
        <v>21</v>
      </c>
      <c r="F454">
        <v>2.2146801948547363</v>
      </c>
      <c r="G454">
        <v>2.6335296630859375</v>
      </c>
      <c r="H454">
        <v>8.3436053246259689E-3</v>
      </c>
      <c r="I454">
        <v>81.370054855386087</v>
      </c>
      <c r="J454">
        <f t="shared" si="14"/>
        <v>0</v>
      </c>
    </row>
    <row r="455" spans="1:10" x14ac:dyDescent="0.25">
      <c r="A455" s="4" t="str">
        <f t="shared" si="15"/>
        <v>LCALA BasinAverage Event Day (6pm-8pm)22</v>
      </c>
      <c r="B455" t="s">
        <v>95</v>
      </c>
      <c r="C455" t="s">
        <v>106</v>
      </c>
      <c r="D455" s="5" t="s">
        <v>148</v>
      </c>
      <c r="E455">
        <v>22</v>
      </c>
      <c r="F455">
        <v>2.0429565906524658</v>
      </c>
      <c r="G455">
        <v>2.2185258865356445</v>
      </c>
      <c r="H455">
        <v>8.1100407987833023E-3</v>
      </c>
      <c r="I455">
        <v>78.354660926618948</v>
      </c>
      <c r="J455">
        <f t="shared" si="14"/>
        <v>0</v>
      </c>
    </row>
    <row r="456" spans="1:10" x14ac:dyDescent="0.25">
      <c r="A456" s="4" t="str">
        <f t="shared" si="15"/>
        <v>LCALA BasinAverage Event Day (6pm-8pm)23</v>
      </c>
      <c r="B456" t="s">
        <v>95</v>
      </c>
      <c r="C456" t="s">
        <v>106</v>
      </c>
      <c r="D456" s="5" t="s">
        <v>148</v>
      </c>
      <c r="E456">
        <v>23</v>
      </c>
      <c r="F456">
        <v>1.8092821836471558</v>
      </c>
      <c r="G456">
        <v>1.9125909805297852</v>
      </c>
      <c r="H456">
        <v>7.979685440659523E-3</v>
      </c>
      <c r="I456">
        <v>76.244876202648413</v>
      </c>
      <c r="J456">
        <f t="shared" si="14"/>
        <v>0</v>
      </c>
    </row>
    <row r="457" spans="1:10" x14ac:dyDescent="0.25">
      <c r="A457" s="4" t="str">
        <f t="shared" si="15"/>
        <v>LCALA BasinAverage Event Day (6pm-8pm)24</v>
      </c>
      <c r="B457" t="s">
        <v>95</v>
      </c>
      <c r="C457" t="s">
        <v>106</v>
      </c>
      <c r="D457" s="5" t="s">
        <v>148</v>
      </c>
      <c r="E457">
        <v>24</v>
      </c>
      <c r="F457">
        <v>1.5294500589370728</v>
      </c>
      <c r="G457">
        <v>1.6049785614013672</v>
      </c>
      <c r="H457">
        <v>7.5014918111264706E-3</v>
      </c>
      <c r="I457">
        <v>74.667791272574618</v>
      </c>
      <c r="J457">
        <f t="shared" si="14"/>
        <v>0</v>
      </c>
    </row>
    <row r="458" spans="1:10" x14ac:dyDescent="0.25">
      <c r="A458" s="4" t="str">
        <f t="shared" si="15"/>
        <v>LCALA Basin6/17/2021 (8pm-9pm)1</v>
      </c>
      <c r="B458" t="s">
        <v>95</v>
      </c>
      <c r="C458" t="s">
        <v>106</v>
      </c>
      <c r="D458" s="5" t="s">
        <v>149</v>
      </c>
      <c r="E458">
        <v>1</v>
      </c>
      <c r="F458">
        <v>1.1351649761199951</v>
      </c>
      <c r="G458">
        <v>1.130382776260376</v>
      </c>
      <c r="H458">
        <v>7.8165121376514435E-3</v>
      </c>
      <c r="I458">
        <v>70.873339375341999</v>
      </c>
      <c r="J458">
        <f t="shared" si="14"/>
        <v>0</v>
      </c>
    </row>
    <row r="459" spans="1:10" x14ac:dyDescent="0.25">
      <c r="A459" s="4" t="str">
        <f t="shared" si="15"/>
        <v>LCALA Basin6/17/2021 (8pm-9pm)2</v>
      </c>
      <c r="B459" t="s">
        <v>95</v>
      </c>
      <c r="C459" t="s">
        <v>106</v>
      </c>
      <c r="D459" s="5" t="s">
        <v>149</v>
      </c>
      <c r="E459">
        <v>2</v>
      </c>
      <c r="F459">
        <v>0.95874583721160889</v>
      </c>
      <c r="G459">
        <v>0.97369480133056641</v>
      </c>
      <c r="H459">
        <v>7.1189850568771362E-3</v>
      </c>
      <c r="I459">
        <v>69.96127655909531</v>
      </c>
      <c r="J459">
        <f t="shared" si="14"/>
        <v>0</v>
      </c>
    </row>
    <row r="460" spans="1:10" x14ac:dyDescent="0.25">
      <c r="A460" s="4" t="str">
        <f t="shared" si="15"/>
        <v>LCALA Basin6/17/2021 (8pm-9pm)3</v>
      </c>
      <c r="B460" t="s">
        <v>95</v>
      </c>
      <c r="C460" t="s">
        <v>106</v>
      </c>
      <c r="D460" s="5" t="s">
        <v>149</v>
      </c>
      <c r="E460">
        <v>3</v>
      </c>
      <c r="F460">
        <v>0.85485368967056274</v>
      </c>
      <c r="G460">
        <v>0.85740572214126587</v>
      </c>
      <c r="H460">
        <v>6.4479326829314232E-3</v>
      </c>
      <c r="I460">
        <v>68.98081428418395</v>
      </c>
      <c r="J460">
        <f t="shared" si="14"/>
        <v>0</v>
      </c>
    </row>
    <row r="461" spans="1:10" x14ac:dyDescent="0.25">
      <c r="A461" s="4" t="str">
        <f t="shared" si="15"/>
        <v>LCALA Basin6/17/2021 (8pm-9pm)4</v>
      </c>
      <c r="B461" t="s">
        <v>95</v>
      </c>
      <c r="C461" t="s">
        <v>106</v>
      </c>
      <c r="D461" s="5" t="s">
        <v>149</v>
      </c>
      <c r="E461">
        <v>4</v>
      </c>
      <c r="F461">
        <v>0.76824474334716797</v>
      </c>
      <c r="G461">
        <v>0.77693969011306763</v>
      </c>
      <c r="H461">
        <v>5.8155679143965244E-3</v>
      </c>
      <c r="I461">
        <v>68.448418176476977</v>
      </c>
      <c r="J461">
        <f t="shared" si="14"/>
        <v>0</v>
      </c>
    </row>
    <row r="462" spans="1:10" x14ac:dyDescent="0.25">
      <c r="A462" s="4" t="str">
        <f t="shared" si="15"/>
        <v>LCALA Basin6/17/2021 (8pm-9pm)5</v>
      </c>
      <c r="B462" t="s">
        <v>95</v>
      </c>
      <c r="C462" t="s">
        <v>106</v>
      </c>
      <c r="D462" s="5" t="s">
        <v>149</v>
      </c>
      <c r="E462">
        <v>5</v>
      </c>
      <c r="F462">
        <v>0.71039974689483643</v>
      </c>
      <c r="G462">
        <v>0.71950113773345947</v>
      </c>
      <c r="H462">
        <v>5.1281661726534367E-3</v>
      </c>
      <c r="I462">
        <v>67.894350082729289</v>
      </c>
      <c r="J462">
        <f t="shared" si="14"/>
        <v>0</v>
      </c>
    </row>
    <row r="463" spans="1:10" x14ac:dyDescent="0.25">
      <c r="A463" s="4" t="str">
        <f t="shared" si="15"/>
        <v>LCALA Basin6/17/2021 (8pm-9pm)6</v>
      </c>
      <c r="B463" t="s">
        <v>95</v>
      </c>
      <c r="C463" t="s">
        <v>106</v>
      </c>
      <c r="D463" s="5" t="s">
        <v>149</v>
      </c>
      <c r="E463">
        <v>6</v>
      </c>
      <c r="F463">
        <v>0.6874508261680603</v>
      </c>
      <c r="G463">
        <v>0.68640273809432983</v>
      </c>
      <c r="H463">
        <v>4.3619619682431221E-3</v>
      </c>
      <c r="I463">
        <v>67.40860611706718</v>
      </c>
      <c r="J463">
        <f t="shared" si="14"/>
        <v>0</v>
      </c>
    </row>
    <row r="464" spans="1:10" x14ac:dyDescent="0.25">
      <c r="A464" s="4" t="str">
        <f t="shared" si="15"/>
        <v>LCALA Basin6/17/2021 (8pm-9pm)7</v>
      </c>
      <c r="B464" t="s">
        <v>95</v>
      </c>
      <c r="C464" t="s">
        <v>106</v>
      </c>
      <c r="D464" s="5" t="s">
        <v>149</v>
      </c>
      <c r="E464">
        <v>7</v>
      </c>
      <c r="F464">
        <v>0.65967005491256714</v>
      </c>
      <c r="G464">
        <v>0.6556212306022644</v>
      </c>
      <c r="H464">
        <v>4.0075620636343956E-3</v>
      </c>
      <c r="I464">
        <v>66.949356109910582</v>
      </c>
      <c r="J464">
        <f t="shared" si="14"/>
        <v>0</v>
      </c>
    </row>
    <row r="465" spans="1:10" x14ac:dyDescent="0.25">
      <c r="A465" s="4" t="str">
        <f t="shared" si="15"/>
        <v>LCALA Basin6/17/2021 (8pm-9pm)8</v>
      </c>
      <c r="B465" t="s">
        <v>95</v>
      </c>
      <c r="C465" t="s">
        <v>106</v>
      </c>
      <c r="D465" s="5" t="s">
        <v>149</v>
      </c>
      <c r="E465">
        <v>8</v>
      </c>
      <c r="F465">
        <v>0.63079768419265747</v>
      </c>
      <c r="G465">
        <v>0.62078291177749634</v>
      </c>
      <c r="H465">
        <v>4.1296705603599548E-3</v>
      </c>
      <c r="I465">
        <v>67.528724160860321</v>
      </c>
      <c r="J465">
        <f t="shared" si="14"/>
        <v>0</v>
      </c>
    </row>
    <row r="466" spans="1:10" x14ac:dyDescent="0.25">
      <c r="A466" s="4" t="str">
        <f t="shared" si="15"/>
        <v>LCALA Basin6/17/2021 (8pm-9pm)9</v>
      </c>
      <c r="B466" t="s">
        <v>95</v>
      </c>
      <c r="C466" t="s">
        <v>106</v>
      </c>
      <c r="D466" s="5" t="s">
        <v>149</v>
      </c>
      <c r="E466">
        <v>9</v>
      </c>
      <c r="F466">
        <v>0.61673134565353394</v>
      </c>
      <c r="G466">
        <v>0.60344541072845459</v>
      </c>
      <c r="H466">
        <v>4.662834107875824E-3</v>
      </c>
      <c r="I466">
        <v>70.999208677631785</v>
      </c>
      <c r="J466">
        <f t="shared" si="14"/>
        <v>0</v>
      </c>
    </row>
    <row r="467" spans="1:10" x14ac:dyDescent="0.25">
      <c r="A467" s="4" t="str">
        <f t="shared" si="15"/>
        <v>LCALA Basin6/17/2021 (8pm-9pm)10</v>
      </c>
      <c r="B467" t="s">
        <v>95</v>
      </c>
      <c r="C467" t="s">
        <v>106</v>
      </c>
      <c r="D467" s="5" t="s">
        <v>149</v>
      </c>
      <c r="E467">
        <v>10</v>
      </c>
      <c r="F467">
        <v>0.58007228374481201</v>
      </c>
      <c r="G467">
        <v>0.55585283041000366</v>
      </c>
      <c r="H467">
        <v>5.5921757593750954E-3</v>
      </c>
      <c r="I467">
        <v>73.815490960696479</v>
      </c>
      <c r="J467">
        <f t="shared" si="14"/>
        <v>0</v>
      </c>
    </row>
    <row r="468" spans="1:10" x14ac:dyDescent="0.25">
      <c r="A468" s="4" t="str">
        <f t="shared" si="15"/>
        <v>LCALA Basin6/17/2021 (8pm-9pm)11</v>
      </c>
      <c r="B468" t="s">
        <v>95</v>
      </c>
      <c r="C468" t="s">
        <v>106</v>
      </c>
      <c r="D468" s="5" t="s">
        <v>149</v>
      </c>
      <c r="E468">
        <v>11</v>
      </c>
      <c r="F468">
        <v>0.54372686147689819</v>
      </c>
      <c r="G468">
        <v>0.50687050819396973</v>
      </c>
      <c r="H468">
        <v>6.5446551889181137E-3</v>
      </c>
      <c r="I468">
        <v>75.507631982356969</v>
      </c>
      <c r="J468">
        <f t="shared" si="14"/>
        <v>0</v>
      </c>
    </row>
    <row r="469" spans="1:10" x14ac:dyDescent="0.25">
      <c r="A469" s="4" t="str">
        <f t="shared" si="15"/>
        <v>LCALA Basin6/17/2021 (8pm-9pm)12</v>
      </c>
      <c r="B469" t="s">
        <v>95</v>
      </c>
      <c r="C469" t="s">
        <v>106</v>
      </c>
      <c r="D469" s="5" t="s">
        <v>149</v>
      </c>
      <c r="E469">
        <v>12</v>
      </c>
      <c r="F469">
        <v>0.59281104803085327</v>
      </c>
      <c r="G469">
        <v>0.60005921125411987</v>
      </c>
      <c r="H469">
        <v>7.474963553249836E-3</v>
      </c>
      <c r="I469">
        <v>80.146372228134922</v>
      </c>
      <c r="J469">
        <f t="shared" si="14"/>
        <v>0</v>
      </c>
    </row>
    <row r="470" spans="1:10" x14ac:dyDescent="0.25">
      <c r="A470" s="4" t="str">
        <f t="shared" si="15"/>
        <v>LCALA Basin6/17/2021 (8pm-9pm)13</v>
      </c>
      <c r="B470" t="s">
        <v>95</v>
      </c>
      <c r="C470" t="s">
        <v>106</v>
      </c>
      <c r="D470" s="5" t="s">
        <v>149</v>
      </c>
      <c r="E470">
        <v>13</v>
      </c>
      <c r="F470">
        <v>0.78624612092971802</v>
      </c>
      <c r="G470">
        <v>0.7914002537727356</v>
      </c>
      <c r="H470">
        <v>8.3767138421535492E-3</v>
      </c>
      <c r="I470">
        <v>84.437676534090954</v>
      </c>
      <c r="J470">
        <f t="shared" si="14"/>
        <v>0</v>
      </c>
    </row>
    <row r="471" spans="1:10" x14ac:dyDescent="0.25">
      <c r="A471" s="4" t="str">
        <f t="shared" si="15"/>
        <v>LCALA Basin6/17/2021 (8pm-9pm)14</v>
      </c>
      <c r="B471" t="s">
        <v>95</v>
      </c>
      <c r="C471" t="s">
        <v>106</v>
      </c>
      <c r="D471" s="5" t="s">
        <v>149</v>
      </c>
      <c r="E471">
        <v>14</v>
      </c>
      <c r="F471">
        <v>1.0298111438751221</v>
      </c>
      <c r="G471">
        <v>1.0429688692092896</v>
      </c>
      <c r="H471">
        <v>9.0608466416597366E-3</v>
      </c>
      <c r="I471">
        <v>85.772105871428437</v>
      </c>
      <c r="J471">
        <f t="shared" si="14"/>
        <v>0</v>
      </c>
    </row>
    <row r="472" spans="1:10" x14ac:dyDescent="0.25">
      <c r="A472" s="4" t="str">
        <f t="shared" si="15"/>
        <v>LCALA Basin6/17/2021 (8pm-9pm)15</v>
      </c>
      <c r="B472" t="s">
        <v>95</v>
      </c>
      <c r="C472" t="s">
        <v>106</v>
      </c>
      <c r="D472" s="5" t="s">
        <v>149</v>
      </c>
      <c r="E472">
        <v>15</v>
      </c>
      <c r="F472">
        <v>1.2685995101928711</v>
      </c>
      <c r="G472">
        <v>1.2762994766235352</v>
      </c>
      <c r="H472">
        <v>9.3136858195066452E-3</v>
      </c>
      <c r="I472">
        <v>86.208918750965339</v>
      </c>
      <c r="J472">
        <f t="shared" si="14"/>
        <v>0</v>
      </c>
    </row>
    <row r="473" spans="1:10" x14ac:dyDescent="0.25">
      <c r="A473" s="4" t="str">
        <f t="shared" si="15"/>
        <v>LCALA Basin6/17/2021 (8pm-9pm)16</v>
      </c>
      <c r="B473" t="s">
        <v>95</v>
      </c>
      <c r="C473" t="s">
        <v>106</v>
      </c>
      <c r="D473" s="5" t="s">
        <v>149</v>
      </c>
      <c r="E473">
        <v>16</v>
      </c>
      <c r="F473">
        <v>1.5133296251296997</v>
      </c>
      <c r="G473">
        <v>1.5280770063400269</v>
      </c>
      <c r="H473">
        <v>9.20078344643116E-3</v>
      </c>
      <c r="I473">
        <v>85.605526219265315</v>
      </c>
      <c r="J473">
        <f t="shared" si="14"/>
        <v>0</v>
      </c>
    </row>
    <row r="474" spans="1:10" x14ac:dyDescent="0.25">
      <c r="A474" s="4" t="str">
        <f t="shared" si="15"/>
        <v>LCALA Basin6/17/2021 (8pm-9pm)17</v>
      </c>
      <c r="B474" t="s">
        <v>95</v>
      </c>
      <c r="C474" t="s">
        <v>106</v>
      </c>
      <c r="D474" s="5" t="s">
        <v>149</v>
      </c>
      <c r="E474">
        <v>17</v>
      </c>
      <c r="F474">
        <v>1.7440075874328613</v>
      </c>
      <c r="G474">
        <v>1.7597687244415283</v>
      </c>
      <c r="H474">
        <v>8.2112867385149002E-3</v>
      </c>
      <c r="I474">
        <v>85.528759280335109</v>
      </c>
      <c r="J474">
        <f t="shared" si="14"/>
        <v>0</v>
      </c>
    </row>
    <row r="475" spans="1:10" x14ac:dyDescent="0.25">
      <c r="A475" s="4" t="str">
        <f t="shared" si="15"/>
        <v>LCALA Basin6/17/2021 (8pm-9pm)18</v>
      </c>
      <c r="B475" t="s">
        <v>95</v>
      </c>
      <c r="C475" t="s">
        <v>106</v>
      </c>
      <c r="D475" s="5" t="s">
        <v>149</v>
      </c>
      <c r="E475">
        <v>18</v>
      </c>
      <c r="F475">
        <v>1.9249734878540039</v>
      </c>
      <c r="G475">
        <v>1.9423117637634277</v>
      </c>
      <c r="H475">
        <v>4.3769897893071175E-3</v>
      </c>
      <c r="I475">
        <v>84.262502578141365</v>
      </c>
      <c r="J475">
        <f t="shared" si="14"/>
        <v>0</v>
      </c>
    </row>
    <row r="476" spans="1:10" x14ac:dyDescent="0.25">
      <c r="A476" s="4" t="str">
        <f t="shared" si="15"/>
        <v>LCALA Basin6/17/2021 (8pm-9pm)19</v>
      </c>
      <c r="B476" t="s">
        <v>95</v>
      </c>
      <c r="C476" t="s">
        <v>106</v>
      </c>
      <c r="D476" s="5" t="s">
        <v>149</v>
      </c>
      <c r="E476">
        <v>19</v>
      </c>
      <c r="F476">
        <v>2.0274534225463867</v>
      </c>
      <c r="G476">
        <v>2.0101151466369629</v>
      </c>
      <c r="H476">
        <v>4.3769897893071175E-3</v>
      </c>
      <c r="I476">
        <v>82.563061420567806</v>
      </c>
      <c r="J476">
        <f t="shared" si="14"/>
        <v>0</v>
      </c>
    </row>
    <row r="477" spans="1:10" x14ac:dyDescent="0.25">
      <c r="A477" s="4" t="str">
        <f t="shared" si="15"/>
        <v>LCALA Basin6/17/2021 (8pm-9pm)20</v>
      </c>
      <c r="B477" t="s">
        <v>95</v>
      </c>
      <c r="C477" t="s">
        <v>106</v>
      </c>
      <c r="D477" s="5" t="s">
        <v>149</v>
      </c>
      <c r="E477">
        <v>20</v>
      </c>
      <c r="F477">
        <v>1.9398119449615479</v>
      </c>
      <c r="G477">
        <v>1.9266399145126343</v>
      </c>
      <c r="H477">
        <v>7.6125473715364933E-3</v>
      </c>
      <c r="I477">
        <v>79.624246173182556</v>
      </c>
      <c r="J477">
        <f t="shared" si="14"/>
        <v>0</v>
      </c>
    </row>
    <row r="478" spans="1:10" x14ac:dyDescent="0.25">
      <c r="A478" s="4" t="str">
        <f t="shared" si="15"/>
        <v>LCALA Basin6/17/2021 (8pm-9pm)21</v>
      </c>
      <c r="B478" t="s">
        <v>95</v>
      </c>
      <c r="C478" t="s">
        <v>106</v>
      </c>
      <c r="D478" s="5" t="s">
        <v>149</v>
      </c>
      <c r="E478">
        <v>21</v>
      </c>
      <c r="F478">
        <v>1.8596527576446533</v>
      </c>
      <c r="G478">
        <v>1.2818876504898071</v>
      </c>
      <c r="H478">
        <v>8.2219718024134636E-3</v>
      </c>
      <c r="I478">
        <v>76.156715984515429</v>
      </c>
      <c r="J478">
        <f t="shared" si="14"/>
        <v>0</v>
      </c>
    </row>
    <row r="479" spans="1:10" x14ac:dyDescent="0.25">
      <c r="A479" s="4" t="str">
        <f t="shared" si="15"/>
        <v>LCALA Basin6/17/2021 (8pm-9pm)22</v>
      </c>
      <c r="B479" t="s">
        <v>95</v>
      </c>
      <c r="C479" t="s">
        <v>106</v>
      </c>
      <c r="D479" s="5" t="s">
        <v>149</v>
      </c>
      <c r="E479">
        <v>22</v>
      </c>
      <c r="F479">
        <v>1.7574126720428467</v>
      </c>
      <c r="G479">
        <v>2.004951000213623</v>
      </c>
      <c r="H479">
        <v>8.5086571052670479E-3</v>
      </c>
      <c r="I479">
        <v>73.481472236816188</v>
      </c>
      <c r="J479">
        <f t="shared" si="14"/>
        <v>0</v>
      </c>
    </row>
    <row r="480" spans="1:10" x14ac:dyDescent="0.25">
      <c r="A480" s="4" t="str">
        <f t="shared" si="15"/>
        <v>LCALA Basin6/17/2021 (8pm-9pm)23</v>
      </c>
      <c r="B480" t="s">
        <v>95</v>
      </c>
      <c r="C480" t="s">
        <v>106</v>
      </c>
      <c r="D480" s="5" t="s">
        <v>149</v>
      </c>
      <c r="E480">
        <v>23</v>
      </c>
      <c r="F480">
        <v>1.6010962724685669</v>
      </c>
      <c r="G480">
        <v>1.6552592515945435</v>
      </c>
      <c r="H480">
        <v>8.5200602188706398E-3</v>
      </c>
      <c r="I480">
        <v>72.30452963523615</v>
      </c>
      <c r="J480">
        <f t="shared" si="14"/>
        <v>0</v>
      </c>
    </row>
    <row r="481" spans="1:10" x14ac:dyDescent="0.25">
      <c r="A481" s="4" t="str">
        <f t="shared" si="15"/>
        <v>LCALA Basin6/17/2021 (8pm-9pm)24</v>
      </c>
      <c r="B481" t="s">
        <v>95</v>
      </c>
      <c r="C481" t="s">
        <v>106</v>
      </c>
      <c r="D481" s="5" t="s">
        <v>149</v>
      </c>
      <c r="E481">
        <v>24</v>
      </c>
      <c r="F481">
        <v>1.3786641359329224</v>
      </c>
      <c r="G481">
        <v>1.3951109647750854</v>
      </c>
      <c r="H481">
        <v>8.142576552927494E-3</v>
      </c>
      <c r="I481">
        <v>70.910831790439786</v>
      </c>
      <c r="J481">
        <f t="shared" si="14"/>
        <v>0</v>
      </c>
    </row>
    <row r="482" spans="1:10" x14ac:dyDescent="0.25">
      <c r="A482" s="4" t="str">
        <f t="shared" si="15"/>
        <v>LCALA Basin7/9/2021 (5pm-6pm &amp; 6:30pm-8:58pm)1</v>
      </c>
      <c r="B482" t="s">
        <v>95</v>
      </c>
      <c r="C482" t="s">
        <v>106</v>
      </c>
      <c r="D482" s="5" t="s">
        <v>150</v>
      </c>
      <c r="E482">
        <v>1</v>
      </c>
      <c r="F482">
        <v>1.2341030836105347</v>
      </c>
      <c r="G482">
        <v>1.2552512884140015</v>
      </c>
      <c r="H482">
        <v>7.6044271700084209E-3</v>
      </c>
      <c r="I482">
        <v>72.913457353380906</v>
      </c>
      <c r="J482">
        <f t="shared" si="14"/>
        <v>0</v>
      </c>
    </row>
    <row r="483" spans="1:10" x14ac:dyDescent="0.25">
      <c r="A483" s="4" t="str">
        <f t="shared" si="15"/>
        <v>LCALA Basin7/9/2021 (5pm-6pm &amp; 6:30pm-8:58pm)2</v>
      </c>
      <c r="B483" t="s">
        <v>95</v>
      </c>
      <c r="C483" t="s">
        <v>106</v>
      </c>
      <c r="D483" s="5" t="s">
        <v>150</v>
      </c>
      <c r="E483">
        <v>2</v>
      </c>
      <c r="F483">
        <v>1.051636815071106</v>
      </c>
      <c r="G483">
        <v>1.0759346485137939</v>
      </c>
      <c r="H483">
        <v>6.9685680791735649E-3</v>
      </c>
      <c r="I483">
        <v>72.409860583736162</v>
      </c>
      <c r="J483">
        <f t="shared" si="14"/>
        <v>0</v>
      </c>
    </row>
    <row r="484" spans="1:10" x14ac:dyDescent="0.25">
      <c r="A484" s="4" t="str">
        <f t="shared" si="15"/>
        <v>LCALA Basin7/9/2021 (5pm-6pm &amp; 6:30pm-8:58pm)3</v>
      </c>
      <c r="B484" t="s">
        <v>95</v>
      </c>
      <c r="C484" t="s">
        <v>106</v>
      </c>
      <c r="D484" s="5" t="s">
        <v>150</v>
      </c>
      <c r="E484">
        <v>3</v>
      </c>
      <c r="F484">
        <v>0.92869222164154053</v>
      </c>
      <c r="G484">
        <v>0.94974440336227417</v>
      </c>
      <c r="H484">
        <v>6.4402078278362751E-3</v>
      </c>
      <c r="I484">
        <v>71.822912723163853</v>
      </c>
      <c r="J484">
        <f t="shared" si="14"/>
        <v>0</v>
      </c>
    </row>
    <row r="485" spans="1:10" x14ac:dyDescent="0.25">
      <c r="A485" s="4" t="str">
        <f t="shared" si="15"/>
        <v>LCALA Basin7/9/2021 (5pm-6pm &amp; 6:30pm-8:58pm)4</v>
      </c>
      <c r="B485" t="s">
        <v>95</v>
      </c>
      <c r="C485" t="s">
        <v>106</v>
      </c>
      <c r="D485" s="5" t="s">
        <v>150</v>
      </c>
      <c r="E485">
        <v>4</v>
      </c>
      <c r="F485">
        <v>0.84279423952102661</v>
      </c>
      <c r="G485">
        <v>0.85872840881347656</v>
      </c>
      <c r="H485">
        <v>5.8463294990360737E-3</v>
      </c>
      <c r="I485">
        <v>71.382218192113086</v>
      </c>
      <c r="J485">
        <f t="shared" si="14"/>
        <v>0</v>
      </c>
    </row>
    <row r="486" spans="1:10" x14ac:dyDescent="0.25">
      <c r="A486" s="4" t="str">
        <f t="shared" si="15"/>
        <v>LCALA Basin7/9/2021 (5pm-6pm &amp; 6:30pm-8:58pm)5</v>
      </c>
      <c r="B486" t="s">
        <v>95</v>
      </c>
      <c r="C486" t="s">
        <v>106</v>
      </c>
      <c r="D486" s="5" t="s">
        <v>150</v>
      </c>
      <c r="E486">
        <v>5</v>
      </c>
      <c r="F486">
        <v>0.78690379858016968</v>
      </c>
      <c r="G486">
        <v>0.79118561744689941</v>
      </c>
      <c r="H486">
        <v>5.1991292275488377E-3</v>
      </c>
      <c r="I486">
        <v>70.93186993484322</v>
      </c>
      <c r="J486">
        <f t="shared" si="14"/>
        <v>0</v>
      </c>
    </row>
    <row r="487" spans="1:10" x14ac:dyDescent="0.25">
      <c r="A487" s="4" t="str">
        <f t="shared" si="15"/>
        <v>LCALA Basin7/9/2021 (5pm-6pm &amp; 6:30pm-8:58pm)6</v>
      </c>
      <c r="B487" t="s">
        <v>95</v>
      </c>
      <c r="C487" t="s">
        <v>106</v>
      </c>
      <c r="D487" s="5" t="s">
        <v>150</v>
      </c>
      <c r="E487">
        <v>6</v>
      </c>
      <c r="F487">
        <v>0.74539870023727417</v>
      </c>
      <c r="G487">
        <v>0.75032943487167358</v>
      </c>
      <c r="H487">
        <v>4.5012454502284527E-3</v>
      </c>
      <c r="I487">
        <v>70.406168036277663</v>
      </c>
      <c r="J487">
        <f t="shared" si="14"/>
        <v>0</v>
      </c>
    </row>
    <row r="488" spans="1:10" x14ac:dyDescent="0.25">
      <c r="A488" s="4" t="str">
        <f t="shared" si="15"/>
        <v>LCALA Basin7/9/2021 (5pm-6pm &amp; 6:30pm-8:58pm)7</v>
      </c>
      <c r="B488" t="s">
        <v>95</v>
      </c>
      <c r="C488" t="s">
        <v>106</v>
      </c>
      <c r="D488" s="5" t="s">
        <v>150</v>
      </c>
      <c r="E488">
        <v>7</v>
      </c>
      <c r="F488">
        <v>0.72533512115478516</v>
      </c>
      <c r="G488">
        <v>0.71846717596054077</v>
      </c>
      <c r="H488">
        <v>4.1287308558821678E-3</v>
      </c>
      <c r="I488">
        <v>70.051017568701468</v>
      </c>
      <c r="J488">
        <f t="shared" si="14"/>
        <v>0</v>
      </c>
    </row>
    <row r="489" spans="1:10" x14ac:dyDescent="0.25">
      <c r="A489" s="4" t="str">
        <f t="shared" si="15"/>
        <v>LCALA Basin7/9/2021 (5pm-6pm &amp; 6:30pm-8:58pm)8</v>
      </c>
      <c r="B489" t="s">
        <v>95</v>
      </c>
      <c r="C489" t="s">
        <v>106</v>
      </c>
      <c r="D489" s="5" t="s">
        <v>150</v>
      </c>
      <c r="E489">
        <v>8</v>
      </c>
      <c r="F489">
        <v>0.70680618286132813</v>
      </c>
      <c r="G489">
        <v>0.69561475515365601</v>
      </c>
      <c r="H489">
        <v>4.3015666306018829E-3</v>
      </c>
      <c r="I489">
        <v>70.633874752050104</v>
      </c>
      <c r="J489">
        <f t="shared" si="14"/>
        <v>0</v>
      </c>
    </row>
    <row r="490" spans="1:10" x14ac:dyDescent="0.25">
      <c r="A490" s="4" t="str">
        <f t="shared" si="15"/>
        <v>LCALA Basin7/9/2021 (5pm-6pm &amp; 6:30pm-8:58pm)9</v>
      </c>
      <c r="B490" t="s">
        <v>95</v>
      </c>
      <c r="C490" t="s">
        <v>106</v>
      </c>
      <c r="D490" s="5" t="s">
        <v>150</v>
      </c>
      <c r="E490">
        <v>9</v>
      </c>
      <c r="F490">
        <v>0.66369050741195679</v>
      </c>
      <c r="G490">
        <v>0.67386960983276367</v>
      </c>
      <c r="H490">
        <v>4.893958568572998E-3</v>
      </c>
      <c r="I490">
        <v>73.077099744988985</v>
      </c>
      <c r="J490">
        <f t="shared" si="14"/>
        <v>0</v>
      </c>
    </row>
    <row r="491" spans="1:10" x14ac:dyDescent="0.25">
      <c r="A491" s="4" t="str">
        <f t="shared" si="15"/>
        <v>LCALA Basin7/9/2021 (5pm-6pm &amp; 6:30pm-8:58pm)10</v>
      </c>
      <c r="B491" t="s">
        <v>95</v>
      </c>
      <c r="C491" t="s">
        <v>106</v>
      </c>
      <c r="D491" s="5" t="s">
        <v>150</v>
      </c>
      <c r="E491">
        <v>10</v>
      </c>
      <c r="F491">
        <v>0.67102348804473877</v>
      </c>
      <c r="G491">
        <v>0.68265968561172485</v>
      </c>
      <c r="H491">
        <v>5.9399129822850227E-3</v>
      </c>
      <c r="I491">
        <v>76.556030036855233</v>
      </c>
      <c r="J491">
        <f t="shared" si="14"/>
        <v>0</v>
      </c>
    </row>
    <row r="492" spans="1:10" x14ac:dyDescent="0.25">
      <c r="A492" s="4" t="str">
        <f t="shared" si="15"/>
        <v>LCALA Basin7/9/2021 (5pm-6pm &amp; 6:30pm-8:58pm)11</v>
      </c>
      <c r="B492" t="s">
        <v>95</v>
      </c>
      <c r="C492" t="s">
        <v>106</v>
      </c>
      <c r="D492" s="5" t="s">
        <v>150</v>
      </c>
      <c r="E492">
        <v>11</v>
      </c>
      <c r="F492">
        <v>0.74206370115280151</v>
      </c>
      <c r="G492">
        <v>0.74626022577285767</v>
      </c>
      <c r="H492">
        <v>6.8297893740236759E-3</v>
      </c>
      <c r="I492">
        <v>80.472003644947876</v>
      </c>
      <c r="J492">
        <f t="shared" si="14"/>
        <v>0</v>
      </c>
    </row>
    <row r="493" spans="1:10" x14ac:dyDescent="0.25">
      <c r="A493" s="4" t="str">
        <f t="shared" si="15"/>
        <v>LCALA Basin7/9/2021 (5pm-6pm &amp; 6:30pm-8:58pm)12</v>
      </c>
      <c r="B493" t="s">
        <v>95</v>
      </c>
      <c r="C493" t="s">
        <v>106</v>
      </c>
      <c r="D493" s="5" t="s">
        <v>150</v>
      </c>
      <c r="E493">
        <v>12</v>
      </c>
      <c r="F493">
        <v>0.88876688480377197</v>
      </c>
      <c r="G493">
        <v>0.89590942859649658</v>
      </c>
      <c r="H493">
        <v>7.7162445522844791E-3</v>
      </c>
      <c r="I493">
        <v>83.223509862776837</v>
      </c>
      <c r="J493">
        <f t="shared" si="14"/>
        <v>0</v>
      </c>
    </row>
    <row r="494" spans="1:10" x14ac:dyDescent="0.25">
      <c r="A494" s="4" t="str">
        <f t="shared" si="15"/>
        <v>LCALA Basin7/9/2021 (5pm-6pm &amp; 6:30pm-8:58pm)13</v>
      </c>
      <c r="B494" t="s">
        <v>95</v>
      </c>
      <c r="C494" t="s">
        <v>106</v>
      </c>
      <c r="D494" s="5" t="s">
        <v>150</v>
      </c>
      <c r="E494">
        <v>13</v>
      </c>
      <c r="F494">
        <v>1.1434339284896851</v>
      </c>
      <c r="G494">
        <v>1.109754204750061</v>
      </c>
      <c r="H494">
        <v>8.2300715148448944E-3</v>
      </c>
      <c r="I494">
        <v>85.263663164676018</v>
      </c>
      <c r="J494">
        <f t="shared" si="14"/>
        <v>0</v>
      </c>
    </row>
    <row r="495" spans="1:10" x14ac:dyDescent="0.25">
      <c r="A495" s="4" t="str">
        <f t="shared" si="15"/>
        <v>LCALA Basin7/9/2021 (5pm-6pm &amp; 6:30pm-8:58pm)14</v>
      </c>
      <c r="B495" t="s">
        <v>95</v>
      </c>
      <c r="C495" t="s">
        <v>106</v>
      </c>
      <c r="D495" s="5" t="s">
        <v>150</v>
      </c>
      <c r="E495">
        <v>14</v>
      </c>
      <c r="F495">
        <v>1.3427449464797974</v>
      </c>
      <c r="G495">
        <v>1.3042458295822144</v>
      </c>
      <c r="H495">
        <v>7.7378703281283379E-3</v>
      </c>
      <c r="I495">
        <v>87.400340373066328</v>
      </c>
      <c r="J495">
        <f t="shared" si="14"/>
        <v>0</v>
      </c>
    </row>
    <row r="496" spans="1:10" x14ac:dyDescent="0.25">
      <c r="A496" s="4" t="str">
        <f t="shared" si="15"/>
        <v>LCALA Basin7/9/2021 (5pm-6pm &amp; 6:30pm-8:58pm)15</v>
      </c>
      <c r="B496" t="s">
        <v>95</v>
      </c>
      <c r="C496" t="s">
        <v>106</v>
      </c>
      <c r="D496" s="5" t="s">
        <v>150</v>
      </c>
      <c r="E496">
        <v>15</v>
      </c>
      <c r="F496">
        <v>1.5770567655563354</v>
      </c>
      <c r="G496">
        <v>1.5639256238937378</v>
      </c>
      <c r="H496">
        <v>4.2683579958975315E-3</v>
      </c>
      <c r="I496">
        <v>88.549689108093176</v>
      </c>
      <c r="J496">
        <f t="shared" si="14"/>
        <v>0</v>
      </c>
    </row>
    <row r="497" spans="1:10" x14ac:dyDescent="0.25">
      <c r="A497" s="4" t="str">
        <f t="shared" si="15"/>
        <v>LCALA Basin7/9/2021 (5pm-6pm &amp; 6:30pm-8:58pm)16</v>
      </c>
      <c r="B497" t="s">
        <v>95</v>
      </c>
      <c r="C497" t="s">
        <v>106</v>
      </c>
      <c r="D497" s="5" t="s">
        <v>150</v>
      </c>
      <c r="E497">
        <v>16</v>
      </c>
      <c r="F497">
        <v>1.8540421724319458</v>
      </c>
      <c r="G497">
        <v>1.8671733140945435</v>
      </c>
      <c r="H497">
        <v>4.2683579958975315E-3</v>
      </c>
      <c r="I497">
        <v>89.583662092595048</v>
      </c>
      <c r="J497">
        <f t="shared" si="14"/>
        <v>0</v>
      </c>
    </row>
    <row r="498" spans="1:10" x14ac:dyDescent="0.25">
      <c r="A498" s="4" t="str">
        <f t="shared" si="15"/>
        <v>LCALA Basin7/9/2021 (5pm-6pm &amp; 6:30pm-8:58pm)17</v>
      </c>
      <c r="B498" t="s">
        <v>95</v>
      </c>
      <c r="C498" t="s">
        <v>106</v>
      </c>
      <c r="D498" s="5" t="s">
        <v>150</v>
      </c>
      <c r="E498">
        <v>17</v>
      </c>
      <c r="F498">
        <v>2.0922026634216309</v>
      </c>
      <c r="G498">
        <v>2.0909483432769775</v>
      </c>
      <c r="H498">
        <v>8.1354416906833649E-3</v>
      </c>
      <c r="I498">
        <v>90.374193289041571</v>
      </c>
      <c r="J498">
        <f t="shared" si="14"/>
        <v>0</v>
      </c>
    </row>
    <row r="499" spans="1:10" x14ac:dyDescent="0.25">
      <c r="A499" s="4" t="str">
        <f t="shared" si="15"/>
        <v>LCALA Basin7/9/2021 (5pm-6pm &amp; 6:30pm-8:58pm)18</v>
      </c>
      <c r="B499" t="s">
        <v>95</v>
      </c>
      <c r="C499" t="s">
        <v>106</v>
      </c>
      <c r="D499" s="5" t="s">
        <v>150</v>
      </c>
      <c r="E499">
        <v>18</v>
      </c>
      <c r="F499">
        <v>2.3292477130889893</v>
      </c>
      <c r="G499">
        <v>1.2410280704498291</v>
      </c>
      <c r="H499">
        <v>9.4221504405140877E-3</v>
      </c>
      <c r="I499">
        <v>89.556756539445047</v>
      </c>
      <c r="J499">
        <f t="shared" si="14"/>
        <v>0</v>
      </c>
    </row>
    <row r="500" spans="1:10" x14ac:dyDescent="0.25">
      <c r="A500" s="4" t="str">
        <f t="shared" si="15"/>
        <v>LCALA Basin7/9/2021 (5pm-6pm &amp; 6:30pm-8:58pm)19</v>
      </c>
      <c r="B500" t="s">
        <v>95</v>
      </c>
      <c r="C500" t="s">
        <v>106</v>
      </c>
      <c r="D500" s="5" t="s">
        <v>150</v>
      </c>
      <c r="E500">
        <v>19</v>
      </c>
      <c r="F500">
        <v>2.3974132537841797</v>
      </c>
      <c r="G500">
        <v>2.2220830917358398</v>
      </c>
      <c r="H500">
        <v>9.2209624126553535E-3</v>
      </c>
      <c r="I500">
        <v>87.901511578048087</v>
      </c>
      <c r="J500">
        <f t="shared" si="14"/>
        <v>0</v>
      </c>
    </row>
    <row r="501" spans="1:10" x14ac:dyDescent="0.25">
      <c r="A501" s="4" t="str">
        <f t="shared" si="15"/>
        <v>LCALA Basin7/9/2021 (5pm-6pm &amp; 6:30pm-8:58pm)20</v>
      </c>
      <c r="B501" t="s">
        <v>95</v>
      </c>
      <c r="C501" t="s">
        <v>106</v>
      </c>
      <c r="D501" s="5" t="s">
        <v>150</v>
      </c>
      <c r="E501">
        <v>20</v>
      </c>
      <c r="F501">
        <v>2.2491130828857422</v>
      </c>
      <c r="G501">
        <v>1.6605147123336792</v>
      </c>
      <c r="H501">
        <v>9.0377097949385643E-3</v>
      </c>
      <c r="I501">
        <v>85.258187714403221</v>
      </c>
      <c r="J501">
        <f t="shared" si="14"/>
        <v>0</v>
      </c>
    </row>
    <row r="502" spans="1:10" x14ac:dyDescent="0.25">
      <c r="A502" s="4" t="str">
        <f t="shared" si="15"/>
        <v>LCALA Basin7/9/2021 (5pm-6pm &amp; 6:30pm-8:58pm)21</v>
      </c>
      <c r="B502" t="s">
        <v>95</v>
      </c>
      <c r="C502" t="s">
        <v>106</v>
      </c>
      <c r="D502" s="5" t="s">
        <v>150</v>
      </c>
      <c r="E502">
        <v>21</v>
      </c>
      <c r="F502">
        <v>2.1132287979125977</v>
      </c>
      <c r="G502">
        <v>1.8137670755386353</v>
      </c>
      <c r="H502">
        <v>8.7226731702685356E-3</v>
      </c>
      <c r="I502">
        <v>81.916742602914624</v>
      </c>
      <c r="J502">
        <f t="shared" si="14"/>
        <v>0</v>
      </c>
    </row>
    <row r="503" spans="1:10" x14ac:dyDescent="0.25">
      <c r="A503" s="4" t="str">
        <f t="shared" si="15"/>
        <v>LCALA Basin7/9/2021 (5pm-6pm &amp; 6:30pm-8:58pm)22</v>
      </c>
      <c r="B503" t="s">
        <v>95</v>
      </c>
      <c r="C503" t="s">
        <v>106</v>
      </c>
      <c r="D503" s="5" t="s">
        <v>150</v>
      </c>
      <c r="E503">
        <v>22</v>
      </c>
      <c r="F503">
        <v>1.977882981300354</v>
      </c>
      <c r="G503">
        <v>2.395648717880249</v>
      </c>
      <c r="H503">
        <v>8.7633067741990089E-3</v>
      </c>
      <c r="I503">
        <v>78.675488850776986</v>
      </c>
      <c r="J503">
        <f t="shared" si="14"/>
        <v>0</v>
      </c>
    </row>
    <row r="504" spans="1:10" x14ac:dyDescent="0.25">
      <c r="A504" s="4" t="str">
        <f t="shared" si="15"/>
        <v>LCALA Basin7/9/2021 (5pm-6pm &amp; 6:30pm-8:58pm)23</v>
      </c>
      <c r="B504" t="s">
        <v>95</v>
      </c>
      <c r="C504" t="s">
        <v>106</v>
      </c>
      <c r="D504" s="5" t="s">
        <v>150</v>
      </c>
      <c r="E504">
        <v>23</v>
      </c>
      <c r="F504">
        <v>1.8255280256271362</v>
      </c>
      <c r="G504">
        <v>2.0570120811462402</v>
      </c>
      <c r="H504">
        <v>8.7744519114494324E-3</v>
      </c>
      <c r="I504">
        <v>77.098830403083241</v>
      </c>
      <c r="J504">
        <f t="shared" si="14"/>
        <v>0</v>
      </c>
    </row>
    <row r="505" spans="1:10" x14ac:dyDescent="0.25">
      <c r="A505" s="4" t="str">
        <f t="shared" si="15"/>
        <v>LCALA Basin7/9/2021 (5pm-6pm &amp; 6:30pm-8:58pm)24</v>
      </c>
      <c r="B505" t="s">
        <v>95</v>
      </c>
      <c r="C505" t="s">
        <v>106</v>
      </c>
      <c r="D505" s="5" t="s">
        <v>150</v>
      </c>
      <c r="E505">
        <v>24</v>
      </c>
      <c r="F505">
        <v>1.5820116996765137</v>
      </c>
      <c r="G505">
        <v>1.7312850952148438</v>
      </c>
      <c r="H505">
        <v>8.3469897508621216E-3</v>
      </c>
      <c r="I505">
        <v>75.808006003407968</v>
      </c>
      <c r="J505">
        <f t="shared" si="14"/>
        <v>0</v>
      </c>
    </row>
    <row r="506" spans="1:10" x14ac:dyDescent="0.25">
      <c r="A506" s="4" t="str">
        <f t="shared" si="15"/>
        <v>LCALA Basin8/5/2021 (5pm-6pm &amp; 8pm-9pm)1</v>
      </c>
      <c r="B506" t="s">
        <v>95</v>
      </c>
      <c r="C506" t="s">
        <v>106</v>
      </c>
      <c r="D506" s="5" t="s">
        <v>151</v>
      </c>
      <c r="E506">
        <v>1</v>
      </c>
      <c r="F506">
        <v>1.3490328788757324</v>
      </c>
      <c r="G506">
        <v>1.3468657732009888</v>
      </c>
      <c r="H506">
        <v>7.3673808947205544E-3</v>
      </c>
      <c r="I506">
        <v>72.87711939112549</v>
      </c>
      <c r="J506">
        <f t="shared" si="14"/>
        <v>0</v>
      </c>
    </row>
    <row r="507" spans="1:10" x14ac:dyDescent="0.25">
      <c r="A507" s="4" t="str">
        <f t="shared" si="15"/>
        <v>LCALA Basin8/5/2021 (5pm-6pm &amp; 8pm-9pm)2</v>
      </c>
      <c r="B507" t="s">
        <v>95</v>
      </c>
      <c r="C507" t="s">
        <v>106</v>
      </c>
      <c r="D507" s="5" t="s">
        <v>151</v>
      </c>
      <c r="E507">
        <v>2</v>
      </c>
      <c r="F507">
        <v>1.1581298112869263</v>
      </c>
      <c r="G507">
        <v>1.1397470235824585</v>
      </c>
      <c r="H507">
        <v>6.8478770554065704E-3</v>
      </c>
      <c r="I507">
        <v>72.103631960659698</v>
      </c>
      <c r="J507">
        <f t="shared" si="14"/>
        <v>0</v>
      </c>
    </row>
    <row r="508" spans="1:10" x14ac:dyDescent="0.25">
      <c r="A508" s="4" t="str">
        <f t="shared" si="15"/>
        <v>LCALA Basin8/5/2021 (5pm-6pm &amp; 8pm-9pm)3</v>
      </c>
      <c r="B508" t="s">
        <v>95</v>
      </c>
      <c r="C508" t="s">
        <v>106</v>
      </c>
      <c r="D508" s="5" t="s">
        <v>151</v>
      </c>
      <c r="E508">
        <v>3</v>
      </c>
      <c r="F508">
        <v>1.016605019569397</v>
      </c>
      <c r="G508">
        <v>0.98914158344268799</v>
      </c>
      <c r="H508">
        <v>6.2595997005701065E-3</v>
      </c>
      <c r="I508">
        <v>71.079974374116674</v>
      </c>
      <c r="J508">
        <f t="shared" si="14"/>
        <v>0</v>
      </c>
    </row>
    <row r="509" spans="1:10" x14ac:dyDescent="0.25">
      <c r="A509" s="4" t="str">
        <f t="shared" si="15"/>
        <v>LCALA Basin8/5/2021 (5pm-6pm &amp; 8pm-9pm)4</v>
      </c>
      <c r="B509" t="s">
        <v>95</v>
      </c>
      <c r="C509" t="s">
        <v>106</v>
      </c>
      <c r="D509" s="5" t="s">
        <v>151</v>
      </c>
      <c r="E509">
        <v>4</v>
      </c>
      <c r="F509">
        <v>0.91348350048065186</v>
      </c>
      <c r="G509">
        <v>0.89001303911209106</v>
      </c>
      <c r="H509">
        <v>5.624841433018446E-3</v>
      </c>
      <c r="I509">
        <v>70.673039489558761</v>
      </c>
      <c r="J509">
        <f t="shared" si="14"/>
        <v>0</v>
      </c>
    </row>
    <row r="510" spans="1:10" x14ac:dyDescent="0.25">
      <c r="A510" s="4" t="str">
        <f t="shared" si="15"/>
        <v>LCALA Basin8/5/2021 (5pm-6pm &amp; 8pm-9pm)5</v>
      </c>
      <c r="B510" t="s">
        <v>95</v>
      </c>
      <c r="C510" t="s">
        <v>106</v>
      </c>
      <c r="D510" s="5" t="s">
        <v>151</v>
      </c>
      <c r="E510">
        <v>5</v>
      </c>
      <c r="F510">
        <v>0.82631516456604004</v>
      </c>
      <c r="G510">
        <v>0.81995153427124023</v>
      </c>
      <c r="H510">
        <v>4.9585667438805103E-3</v>
      </c>
      <c r="I510">
        <v>70.474027368479852</v>
      </c>
      <c r="J510">
        <f t="shared" si="14"/>
        <v>0</v>
      </c>
    </row>
    <row r="511" spans="1:10" x14ac:dyDescent="0.25">
      <c r="A511" s="4" t="str">
        <f t="shared" si="15"/>
        <v>LCALA Basin8/5/2021 (5pm-6pm &amp; 8pm-9pm)6</v>
      </c>
      <c r="B511" t="s">
        <v>95</v>
      </c>
      <c r="C511" t="s">
        <v>106</v>
      </c>
      <c r="D511" s="5" t="s">
        <v>151</v>
      </c>
      <c r="E511">
        <v>6</v>
      </c>
      <c r="F511">
        <v>0.77259212732315063</v>
      </c>
      <c r="G511">
        <v>0.77115386724472046</v>
      </c>
      <c r="H511">
        <v>4.1350848041474819E-3</v>
      </c>
      <c r="I511">
        <v>69.778407093244141</v>
      </c>
      <c r="J511">
        <f t="shared" si="14"/>
        <v>0</v>
      </c>
    </row>
    <row r="512" spans="1:10" x14ac:dyDescent="0.25">
      <c r="A512" s="4" t="str">
        <f t="shared" si="15"/>
        <v>LCALA Basin8/5/2021 (5pm-6pm &amp; 8pm-9pm)7</v>
      </c>
      <c r="B512" t="s">
        <v>95</v>
      </c>
      <c r="C512" t="s">
        <v>106</v>
      </c>
      <c r="D512" s="5" t="s">
        <v>151</v>
      </c>
      <c r="E512">
        <v>7</v>
      </c>
      <c r="F512">
        <v>0.7352299690246582</v>
      </c>
      <c r="G512">
        <v>0.74413478374481201</v>
      </c>
      <c r="H512">
        <v>3.7066375371068716E-3</v>
      </c>
      <c r="I512">
        <v>69.033968172638964</v>
      </c>
      <c r="J512">
        <f t="shared" si="14"/>
        <v>0</v>
      </c>
    </row>
    <row r="513" spans="1:10" x14ac:dyDescent="0.25">
      <c r="A513" s="4" t="str">
        <f t="shared" si="15"/>
        <v>LCALA Basin8/5/2021 (5pm-6pm &amp; 8pm-9pm)8</v>
      </c>
      <c r="B513" t="s">
        <v>95</v>
      </c>
      <c r="C513" t="s">
        <v>106</v>
      </c>
      <c r="D513" s="5" t="s">
        <v>151</v>
      </c>
      <c r="E513">
        <v>8</v>
      </c>
      <c r="F513">
        <v>0.70259988307952881</v>
      </c>
      <c r="G513">
        <v>0.69926214218139648</v>
      </c>
      <c r="H513">
        <v>3.9232419803738594E-3</v>
      </c>
      <c r="I513">
        <v>68.987556569212245</v>
      </c>
      <c r="J513">
        <f t="shared" si="14"/>
        <v>0</v>
      </c>
    </row>
    <row r="514" spans="1:10" x14ac:dyDescent="0.25">
      <c r="A514" s="4" t="str">
        <f t="shared" si="15"/>
        <v>LCALA Basin8/5/2021 (5pm-6pm &amp; 8pm-9pm)9</v>
      </c>
      <c r="B514" t="s">
        <v>95</v>
      </c>
      <c r="C514" t="s">
        <v>106</v>
      </c>
      <c r="D514" s="5" t="s">
        <v>151</v>
      </c>
      <c r="E514">
        <v>9</v>
      </c>
      <c r="F514">
        <v>0.64260917901992798</v>
      </c>
      <c r="G514">
        <v>0.63073492050170898</v>
      </c>
      <c r="H514">
        <v>4.5736669562757015E-3</v>
      </c>
      <c r="I514">
        <v>71.061437869991281</v>
      </c>
      <c r="J514">
        <f t="shared" ref="J514:J577" si="16">INDEX(events, MATCH(CONCATENATE(B514, C514, D514), events_y, 0), MATCH("Confidential", events_x, 0))</f>
        <v>0</v>
      </c>
    </row>
    <row r="515" spans="1:10" x14ac:dyDescent="0.25">
      <c r="A515" s="4" t="str">
        <f t="shared" ref="A515:A578" si="17">B515&amp;C515&amp;D515&amp;E515</f>
        <v>LCALA Basin8/5/2021 (5pm-6pm &amp; 8pm-9pm)10</v>
      </c>
      <c r="B515" t="s">
        <v>95</v>
      </c>
      <c r="C515" t="s">
        <v>106</v>
      </c>
      <c r="D515" s="5" t="s">
        <v>151</v>
      </c>
      <c r="E515">
        <v>10</v>
      </c>
      <c r="F515">
        <v>0.59292089939117432</v>
      </c>
      <c r="G515">
        <v>0.58862364292144775</v>
      </c>
      <c r="H515">
        <v>5.4311067797243595E-3</v>
      </c>
      <c r="I515">
        <v>74.890892550568822</v>
      </c>
      <c r="J515">
        <f t="shared" si="16"/>
        <v>0</v>
      </c>
    </row>
    <row r="516" spans="1:10" x14ac:dyDescent="0.25">
      <c r="A516" s="4" t="str">
        <f t="shared" si="17"/>
        <v>LCALA Basin8/5/2021 (5pm-6pm &amp; 8pm-9pm)11</v>
      </c>
      <c r="B516" t="s">
        <v>95</v>
      </c>
      <c r="C516" t="s">
        <v>106</v>
      </c>
      <c r="D516" s="5" t="s">
        <v>151</v>
      </c>
      <c r="E516">
        <v>11</v>
      </c>
      <c r="F516">
        <v>0.63594037294387817</v>
      </c>
      <c r="G516">
        <v>0.62211203575134277</v>
      </c>
      <c r="H516">
        <v>6.2541146762669086E-3</v>
      </c>
      <c r="I516">
        <v>79.062009584129342</v>
      </c>
      <c r="J516">
        <f t="shared" si="16"/>
        <v>0</v>
      </c>
    </row>
    <row r="517" spans="1:10" x14ac:dyDescent="0.25">
      <c r="A517" s="4" t="str">
        <f t="shared" si="17"/>
        <v>LCALA Basin8/5/2021 (5pm-6pm &amp; 8pm-9pm)12</v>
      </c>
      <c r="B517" t="s">
        <v>95</v>
      </c>
      <c r="C517" t="s">
        <v>106</v>
      </c>
      <c r="D517" s="5" t="s">
        <v>151</v>
      </c>
      <c r="E517">
        <v>12</v>
      </c>
      <c r="F517">
        <v>0.78490811586380005</v>
      </c>
      <c r="G517">
        <v>0.76932424306869507</v>
      </c>
      <c r="H517">
        <v>7.104027085006237E-3</v>
      </c>
      <c r="I517">
        <v>83.280870255996888</v>
      </c>
      <c r="J517">
        <f t="shared" si="16"/>
        <v>0</v>
      </c>
    </row>
    <row r="518" spans="1:10" x14ac:dyDescent="0.25">
      <c r="A518" s="4" t="str">
        <f t="shared" si="17"/>
        <v>LCALA Basin8/5/2021 (5pm-6pm &amp; 8pm-9pm)13</v>
      </c>
      <c r="B518" t="s">
        <v>95</v>
      </c>
      <c r="C518" t="s">
        <v>106</v>
      </c>
      <c r="D518" s="5" t="s">
        <v>151</v>
      </c>
      <c r="E518">
        <v>13</v>
      </c>
      <c r="F518">
        <v>1.0021562576293945</v>
      </c>
      <c r="G518">
        <v>1.00525963306427</v>
      </c>
      <c r="H518">
        <v>7.670694962143898E-3</v>
      </c>
      <c r="I518">
        <v>85.581623657832296</v>
      </c>
      <c r="J518">
        <f t="shared" si="16"/>
        <v>0</v>
      </c>
    </row>
    <row r="519" spans="1:10" x14ac:dyDescent="0.25">
      <c r="A519" s="4" t="str">
        <f t="shared" si="17"/>
        <v>LCALA Basin8/5/2021 (5pm-6pm &amp; 8pm-9pm)14</v>
      </c>
      <c r="B519" t="s">
        <v>95</v>
      </c>
      <c r="C519" t="s">
        <v>106</v>
      </c>
      <c r="D519" s="5" t="s">
        <v>151</v>
      </c>
      <c r="E519">
        <v>14</v>
      </c>
      <c r="F519">
        <v>1.2641719579696655</v>
      </c>
      <c r="G519">
        <v>1.2578994035720825</v>
      </c>
      <c r="H519">
        <v>7.3922425508499146E-3</v>
      </c>
      <c r="I519">
        <v>86.407759526413798</v>
      </c>
      <c r="J519">
        <f t="shared" si="16"/>
        <v>0</v>
      </c>
    </row>
    <row r="520" spans="1:10" x14ac:dyDescent="0.25">
      <c r="A520" s="4" t="str">
        <f t="shared" si="17"/>
        <v>LCALA Basin8/5/2021 (5pm-6pm &amp; 8pm-9pm)15</v>
      </c>
      <c r="B520" t="s">
        <v>95</v>
      </c>
      <c r="C520" t="s">
        <v>106</v>
      </c>
      <c r="D520" s="5" t="s">
        <v>151</v>
      </c>
      <c r="E520">
        <v>15</v>
      </c>
      <c r="F520">
        <v>1.5063529014587402</v>
      </c>
      <c r="G520">
        <v>1.5052037239074707</v>
      </c>
      <c r="H520">
        <v>4.1388426907360554E-3</v>
      </c>
      <c r="I520">
        <v>87.025551597744695</v>
      </c>
      <c r="J520">
        <f t="shared" si="16"/>
        <v>0</v>
      </c>
    </row>
    <row r="521" spans="1:10" x14ac:dyDescent="0.25">
      <c r="A521" s="4" t="str">
        <f t="shared" si="17"/>
        <v>LCALA Basin8/5/2021 (5pm-6pm &amp; 8pm-9pm)16</v>
      </c>
      <c r="B521" t="s">
        <v>95</v>
      </c>
      <c r="C521" t="s">
        <v>106</v>
      </c>
      <c r="D521" s="5" t="s">
        <v>151</v>
      </c>
      <c r="E521">
        <v>16</v>
      </c>
      <c r="F521">
        <v>1.7861673831939697</v>
      </c>
      <c r="G521">
        <v>1.7873165607452393</v>
      </c>
      <c r="H521">
        <v>4.1388426907360554E-3</v>
      </c>
      <c r="I521">
        <v>87.20752120544276</v>
      </c>
      <c r="J521">
        <f t="shared" si="16"/>
        <v>0</v>
      </c>
    </row>
    <row r="522" spans="1:10" x14ac:dyDescent="0.25">
      <c r="A522" s="4" t="str">
        <f t="shared" si="17"/>
        <v>LCALA Basin8/5/2021 (5pm-6pm &amp; 8pm-9pm)17</v>
      </c>
      <c r="B522" t="s">
        <v>95</v>
      </c>
      <c r="C522" t="s">
        <v>106</v>
      </c>
      <c r="D522" s="5" t="s">
        <v>151</v>
      </c>
      <c r="E522">
        <v>17</v>
      </c>
      <c r="F522">
        <v>2.0641775131225586</v>
      </c>
      <c r="G522">
        <v>2.0392382144927979</v>
      </c>
      <c r="H522">
        <v>7.813597097992897E-3</v>
      </c>
      <c r="I522">
        <v>87.58167234711398</v>
      </c>
      <c r="J522">
        <f t="shared" si="16"/>
        <v>0</v>
      </c>
    </row>
    <row r="523" spans="1:10" x14ac:dyDescent="0.25">
      <c r="A523" s="4" t="str">
        <f t="shared" si="17"/>
        <v>LCALA Basin8/5/2021 (5pm-6pm &amp; 8pm-9pm)18</v>
      </c>
      <c r="B523" t="s">
        <v>95</v>
      </c>
      <c r="C523" t="s">
        <v>106</v>
      </c>
      <c r="D523" s="5" t="s">
        <v>151</v>
      </c>
      <c r="E523">
        <v>18</v>
      </c>
      <c r="F523">
        <v>2.3128030300140381</v>
      </c>
      <c r="G523">
        <v>1.4434272050857544</v>
      </c>
      <c r="H523">
        <v>9.0208444744348526E-3</v>
      </c>
      <c r="I523">
        <v>87.552899572029574</v>
      </c>
      <c r="J523">
        <f t="shared" si="16"/>
        <v>0</v>
      </c>
    </row>
    <row r="524" spans="1:10" x14ac:dyDescent="0.25">
      <c r="A524" s="4" t="str">
        <f t="shared" si="17"/>
        <v>LCALA Basin8/5/2021 (5pm-6pm &amp; 8pm-9pm)19</v>
      </c>
      <c r="B524" t="s">
        <v>95</v>
      </c>
      <c r="C524" t="s">
        <v>106</v>
      </c>
      <c r="D524" s="5" t="s">
        <v>151</v>
      </c>
      <c r="E524">
        <v>19</v>
      </c>
      <c r="F524">
        <v>2.4141225814819336</v>
      </c>
      <c r="G524">
        <v>2.6978099346160889</v>
      </c>
      <c r="H524">
        <v>9.0201590210199356E-3</v>
      </c>
      <c r="I524">
        <v>86.368272557223662</v>
      </c>
      <c r="J524">
        <f t="shared" si="16"/>
        <v>0</v>
      </c>
    </row>
    <row r="525" spans="1:10" x14ac:dyDescent="0.25">
      <c r="A525" s="4" t="str">
        <f t="shared" si="17"/>
        <v>LCALA Basin8/5/2021 (5pm-6pm &amp; 8pm-9pm)20</v>
      </c>
      <c r="B525" t="s">
        <v>95</v>
      </c>
      <c r="C525" t="s">
        <v>106</v>
      </c>
      <c r="D525" s="5" t="s">
        <v>151</v>
      </c>
      <c r="E525">
        <v>20</v>
      </c>
      <c r="F525">
        <v>2.2987093925476074</v>
      </c>
      <c r="G525">
        <v>2.3679718971252441</v>
      </c>
      <c r="H525">
        <v>8.6121205240488052E-3</v>
      </c>
      <c r="I525">
        <v>84.111206211712982</v>
      </c>
      <c r="J525">
        <f t="shared" si="16"/>
        <v>0</v>
      </c>
    </row>
    <row r="526" spans="1:10" x14ac:dyDescent="0.25">
      <c r="A526" s="4" t="str">
        <f t="shared" si="17"/>
        <v>LCALA Basin8/5/2021 (5pm-6pm &amp; 8pm-9pm)21</v>
      </c>
      <c r="B526" t="s">
        <v>95</v>
      </c>
      <c r="C526" t="s">
        <v>106</v>
      </c>
      <c r="D526" s="5" t="s">
        <v>151</v>
      </c>
      <c r="E526">
        <v>21</v>
      </c>
      <c r="F526">
        <v>2.1625714302062988</v>
      </c>
      <c r="G526">
        <v>1.5357900857925415</v>
      </c>
      <c r="H526">
        <v>8.389962837100029E-3</v>
      </c>
      <c r="I526">
        <v>80.690492273782041</v>
      </c>
      <c r="J526">
        <f t="shared" si="16"/>
        <v>0</v>
      </c>
    </row>
    <row r="527" spans="1:10" x14ac:dyDescent="0.25">
      <c r="A527" s="4" t="str">
        <f t="shared" si="17"/>
        <v>LCALA Basin8/5/2021 (5pm-6pm &amp; 8pm-9pm)22</v>
      </c>
      <c r="B527" t="s">
        <v>95</v>
      </c>
      <c r="C527" t="s">
        <v>106</v>
      </c>
      <c r="D527" s="5" t="s">
        <v>151</v>
      </c>
      <c r="E527">
        <v>22</v>
      </c>
      <c r="F527">
        <v>2.020665168762207</v>
      </c>
      <c r="G527">
        <v>2.3553118705749512</v>
      </c>
      <c r="H527">
        <v>8.3273565396666527E-3</v>
      </c>
      <c r="I527">
        <v>76.88131409679842</v>
      </c>
      <c r="J527">
        <f t="shared" si="16"/>
        <v>0</v>
      </c>
    </row>
    <row r="528" spans="1:10" x14ac:dyDescent="0.25">
      <c r="A528" s="4" t="str">
        <f t="shared" si="17"/>
        <v>LCALA Basin8/5/2021 (5pm-6pm &amp; 8pm-9pm)23</v>
      </c>
      <c r="B528" t="s">
        <v>95</v>
      </c>
      <c r="C528" t="s">
        <v>106</v>
      </c>
      <c r="D528" s="5" t="s">
        <v>151</v>
      </c>
      <c r="E528">
        <v>23</v>
      </c>
      <c r="F528">
        <v>1.7823387384414673</v>
      </c>
      <c r="G528">
        <v>1.8833873271942139</v>
      </c>
      <c r="H528">
        <v>8.1343380734324455E-3</v>
      </c>
      <c r="I528">
        <v>74.481156241208524</v>
      </c>
      <c r="J528">
        <f t="shared" si="16"/>
        <v>0</v>
      </c>
    </row>
    <row r="529" spans="1:10" x14ac:dyDescent="0.25">
      <c r="A529" s="4" t="str">
        <f t="shared" si="17"/>
        <v>LCALA Basin8/5/2021 (5pm-6pm &amp; 8pm-9pm)24</v>
      </c>
      <c r="B529" t="s">
        <v>95</v>
      </c>
      <c r="C529" t="s">
        <v>106</v>
      </c>
      <c r="D529" s="5" t="s">
        <v>151</v>
      </c>
      <c r="E529">
        <v>24</v>
      </c>
      <c r="F529">
        <v>1.5013687610626221</v>
      </c>
      <c r="G529">
        <v>1.563132643699646</v>
      </c>
      <c r="H529">
        <v>7.7061490155756474E-3</v>
      </c>
      <c r="I529">
        <v>72.682483150982534</v>
      </c>
      <c r="J529">
        <f t="shared" si="16"/>
        <v>0</v>
      </c>
    </row>
    <row r="530" spans="1:10" x14ac:dyDescent="0.25">
      <c r="A530" s="4" t="str">
        <f t="shared" si="17"/>
        <v>LCALA Basin8/27/2021 (6pm-8pm)1</v>
      </c>
      <c r="B530" t="s">
        <v>95</v>
      </c>
      <c r="C530" t="s">
        <v>106</v>
      </c>
      <c r="D530" s="5" t="s">
        <v>152</v>
      </c>
      <c r="E530">
        <v>1</v>
      </c>
      <c r="F530">
        <v>1.2102311849594116</v>
      </c>
      <c r="G530">
        <v>1.2345927953720093</v>
      </c>
      <c r="H530">
        <v>7.0473602972924709E-3</v>
      </c>
      <c r="I530">
        <v>74.588320008162299</v>
      </c>
      <c r="J530">
        <f t="shared" si="16"/>
        <v>0</v>
      </c>
    </row>
    <row r="531" spans="1:10" x14ac:dyDescent="0.25">
      <c r="A531" s="4" t="str">
        <f t="shared" si="17"/>
        <v>LCALA Basin8/27/2021 (6pm-8pm)2</v>
      </c>
      <c r="B531" t="s">
        <v>95</v>
      </c>
      <c r="C531" t="s">
        <v>106</v>
      </c>
      <c r="D531" s="5" t="s">
        <v>152</v>
      </c>
      <c r="E531">
        <v>2</v>
      </c>
      <c r="F531">
        <v>1.0376670360565186</v>
      </c>
      <c r="G531">
        <v>1.0457502603530884</v>
      </c>
      <c r="H531">
        <v>6.5970043651759624E-3</v>
      </c>
      <c r="I531">
        <v>72.866858990677798</v>
      </c>
      <c r="J531">
        <f t="shared" si="16"/>
        <v>0</v>
      </c>
    </row>
    <row r="532" spans="1:10" x14ac:dyDescent="0.25">
      <c r="A532" s="4" t="str">
        <f t="shared" si="17"/>
        <v>LCALA Basin8/27/2021 (6pm-8pm)3</v>
      </c>
      <c r="B532" t="s">
        <v>95</v>
      </c>
      <c r="C532" t="s">
        <v>106</v>
      </c>
      <c r="D532" s="5" t="s">
        <v>152</v>
      </c>
      <c r="E532">
        <v>3</v>
      </c>
      <c r="F532">
        <v>0.89853382110595703</v>
      </c>
      <c r="G532">
        <v>0.90712106227874756</v>
      </c>
      <c r="H532">
        <v>5.9719174169003963E-3</v>
      </c>
      <c r="I532">
        <v>71.394411315373702</v>
      </c>
      <c r="J532">
        <f t="shared" si="16"/>
        <v>0</v>
      </c>
    </row>
    <row r="533" spans="1:10" x14ac:dyDescent="0.25">
      <c r="A533" s="4" t="str">
        <f t="shared" si="17"/>
        <v>LCALA Basin8/27/2021 (6pm-8pm)4</v>
      </c>
      <c r="B533" t="s">
        <v>95</v>
      </c>
      <c r="C533" t="s">
        <v>106</v>
      </c>
      <c r="D533" s="5" t="s">
        <v>152</v>
      </c>
      <c r="E533">
        <v>4</v>
      </c>
      <c r="F533">
        <v>0.81130725145339966</v>
      </c>
      <c r="G533">
        <v>0.8077549934387207</v>
      </c>
      <c r="H533">
        <v>5.4554170928895473E-3</v>
      </c>
      <c r="I533">
        <v>70.474537862211733</v>
      </c>
      <c r="J533">
        <f t="shared" si="16"/>
        <v>0</v>
      </c>
    </row>
    <row r="534" spans="1:10" x14ac:dyDescent="0.25">
      <c r="A534" s="4" t="str">
        <f t="shared" si="17"/>
        <v>LCALA Basin8/27/2021 (6pm-8pm)5</v>
      </c>
      <c r="B534" t="s">
        <v>95</v>
      </c>
      <c r="C534" t="s">
        <v>106</v>
      </c>
      <c r="D534" s="5" t="s">
        <v>152</v>
      </c>
      <c r="E534">
        <v>5</v>
      </c>
      <c r="F534">
        <v>0.73554229736328125</v>
      </c>
      <c r="G534">
        <v>0.73636633157730103</v>
      </c>
      <c r="H534">
        <v>4.7521875239908695E-3</v>
      </c>
      <c r="I534">
        <v>69.615397464004545</v>
      </c>
      <c r="J534">
        <f t="shared" si="16"/>
        <v>0</v>
      </c>
    </row>
    <row r="535" spans="1:10" x14ac:dyDescent="0.25">
      <c r="A535" s="4" t="str">
        <f t="shared" si="17"/>
        <v>LCALA Basin8/27/2021 (6pm-8pm)6</v>
      </c>
      <c r="B535" t="s">
        <v>95</v>
      </c>
      <c r="C535" t="s">
        <v>106</v>
      </c>
      <c r="D535" s="5" t="s">
        <v>152</v>
      </c>
      <c r="E535">
        <v>6</v>
      </c>
      <c r="F535">
        <v>0.69859826564788818</v>
      </c>
      <c r="G535">
        <v>0.70081335306167603</v>
      </c>
      <c r="H535">
        <v>3.9980844594538212E-3</v>
      </c>
      <c r="I535">
        <v>68.948136426102721</v>
      </c>
      <c r="J535">
        <f t="shared" si="16"/>
        <v>0</v>
      </c>
    </row>
    <row r="536" spans="1:10" x14ac:dyDescent="0.25">
      <c r="A536" s="4" t="str">
        <f t="shared" si="17"/>
        <v>LCALA Basin8/27/2021 (6pm-8pm)7</v>
      </c>
      <c r="B536" t="s">
        <v>95</v>
      </c>
      <c r="C536" t="s">
        <v>106</v>
      </c>
      <c r="D536" s="5" t="s">
        <v>152</v>
      </c>
      <c r="E536">
        <v>7</v>
      </c>
      <c r="F536">
        <v>0.70117390155792236</v>
      </c>
      <c r="G536">
        <v>0.71534121036529541</v>
      </c>
      <c r="H536">
        <v>3.5312434192746878E-3</v>
      </c>
      <c r="I536">
        <v>68.055264806242235</v>
      </c>
      <c r="J536">
        <f t="shared" si="16"/>
        <v>0</v>
      </c>
    </row>
    <row r="537" spans="1:10" x14ac:dyDescent="0.25">
      <c r="A537" s="4" t="str">
        <f t="shared" si="17"/>
        <v>LCALA Basin8/27/2021 (6pm-8pm)8</v>
      </c>
      <c r="B537" t="s">
        <v>95</v>
      </c>
      <c r="C537" t="s">
        <v>106</v>
      </c>
      <c r="D537" s="5" t="s">
        <v>152</v>
      </c>
      <c r="E537">
        <v>8</v>
      </c>
      <c r="F537">
        <v>0.67040610313415527</v>
      </c>
      <c r="G537">
        <v>0.67279255390167236</v>
      </c>
      <c r="H537">
        <v>3.7134571466594934E-3</v>
      </c>
      <c r="I537">
        <v>67.805084534281619</v>
      </c>
      <c r="J537">
        <f t="shared" si="16"/>
        <v>0</v>
      </c>
    </row>
    <row r="538" spans="1:10" x14ac:dyDescent="0.25">
      <c r="A538" s="4" t="str">
        <f t="shared" si="17"/>
        <v>LCALA Basin8/27/2021 (6pm-8pm)9</v>
      </c>
      <c r="B538" t="s">
        <v>95</v>
      </c>
      <c r="C538" t="s">
        <v>106</v>
      </c>
      <c r="D538" s="5" t="s">
        <v>152</v>
      </c>
      <c r="E538">
        <v>9</v>
      </c>
      <c r="F538">
        <v>0.55395972728729248</v>
      </c>
      <c r="G538">
        <v>0.5638662576675415</v>
      </c>
      <c r="H538">
        <v>4.228424746543169E-3</v>
      </c>
      <c r="I538">
        <v>70.389775678578303</v>
      </c>
      <c r="J538">
        <f t="shared" si="16"/>
        <v>0</v>
      </c>
    </row>
    <row r="539" spans="1:10" x14ac:dyDescent="0.25">
      <c r="A539" s="4" t="str">
        <f t="shared" si="17"/>
        <v>LCALA Basin8/27/2021 (6pm-8pm)10</v>
      </c>
      <c r="B539" t="s">
        <v>95</v>
      </c>
      <c r="C539" t="s">
        <v>106</v>
      </c>
      <c r="D539" s="5" t="s">
        <v>152</v>
      </c>
      <c r="E539">
        <v>10</v>
      </c>
      <c r="F539">
        <v>0.47174051403999329</v>
      </c>
      <c r="G539">
        <v>0.48697879910469055</v>
      </c>
      <c r="H539">
        <v>5.0084898248314857E-3</v>
      </c>
      <c r="I539">
        <v>75.509753526539825</v>
      </c>
      <c r="J539">
        <f t="shared" si="16"/>
        <v>0</v>
      </c>
    </row>
    <row r="540" spans="1:10" x14ac:dyDescent="0.25">
      <c r="A540" s="4" t="str">
        <f t="shared" si="17"/>
        <v>LCALA Basin8/27/2021 (6pm-8pm)11</v>
      </c>
      <c r="B540" t="s">
        <v>95</v>
      </c>
      <c r="C540" t="s">
        <v>106</v>
      </c>
      <c r="D540" s="5" t="s">
        <v>152</v>
      </c>
      <c r="E540">
        <v>11</v>
      </c>
      <c r="F540">
        <v>0.46037933230400085</v>
      </c>
      <c r="G540">
        <v>0.48338514566421509</v>
      </c>
      <c r="H540">
        <v>5.836796946823597E-3</v>
      </c>
      <c r="I540">
        <v>80.814623414991971</v>
      </c>
      <c r="J540">
        <f t="shared" si="16"/>
        <v>0</v>
      </c>
    </row>
    <row r="541" spans="1:10" x14ac:dyDescent="0.25">
      <c r="A541" s="4" t="str">
        <f t="shared" si="17"/>
        <v>LCALA Basin8/27/2021 (6pm-8pm)12</v>
      </c>
      <c r="B541" t="s">
        <v>95</v>
      </c>
      <c r="C541" t="s">
        <v>106</v>
      </c>
      <c r="D541" s="5" t="s">
        <v>152</v>
      </c>
      <c r="E541">
        <v>12</v>
      </c>
      <c r="F541">
        <v>0.58775335550308228</v>
      </c>
      <c r="G541">
        <v>0.59787857532501221</v>
      </c>
      <c r="H541">
        <v>6.6902153193950653E-3</v>
      </c>
      <c r="I541">
        <v>85.366595202944026</v>
      </c>
      <c r="J541">
        <f t="shared" si="16"/>
        <v>0</v>
      </c>
    </row>
    <row r="542" spans="1:10" x14ac:dyDescent="0.25">
      <c r="A542" s="4" t="str">
        <f t="shared" si="17"/>
        <v>LCALA Basin8/27/2021 (6pm-8pm)13</v>
      </c>
      <c r="B542" t="s">
        <v>95</v>
      </c>
      <c r="C542" t="s">
        <v>106</v>
      </c>
      <c r="D542" s="5" t="s">
        <v>152</v>
      </c>
      <c r="E542">
        <v>13</v>
      </c>
      <c r="F542">
        <v>0.85331660509109497</v>
      </c>
      <c r="G542">
        <v>0.87414407730102539</v>
      </c>
      <c r="H542">
        <v>7.640068419277668E-3</v>
      </c>
      <c r="I542">
        <v>88.771729388368527</v>
      </c>
      <c r="J542">
        <f t="shared" si="16"/>
        <v>0</v>
      </c>
    </row>
    <row r="543" spans="1:10" x14ac:dyDescent="0.25">
      <c r="A543" s="4" t="str">
        <f t="shared" si="17"/>
        <v>LCALA Basin8/27/2021 (6pm-8pm)14</v>
      </c>
      <c r="B543" t="s">
        <v>95</v>
      </c>
      <c r="C543" t="s">
        <v>106</v>
      </c>
      <c r="D543" s="5" t="s">
        <v>152</v>
      </c>
      <c r="E543">
        <v>14</v>
      </c>
      <c r="F543">
        <v>1.21107017993927</v>
      </c>
      <c r="G543">
        <v>1.227130651473999</v>
      </c>
      <c r="H543">
        <v>8.1770531833171844E-3</v>
      </c>
      <c r="I543">
        <v>91.225028772253324</v>
      </c>
      <c r="J543">
        <f t="shared" si="16"/>
        <v>0</v>
      </c>
    </row>
    <row r="544" spans="1:10" x14ac:dyDescent="0.25">
      <c r="A544" s="4" t="str">
        <f t="shared" si="17"/>
        <v>LCALA Basin8/27/2021 (6pm-8pm)15</v>
      </c>
      <c r="B544" t="s">
        <v>95</v>
      </c>
      <c r="C544" t="s">
        <v>106</v>
      </c>
      <c r="D544" s="5" t="s">
        <v>152</v>
      </c>
      <c r="E544">
        <v>15</v>
      </c>
      <c r="F544">
        <v>1.554409384727478</v>
      </c>
      <c r="G544">
        <v>1.6002994775772095</v>
      </c>
      <c r="H544">
        <v>7.7779931016266346E-3</v>
      </c>
      <c r="I544">
        <v>92.534493558069045</v>
      </c>
      <c r="J544">
        <f t="shared" si="16"/>
        <v>0</v>
      </c>
    </row>
    <row r="545" spans="1:10" x14ac:dyDescent="0.25">
      <c r="A545" s="4" t="str">
        <f t="shared" si="17"/>
        <v>LCALA Basin8/27/2021 (6pm-8pm)16</v>
      </c>
      <c r="B545" t="s">
        <v>95</v>
      </c>
      <c r="C545" t="s">
        <v>106</v>
      </c>
      <c r="D545" s="5" t="s">
        <v>152</v>
      </c>
      <c r="E545">
        <v>16</v>
      </c>
      <c r="F545">
        <v>2.0003876686096191</v>
      </c>
      <c r="G545">
        <v>2.0132975578308105</v>
      </c>
      <c r="H545">
        <v>4.3100053444504738E-3</v>
      </c>
      <c r="I545">
        <v>93.838118857284641</v>
      </c>
      <c r="J545">
        <f t="shared" si="16"/>
        <v>0</v>
      </c>
    </row>
    <row r="546" spans="1:10" x14ac:dyDescent="0.25">
      <c r="A546" s="4" t="str">
        <f t="shared" si="17"/>
        <v>LCALA Basin8/27/2021 (6pm-8pm)17</v>
      </c>
      <c r="B546" t="s">
        <v>95</v>
      </c>
      <c r="C546" t="s">
        <v>106</v>
      </c>
      <c r="D546" s="5" t="s">
        <v>152</v>
      </c>
      <c r="E546">
        <v>17</v>
      </c>
      <c r="F546">
        <v>2.3118448257446289</v>
      </c>
      <c r="G546">
        <v>2.2989349365234375</v>
      </c>
      <c r="H546">
        <v>4.3100053444504738E-3</v>
      </c>
      <c r="I546">
        <v>93.426424097352196</v>
      </c>
      <c r="J546">
        <f t="shared" si="16"/>
        <v>0</v>
      </c>
    </row>
    <row r="547" spans="1:10" x14ac:dyDescent="0.25">
      <c r="A547" s="4" t="str">
        <f t="shared" si="17"/>
        <v>LCALA Basin8/27/2021 (6pm-8pm)18</v>
      </c>
      <c r="B547" t="s">
        <v>95</v>
      </c>
      <c r="C547" t="s">
        <v>106</v>
      </c>
      <c r="D547" s="5" t="s">
        <v>152</v>
      </c>
      <c r="E547">
        <v>18</v>
      </c>
      <c r="F547">
        <v>2.5140306949615479</v>
      </c>
      <c r="G547">
        <v>2.4988830089569092</v>
      </c>
      <c r="H547">
        <v>7.8862886875867844E-3</v>
      </c>
      <c r="I547">
        <v>91.426653256618806</v>
      </c>
      <c r="J547">
        <f t="shared" si="16"/>
        <v>0</v>
      </c>
    </row>
    <row r="548" spans="1:10" x14ac:dyDescent="0.25">
      <c r="A548" s="4" t="str">
        <f t="shared" si="17"/>
        <v>LCALA Basin8/27/2021 (6pm-8pm)19</v>
      </c>
      <c r="B548" t="s">
        <v>95</v>
      </c>
      <c r="C548" t="s">
        <v>106</v>
      </c>
      <c r="D548" s="5" t="s">
        <v>152</v>
      </c>
      <c r="E548">
        <v>19</v>
      </c>
      <c r="F548">
        <v>2.5298576354980469</v>
      </c>
      <c r="G548">
        <v>1.605501651763916</v>
      </c>
      <c r="H548">
        <v>8.9048780500888824E-3</v>
      </c>
      <c r="I548">
        <v>89.6354107042457</v>
      </c>
      <c r="J548">
        <f t="shared" si="16"/>
        <v>0</v>
      </c>
    </row>
    <row r="549" spans="1:10" x14ac:dyDescent="0.25">
      <c r="A549" s="4" t="str">
        <f t="shared" si="17"/>
        <v>LCALA Basin8/27/2021 (6pm-8pm)20</v>
      </c>
      <c r="B549" t="s">
        <v>95</v>
      </c>
      <c r="C549" t="s">
        <v>106</v>
      </c>
      <c r="D549" s="5" t="s">
        <v>152</v>
      </c>
      <c r="E549">
        <v>20</v>
      </c>
      <c r="F549">
        <v>2.3512008190155029</v>
      </c>
      <c r="G549">
        <v>1.8494158983230591</v>
      </c>
      <c r="H549">
        <v>8.6031137034296989E-3</v>
      </c>
      <c r="I549">
        <v>86.889726536651892</v>
      </c>
      <c r="J549">
        <f t="shared" si="16"/>
        <v>0</v>
      </c>
    </row>
    <row r="550" spans="1:10" x14ac:dyDescent="0.25">
      <c r="A550" s="4" t="str">
        <f t="shared" si="17"/>
        <v>LCALA Basin8/27/2021 (6pm-8pm)21</v>
      </c>
      <c r="B550" t="s">
        <v>95</v>
      </c>
      <c r="C550" t="s">
        <v>106</v>
      </c>
      <c r="D550" s="5" t="s">
        <v>152</v>
      </c>
      <c r="E550">
        <v>21</v>
      </c>
      <c r="F550">
        <v>2.1911580562591553</v>
      </c>
      <c r="G550">
        <v>2.5925216674804688</v>
      </c>
      <c r="H550">
        <v>8.4473602473735809E-3</v>
      </c>
      <c r="I550">
        <v>82.203073280002513</v>
      </c>
      <c r="J550">
        <f t="shared" si="16"/>
        <v>0</v>
      </c>
    </row>
    <row r="551" spans="1:10" x14ac:dyDescent="0.25">
      <c r="A551" s="4" t="str">
        <f t="shared" si="17"/>
        <v>LCALA Basin8/27/2021 (6pm-8pm)22</v>
      </c>
      <c r="B551" t="s">
        <v>95</v>
      </c>
      <c r="C551" t="s">
        <v>106</v>
      </c>
      <c r="D551" s="5" t="s">
        <v>152</v>
      </c>
      <c r="E551">
        <v>22</v>
      </c>
      <c r="F551">
        <v>2.0204973220825195</v>
      </c>
      <c r="G551">
        <v>2.1737451553344727</v>
      </c>
      <c r="H551">
        <v>8.1761721521615982E-3</v>
      </c>
      <c r="I551">
        <v>78.398899526424316</v>
      </c>
      <c r="J551">
        <f t="shared" si="16"/>
        <v>0</v>
      </c>
    </row>
    <row r="552" spans="1:10" x14ac:dyDescent="0.25">
      <c r="A552" s="4" t="str">
        <f t="shared" si="17"/>
        <v>LCALA Basin8/27/2021 (6pm-8pm)23</v>
      </c>
      <c r="B552" t="s">
        <v>95</v>
      </c>
      <c r="C552" t="s">
        <v>106</v>
      </c>
      <c r="D552" s="5" t="s">
        <v>152</v>
      </c>
      <c r="E552">
        <v>23</v>
      </c>
      <c r="F552">
        <v>1.8008675575256348</v>
      </c>
      <c r="G552">
        <v>1.8890124559402466</v>
      </c>
      <c r="H552">
        <v>8.0468133091926575E-3</v>
      </c>
      <c r="I552">
        <v>76.14745887863198</v>
      </c>
      <c r="J552">
        <f t="shared" si="16"/>
        <v>0</v>
      </c>
    </row>
    <row r="553" spans="1:10" x14ac:dyDescent="0.25">
      <c r="A553" s="4" t="str">
        <f t="shared" si="17"/>
        <v>LCALA Basin8/27/2021 (6pm-8pm)24</v>
      </c>
      <c r="B553" t="s">
        <v>95</v>
      </c>
      <c r="C553" t="s">
        <v>106</v>
      </c>
      <c r="D553" s="5" t="s">
        <v>152</v>
      </c>
      <c r="E553">
        <v>24</v>
      </c>
      <c r="F553">
        <v>1.5319672822952271</v>
      </c>
      <c r="G553">
        <v>1.5970081090927124</v>
      </c>
      <c r="H553">
        <v>7.550771813839674E-3</v>
      </c>
      <c r="I553">
        <v>74.427222335406299</v>
      </c>
      <c r="J553">
        <f t="shared" si="16"/>
        <v>0</v>
      </c>
    </row>
    <row r="554" spans="1:10" x14ac:dyDescent="0.25">
      <c r="A554" s="4" t="str">
        <f t="shared" si="17"/>
        <v>LCALA Basin9/9/2021 (6pm-8pm)1</v>
      </c>
      <c r="B554" t="s">
        <v>95</v>
      </c>
      <c r="C554" t="s">
        <v>106</v>
      </c>
      <c r="D554" s="5" t="s">
        <v>153</v>
      </c>
      <c r="E554">
        <v>1</v>
      </c>
      <c r="F554">
        <v>1.2487175464630127</v>
      </c>
      <c r="G554">
        <v>1.2485017776489258</v>
      </c>
      <c r="H554">
        <v>7.1879872120916843E-3</v>
      </c>
      <c r="I554">
        <v>71.656454182308025</v>
      </c>
      <c r="J554">
        <f t="shared" si="16"/>
        <v>0</v>
      </c>
    </row>
    <row r="555" spans="1:10" x14ac:dyDescent="0.25">
      <c r="A555" s="4" t="str">
        <f t="shared" si="17"/>
        <v>LCALA Basin9/9/2021 (6pm-8pm)2</v>
      </c>
      <c r="B555" t="s">
        <v>95</v>
      </c>
      <c r="C555" t="s">
        <v>106</v>
      </c>
      <c r="D555" s="5" t="s">
        <v>153</v>
      </c>
      <c r="E555">
        <v>2</v>
      </c>
      <c r="F555">
        <v>1.0599907636642456</v>
      </c>
      <c r="G555">
        <v>1.0770374536514282</v>
      </c>
      <c r="H555">
        <v>6.6067553125321865E-3</v>
      </c>
      <c r="I555">
        <v>71.281440189460696</v>
      </c>
      <c r="J555">
        <f t="shared" si="16"/>
        <v>0</v>
      </c>
    </row>
    <row r="556" spans="1:10" x14ac:dyDescent="0.25">
      <c r="A556" s="4" t="str">
        <f t="shared" si="17"/>
        <v>LCALA Basin9/9/2021 (6pm-8pm)3</v>
      </c>
      <c r="B556" t="s">
        <v>95</v>
      </c>
      <c r="C556" t="s">
        <v>106</v>
      </c>
      <c r="D556" s="5" t="s">
        <v>153</v>
      </c>
      <c r="E556">
        <v>3</v>
      </c>
      <c r="F556">
        <v>0.93528366088867188</v>
      </c>
      <c r="G556">
        <v>0.9552990198135376</v>
      </c>
      <c r="H556">
        <v>6.0323136858642101E-3</v>
      </c>
      <c r="I556">
        <v>70.941453584331128</v>
      </c>
      <c r="J556">
        <f t="shared" si="16"/>
        <v>0</v>
      </c>
    </row>
    <row r="557" spans="1:10" x14ac:dyDescent="0.25">
      <c r="A557" s="4" t="str">
        <f t="shared" si="17"/>
        <v>LCALA Basin9/9/2021 (6pm-8pm)4</v>
      </c>
      <c r="B557" t="s">
        <v>95</v>
      </c>
      <c r="C557" t="s">
        <v>106</v>
      </c>
      <c r="D557" s="5" t="s">
        <v>153</v>
      </c>
      <c r="E557">
        <v>4</v>
      </c>
      <c r="F557">
        <v>0.83928841352462769</v>
      </c>
      <c r="G557">
        <v>0.86643409729003906</v>
      </c>
      <c r="H557">
        <v>5.3842514753341675E-3</v>
      </c>
      <c r="I557">
        <v>70.670968498130748</v>
      </c>
      <c r="J557">
        <f t="shared" si="16"/>
        <v>0</v>
      </c>
    </row>
    <row r="558" spans="1:10" x14ac:dyDescent="0.25">
      <c r="A558" s="4" t="str">
        <f t="shared" si="17"/>
        <v>LCALA Basin9/9/2021 (6pm-8pm)5</v>
      </c>
      <c r="B558" t="s">
        <v>95</v>
      </c>
      <c r="C558" t="s">
        <v>106</v>
      </c>
      <c r="D558" s="5" t="s">
        <v>153</v>
      </c>
      <c r="E558">
        <v>5</v>
      </c>
      <c r="F558">
        <v>0.79005330801010132</v>
      </c>
      <c r="G558">
        <v>0.80512905120849609</v>
      </c>
      <c r="H558">
        <v>4.8370086587965488E-3</v>
      </c>
      <c r="I558">
        <v>70.694453081999399</v>
      </c>
      <c r="J558">
        <f t="shared" si="16"/>
        <v>0</v>
      </c>
    </row>
    <row r="559" spans="1:10" x14ac:dyDescent="0.25">
      <c r="A559" s="4" t="str">
        <f t="shared" si="17"/>
        <v>LCALA Basin9/9/2021 (6pm-8pm)6</v>
      </c>
      <c r="B559" t="s">
        <v>95</v>
      </c>
      <c r="C559" t="s">
        <v>106</v>
      </c>
      <c r="D559" s="5" t="s">
        <v>153</v>
      </c>
      <c r="E559">
        <v>6</v>
      </c>
      <c r="F559">
        <v>0.77652841806411743</v>
      </c>
      <c r="G559">
        <v>0.77712327241897583</v>
      </c>
      <c r="H559">
        <v>4.1292225942015648E-3</v>
      </c>
      <c r="I559">
        <v>70.547353792408714</v>
      </c>
      <c r="J559">
        <f t="shared" si="16"/>
        <v>0</v>
      </c>
    </row>
    <row r="560" spans="1:10" x14ac:dyDescent="0.25">
      <c r="A560" s="4" t="str">
        <f t="shared" si="17"/>
        <v>LCALA Basin9/9/2021 (6pm-8pm)7</v>
      </c>
      <c r="B560" t="s">
        <v>95</v>
      </c>
      <c r="C560" t="s">
        <v>106</v>
      </c>
      <c r="D560" s="5" t="s">
        <v>153</v>
      </c>
      <c r="E560">
        <v>7</v>
      </c>
      <c r="F560">
        <v>0.78965097665786743</v>
      </c>
      <c r="G560">
        <v>0.79519069194793701</v>
      </c>
      <c r="H560">
        <v>3.7871398963034153E-3</v>
      </c>
      <c r="I560">
        <v>70.795403401368034</v>
      </c>
      <c r="J560">
        <f t="shared" si="16"/>
        <v>0</v>
      </c>
    </row>
    <row r="561" spans="1:10" x14ac:dyDescent="0.25">
      <c r="A561" s="4" t="str">
        <f t="shared" si="17"/>
        <v>LCALA Basin9/9/2021 (6pm-8pm)8</v>
      </c>
      <c r="B561" t="s">
        <v>95</v>
      </c>
      <c r="C561" t="s">
        <v>106</v>
      </c>
      <c r="D561" s="5" t="s">
        <v>153</v>
      </c>
      <c r="E561">
        <v>8</v>
      </c>
      <c r="F561">
        <v>0.76705217361450195</v>
      </c>
      <c r="G561">
        <v>0.77227926254272461</v>
      </c>
      <c r="H561">
        <v>3.9806799031794071E-3</v>
      </c>
      <c r="I561">
        <v>70.750790298290596</v>
      </c>
      <c r="J561">
        <f t="shared" si="16"/>
        <v>0</v>
      </c>
    </row>
    <row r="562" spans="1:10" x14ac:dyDescent="0.25">
      <c r="A562" s="4" t="str">
        <f t="shared" si="17"/>
        <v>LCALA Basin9/9/2021 (6pm-8pm)9</v>
      </c>
      <c r="B562" t="s">
        <v>95</v>
      </c>
      <c r="C562" t="s">
        <v>106</v>
      </c>
      <c r="D562" s="5" t="s">
        <v>153</v>
      </c>
      <c r="E562">
        <v>9</v>
      </c>
      <c r="F562">
        <v>0.69343864917755127</v>
      </c>
      <c r="G562">
        <v>0.68377989530563354</v>
      </c>
      <c r="H562">
        <v>4.6088001690804958E-3</v>
      </c>
      <c r="I562">
        <v>72.148374195684823</v>
      </c>
      <c r="J562">
        <f t="shared" si="16"/>
        <v>0</v>
      </c>
    </row>
    <row r="563" spans="1:10" x14ac:dyDescent="0.25">
      <c r="A563" s="4" t="str">
        <f t="shared" si="17"/>
        <v>LCALA Basin9/9/2021 (6pm-8pm)10</v>
      </c>
      <c r="B563" t="s">
        <v>95</v>
      </c>
      <c r="C563" t="s">
        <v>106</v>
      </c>
      <c r="D563" s="5" t="s">
        <v>153</v>
      </c>
      <c r="E563">
        <v>10</v>
      </c>
      <c r="F563">
        <v>0.65373039245605469</v>
      </c>
      <c r="G563">
        <v>0.63612264394760132</v>
      </c>
      <c r="H563">
        <v>5.5170599371194839E-3</v>
      </c>
      <c r="I563">
        <v>75.815433300665788</v>
      </c>
      <c r="J563">
        <f t="shared" si="16"/>
        <v>0</v>
      </c>
    </row>
    <row r="564" spans="1:10" x14ac:dyDescent="0.25">
      <c r="A564" s="4" t="str">
        <f t="shared" si="17"/>
        <v>LCALA Basin9/9/2021 (6pm-8pm)11</v>
      </c>
      <c r="B564" t="s">
        <v>95</v>
      </c>
      <c r="C564" t="s">
        <v>106</v>
      </c>
      <c r="D564" s="5" t="s">
        <v>153</v>
      </c>
      <c r="E564">
        <v>11</v>
      </c>
      <c r="F564">
        <v>0.67909955978393555</v>
      </c>
      <c r="G564">
        <v>0.66731202602386475</v>
      </c>
      <c r="H564">
        <v>6.3892798498272896E-3</v>
      </c>
      <c r="I564">
        <v>79.95700385102532</v>
      </c>
      <c r="J564">
        <f t="shared" si="16"/>
        <v>0</v>
      </c>
    </row>
    <row r="565" spans="1:10" x14ac:dyDescent="0.25">
      <c r="A565" s="4" t="str">
        <f t="shared" si="17"/>
        <v>LCALA Basin9/9/2021 (6pm-8pm)12</v>
      </c>
      <c r="B565" t="s">
        <v>95</v>
      </c>
      <c r="C565" t="s">
        <v>106</v>
      </c>
      <c r="D565" s="5" t="s">
        <v>153</v>
      </c>
      <c r="E565">
        <v>12</v>
      </c>
      <c r="F565">
        <v>0.82219493389129639</v>
      </c>
      <c r="G565">
        <v>0.80337709188461304</v>
      </c>
      <c r="H565">
        <v>7.2937593795359135E-3</v>
      </c>
      <c r="I565">
        <v>83.464879565614623</v>
      </c>
      <c r="J565">
        <f t="shared" si="16"/>
        <v>0</v>
      </c>
    </row>
    <row r="566" spans="1:10" x14ac:dyDescent="0.25">
      <c r="A566" s="4" t="str">
        <f t="shared" si="17"/>
        <v>LCALA Basin9/9/2021 (6pm-8pm)13</v>
      </c>
      <c r="B566" t="s">
        <v>95</v>
      </c>
      <c r="C566" t="s">
        <v>106</v>
      </c>
      <c r="D566" s="5" t="s">
        <v>153</v>
      </c>
      <c r="E566">
        <v>13</v>
      </c>
      <c r="F566">
        <v>1.067293643951416</v>
      </c>
      <c r="G566">
        <v>1.0745328664779663</v>
      </c>
      <c r="H566">
        <v>7.9370476305484772E-3</v>
      </c>
      <c r="I566">
        <v>85.903885473712151</v>
      </c>
      <c r="J566">
        <f t="shared" si="16"/>
        <v>0</v>
      </c>
    </row>
    <row r="567" spans="1:10" x14ac:dyDescent="0.25">
      <c r="A567" s="4" t="str">
        <f t="shared" si="17"/>
        <v>LCALA Basin9/9/2021 (6pm-8pm)14</v>
      </c>
      <c r="B567" t="s">
        <v>95</v>
      </c>
      <c r="C567" t="s">
        <v>106</v>
      </c>
      <c r="D567" s="5" t="s">
        <v>153</v>
      </c>
      <c r="E567">
        <v>14</v>
      </c>
      <c r="F567">
        <v>1.3914871215820313</v>
      </c>
      <c r="G567">
        <v>1.4138343334197998</v>
      </c>
      <c r="H567">
        <v>8.2402667030692101E-3</v>
      </c>
      <c r="I567">
        <v>88.181649006153464</v>
      </c>
      <c r="J567">
        <f t="shared" si="16"/>
        <v>0</v>
      </c>
    </row>
    <row r="568" spans="1:10" x14ac:dyDescent="0.25">
      <c r="A568" s="4" t="str">
        <f t="shared" si="17"/>
        <v>LCALA Basin9/9/2021 (6pm-8pm)15</v>
      </c>
      <c r="B568" t="s">
        <v>95</v>
      </c>
      <c r="C568" t="s">
        <v>106</v>
      </c>
      <c r="D568" s="5" t="s">
        <v>153</v>
      </c>
      <c r="E568">
        <v>15</v>
      </c>
      <c r="F568">
        <v>1.7412718534469604</v>
      </c>
      <c r="G568">
        <v>1.7536271810531616</v>
      </c>
      <c r="H568">
        <v>7.6743364334106445E-3</v>
      </c>
      <c r="I568">
        <v>90.163681680119339</v>
      </c>
      <c r="J568">
        <f t="shared" si="16"/>
        <v>0</v>
      </c>
    </row>
    <row r="569" spans="1:10" x14ac:dyDescent="0.25">
      <c r="A569" s="4" t="str">
        <f t="shared" si="17"/>
        <v>LCALA Basin9/9/2021 (6pm-8pm)16</v>
      </c>
      <c r="B569" t="s">
        <v>95</v>
      </c>
      <c r="C569" t="s">
        <v>106</v>
      </c>
      <c r="D569" s="5" t="s">
        <v>153</v>
      </c>
      <c r="E569">
        <v>16</v>
      </c>
      <c r="F569">
        <v>2.1194338798522949</v>
      </c>
      <c r="G569">
        <v>2.1289260387420654</v>
      </c>
      <c r="H569">
        <v>4.1396045126020908E-3</v>
      </c>
      <c r="I569">
        <v>92.556834979742646</v>
      </c>
      <c r="J569">
        <f t="shared" si="16"/>
        <v>0</v>
      </c>
    </row>
    <row r="570" spans="1:10" x14ac:dyDescent="0.25">
      <c r="A570" s="4" t="str">
        <f t="shared" si="17"/>
        <v>LCALA Basin9/9/2021 (6pm-8pm)17</v>
      </c>
      <c r="B570" t="s">
        <v>95</v>
      </c>
      <c r="C570" t="s">
        <v>106</v>
      </c>
      <c r="D570" s="5" t="s">
        <v>153</v>
      </c>
      <c r="E570">
        <v>17</v>
      </c>
      <c r="F570">
        <v>2.3711719512939453</v>
      </c>
      <c r="G570">
        <v>2.3616797924041748</v>
      </c>
      <c r="H570">
        <v>4.1396045126020908E-3</v>
      </c>
      <c r="I570">
        <v>92.561948955936174</v>
      </c>
      <c r="J570">
        <f t="shared" si="16"/>
        <v>0</v>
      </c>
    </row>
    <row r="571" spans="1:10" x14ac:dyDescent="0.25">
      <c r="A571" s="4" t="str">
        <f t="shared" si="17"/>
        <v>LCALA Basin9/9/2021 (6pm-8pm)18</v>
      </c>
      <c r="B571" t="s">
        <v>95</v>
      </c>
      <c r="C571" t="s">
        <v>106</v>
      </c>
      <c r="D571" s="5" t="s">
        <v>153</v>
      </c>
      <c r="E571">
        <v>18</v>
      </c>
      <c r="F571">
        <v>2.5228140354156494</v>
      </c>
      <c r="G571">
        <v>2.5068256855010986</v>
      </c>
      <c r="H571">
        <v>7.6842671260237694E-3</v>
      </c>
      <c r="I571">
        <v>90.818189776831574</v>
      </c>
      <c r="J571">
        <f t="shared" si="16"/>
        <v>0</v>
      </c>
    </row>
    <row r="572" spans="1:10" x14ac:dyDescent="0.25">
      <c r="A572" s="4" t="str">
        <f t="shared" si="17"/>
        <v>LCALA Basin9/9/2021 (6pm-8pm)19</v>
      </c>
      <c r="B572" t="s">
        <v>95</v>
      </c>
      <c r="C572" t="s">
        <v>106</v>
      </c>
      <c r="D572" s="5" t="s">
        <v>153</v>
      </c>
      <c r="E572">
        <v>19</v>
      </c>
      <c r="F572">
        <v>2.5086002349853516</v>
      </c>
      <c r="G572">
        <v>1.5983420610427856</v>
      </c>
      <c r="H572">
        <v>8.6535429581999779E-3</v>
      </c>
      <c r="I572">
        <v>88.070761834137556</v>
      </c>
      <c r="J572">
        <f t="shared" si="16"/>
        <v>0</v>
      </c>
    </row>
    <row r="573" spans="1:10" x14ac:dyDescent="0.25">
      <c r="A573" s="4" t="str">
        <f t="shared" si="17"/>
        <v>LCALA Basin9/9/2021 (6pm-8pm)20</v>
      </c>
      <c r="B573" t="s">
        <v>95</v>
      </c>
      <c r="C573" t="s">
        <v>106</v>
      </c>
      <c r="D573" s="5" t="s">
        <v>153</v>
      </c>
      <c r="E573">
        <v>20</v>
      </c>
      <c r="F573">
        <v>2.3535184860229492</v>
      </c>
      <c r="G573">
        <v>1.8912227153778076</v>
      </c>
      <c r="H573">
        <v>8.5030151531100273E-3</v>
      </c>
      <c r="I573">
        <v>84.227739852183518</v>
      </c>
      <c r="J573">
        <f t="shared" si="16"/>
        <v>0</v>
      </c>
    </row>
    <row r="574" spans="1:10" x14ac:dyDescent="0.25">
      <c r="A574" s="4" t="str">
        <f t="shared" si="17"/>
        <v>LCALA Basin9/9/2021 (6pm-8pm)21</v>
      </c>
      <c r="B574" t="s">
        <v>95</v>
      </c>
      <c r="C574" t="s">
        <v>106</v>
      </c>
      <c r="D574" s="5" t="s">
        <v>153</v>
      </c>
      <c r="E574">
        <v>21</v>
      </c>
      <c r="F574">
        <v>2.2369530200958252</v>
      </c>
      <c r="G574">
        <v>2.6723599433898926</v>
      </c>
      <c r="H574">
        <v>8.2441568374633789E-3</v>
      </c>
      <c r="I574">
        <v>80.581272514188811</v>
      </c>
      <c r="J574">
        <f t="shared" si="16"/>
        <v>0</v>
      </c>
    </row>
    <row r="575" spans="1:10" x14ac:dyDescent="0.25">
      <c r="A575" s="4" t="str">
        <f t="shared" si="17"/>
        <v>LCALA Basin9/9/2021 (6pm-8pm)22</v>
      </c>
      <c r="B575" t="s">
        <v>95</v>
      </c>
      <c r="C575" t="s">
        <v>106</v>
      </c>
      <c r="D575" s="5" t="s">
        <v>153</v>
      </c>
      <c r="E575">
        <v>22</v>
      </c>
      <c r="F575">
        <v>2.0642232894897461</v>
      </c>
      <c r="G575">
        <v>2.2609283924102783</v>
      </c>
      <c r="H575">
        <v>8.0469194799661636E-3</v>
      </c>
      <c r="I575">
        <v>78.312771545430493</v>
      </c>
      <c r="J575">
        <f t="shared" si="16"/>
        <v>0</v>
      </c>
    </row>
    <row r="576" spans="1:10" x14ac:dyDescent="0.25">
      <c r="A576" s="4" t="str">
        <f t="shared" si="17"/>
        <v>LCALA Basin9/9/2021 (6pm-8pm)23</v>
      </c>
      <c r="B576" t="s">
        <v>95</v>
      </c>
      <c r="C576" t="s">
        <v>106</v>
      </c>
      <c r="D576" s="5" t="s">
        <v>153</v>
      </c>
      <c r="E576">
        <v>23</v>
      </c>
      <c r="F576">
        <v>1.8172498941421509</v>
      </c>
      <c r="G576">
        <v>1.9349173307418823</v>
      </c>
      <c r="H576">
        <v>7.9155974090099335E-3</v>
      </c>
      <c r="I576">
        <v>76.337120338720482</v>
      </c>
      <c r="J576">
        <f t="shared" si="16"/>
        <v>0</v>
      </c>
    </row>
    <row r="577" spans="1:10" x14ac:dyDescent="0.25">
      <c r="A577" s="4" t="str">
        <f t="shared" si="17"/>
        <v>LCALA Basin9/9/2021 (6pm-8pm)24</v>
      </c>
      <c r="B577" t="s">
        <v>95</v>
      </c>
      <c r="C577" t="s">
        <v>106</v>
      </c>
      <c r="D577" s="5" t="s">
        <v>153</v>
      </c>
      <c r="E577">
        <v>24</v>
      </c>
      <c r="F577">
        <v>1.5270665884017944</v>
      </c>
      <c r="G577">
        <v>1.6125258207321167</v>
      </c>
      <c r="H577">
        <v>7.4545280076563358E-3</v>
      </c>
      <c r="I577">
        <v>74.895585189097361</v>
      </c>
      <c r="J577">
        <f t="shared" si="16"/>
        <v>0</v>
      </c>
    </row>
    <row r="578" spans="1:10" x14ac:dyDescent="0.25">
      <c r="A578" s="4" t="str">
        <f t="shared" si="17"/>
        <v>LCALA Basin9/14/2021 (4pm-7pm)1</v>
      </c>
      <c r="B578" t="s">
        <v>95</v>
      </c>
      <c r="C578" t="s">
        <v>106</v>
      </c>
      <c r="D578" s="5" t="s">
        <v>154</v>
      </c>
      <c r="E578">
        <v>1</v>
      </c>
      <c r="F578">
        <v>0.99738204479217529</v>
      </c>
      <c r="G578">
        <v>1.013338565826416</v>
      </c>
      <c r="H578">
        <v>6.1325249262154102E-3</v>
      </c>
      <c r="I578">
        <v>67.637736006471656</v>
      </c>
      <c r="J578">
        <f t="shared" ref="J578:J641" si="18">INDEX(events, MATCH(CONCATENATE(B578, C578, D578), events_y, 0), MATCH("Confidential", events_x, 0))</f>
        <v>0</v>
      </c>
    </row>
    <row r="579" spans="1:10" x14ac:dyDescent="0.25">
      <c r="A579" s="4" t="str">
        <f t="shared" ref="A579:A642" si="19">B579&amp;C579&amp;D579&amp;E579</f>
        <v>LCALA Basin9/14/2021 (4pm-7pm)2</v>
      </c>
      <c r="B579" t="s">
        <v>95</v>
      </c>
      <c r="C579" t="s">
        <v>106</v>
      </c>
      <c r="D579" s="5" t="s">
        <v>154</v>
      </c>
      <c r="E579">
        <v>2</v>
      </c>
      <c r="F579">
        <v>0.85765922069549561</v>
      </c>
      <c r="G579">
        <v>0.87288671731948853</v>
      </c>
      <c r="H579">
        <v>5.7680979371070862E-3</v>
      </c>
      <c r="I579">
        <v>66.587696433696223</v>
      </c>
      <c r="J579">
        <f t="shared" si="18"/>
        <v>0</v>
      </c>
    </row>
    <row r="580" spans="1:10" x14ac:dyDescent="0.25">
      <c r="A580" s="4" t="str">
        <f t="shared" si="19"/>
        <v>LCALA Basin9/14/2021 (4pm-7pm)3</v>
      </c>
      <c r="B580" t="s">
        <v>95</v>
      </c>
      <c r="C580" t="s">
        <v>106</v>
      </c>
      <c r="D580" s="5" t="s">
        <v>154</v>
      </c>
      <c r="E580">
        <v>3</v>
      </c>
      <c r="F580">
        <v>0.75884479284286499</v>
      </c>
      <c r="G580">
        <v>0.77210414409637451</v>
      </c>
      <c r="H580">
        <v>5.3006364032626152E-3</v>
      </c>
      <c r="I580">
        <v>65.523157480702551</v>
      </c>
      <c r="J580">
        <f t="shared" si="18"/>
        <v>0</v>
      </c>
    </row>
    <row r="581" spans="1:10" x14ac:dyDescent="0.25">
      <c r="A581" s="4" t="str">
        <f t="shared" si="19"/>
        <v>LCALA Basin9/14/2021 (4pm-7pm)4</v>
      </c>
      <c r="B581" t="s">
        <v>95</v>
      </c>
      <c r="C581" t="s">
        <v>106</v>
      </c>
      <c r="D581" s="5" t="s">
        <v>154</v>
      </c>
      <c r="E581">
        <v>4</v>
      </c>
      <c r="F581">
        <v>0.68138188123703003</v>
      </c>
      <c r="G581">
        <v>0.70289480686187744</v>
      </c>
      <c r="H581">
        <v>4.7381864860653877E-3</v>
      </c>
      <c r="I581">
        <v>65.12644679124088</v>
      </c>
      <c r="J581">
        <f t="shared" si="18"/>
        <v>0</v>
      </c>
    </row>
    <row r="582" spans="1:10" x14ac:dyDescent="0.25">
      <c r="A582" s="4" t="str">
        <f t="shared" si="19"/>
        <v>LCALA Basin9/14/2021 (4pm-7pm)5</v>
      </c>
      <c r="B582" t="s">
        <v>95</v>
      </c>
      <c r="C582" t="s">
        <v>106</v>
      </c>
      <c r="D582" s="5" t="s">
        <v>154</v>
      </c>
      <c r="E582">
        <v>5</v>
      </c>
      <c r="F582">
        <v>0.65117901563644409</v>
      </c>
      <c r="G582">
        <v>0.66006982326507568</v>
      </c>
      <c r="H582">
        <v>4.2590727098286152E-3</v>
      </c>
      <c r="I582">
        <v>64.498438781343765</v>
      </c>
      <c r="J582">
        <f t="shared" si="18"/>
        <v>0</v>
      </c>
    </row>
    <row r="583" spans="1:10" x14ac:dyDescent="0.25">
      <c r="A583" s="4" t="str">
        <f t="shared" si="19"/>
        <v>LCALA Basin9/14/2021 (4pm-7pm)6</v>
      </c>
      <c r="B583" t="s">
        <v>95</v>
      </c>
      <c r="C583" t="s">
        <v>106</v>
      </c>
      <c r="D583" s="5" t="s">
        <v>154</v>
      </c>
      <c r="E583">
        <v>6</v>
      </c>
      <c r="F583">
        <v>0.64268261194229126</v>
      </c>
      <c r="G583">
        <v>0.64725947380065918</v>
      </c>
      <c r="H583">
        <v>3.5848456900566816E-3</v>
      </c>
      <c r="I583">
        <v>63.773200152535708</v>
      </c>
      <c r="J583">
        <f t="shared" si="18"/>
        <v>0</v>
      </c>
    </row>
    <row r="584" spans="1:10" x14ac:dyDescent="0.25">
      <c r="A584" s="4" t="str">
        <f t="shared" si="19"/>
        <v>LCALA Basin9/14/2021 (4pm-7pm)7</v>
      </c>
      <c r="B584" t="s">
        <v>95</v>
      </c>
      <c r="C584" t="s">
        <v>106</v>
      </c>
      <c r="D584" s="5" t="s">
        <v>154</v>
      </c>
      <c r="E584">
        <v>7</v>
      </c>
      <c r="F584">
        <v>0.68719971179962158</v>
      </c>
      <c r="G584">
        <v>0.67389124631881714</v>
      </c>
      <c r="H584">
        <v>3.2009221613407135E-3</v>
      </c>
      <c r="I584">
        <v>63.516712834942943</v>
      </c>
      <c r="J584">
        <f t="shared" si="18"/>
        <v>0</v>
      </c>
    </row>
    <row r="585" spans="1:10" x14ac:dyDescent="0.25">
      <c r="A585" s="4" t="str">
        <f t="shared" si="19"/>
        <v>LCALA Basin9/14/2021 (4pm-7pm)8</v>
      </c>
      <c r="B585" t="s">
        <v>95</v>
      </c>
      <c r="C585" t="s">
        <v>106</v>
      </c>
      <c r="D585" s="5" t="s">
        <v>154</v>
      </c>
      <c r="E585">
        <v>8</v>
      </c>
      <c r="F585">
        <v>0.6456407904624939</v>
      </c>
      <c r="G585">
        <v>0.64332634210586548</v>
      </c>
      <c r="H585">
        <v>3.3117805141955614E-3</v>
      </c>
      <c r="I585">
        <v>63.526184561821218</v>
      </c>
      <c r="J585">
        <f t="shared" si="18"/>
        <v>0</v>
      </c>
    </row>
    <row r="586" spans="1:10" x14ac:dyDescent="0.25">
      <c r="A586" s="4" t="str">
        <f t="shared" si="19"/>
        <v>LCALA Basin9/14/2021 (4pm-7pm)9</v>
      </c>
      <c r="B586" t="s">
        <v>95</v>
      </c>
      <c r="C586" t="s">
        <v>106</v>
      </c>
      <c r="D586" s="5" t="s">
        <v>154</v>
      </c>
      <c r="E586">
        <v>9</v>
      </c>
      <c r="F586">
        <v>0.50427818298339844</v>
      </c>
      <c r="G586">
        <v>0.49354720115661621</v>
      </c>
      <c r="H586">
        <v>3.7373590748757124E-3</v>
      </c>
      <c r="I586">
        <v>64.249467435860169</v>
      </c>
      <c r="J586">
        <f t="shared" si="18"/>
        <v>0</v>
      </c>
    </row>
    <row r="587" spans="1:10" x14ac:dyDescent="0.25">
      <c r="A587" s="4" t="str">
        <f t="shared" si="19"/>
        <v>LCALA Basin9/14/2021 (4pm-7pm)10</v>
      </c>
      <c r="B587" t="s">
        <v>95</v>
      </c>
      <c r="C587" t="s">
        <v>106</v>
      </c>
      <c r="D587" s="5" t="s">
        <v>154</v>
      </c>
      <c r="E587">
        <v>10</v>
      </c>
      <c r="F587">
        <v>0.34857314825057983</v>
      </c>
      <c r="G587">
        <v>0.33718666434288025</v>
      </c>
      <c r="H587">
        <v>4.138462245464325E-3</v>
      </c>
      <c r="I587">
        <v>67.613531515234243</v>
      </c>
      <c r="J587">
        <f t="shared" si="18"/>
        <v>0</v>
      </c>
    </row>
    <row r="588" spans="1:10" x14ac:dyDescent="0.25">
      <c r="A588" s="4" t="str">
        <f t="shared" si="19"/>
        <v>LCALA Basin9/14/2021 (4pm-7pm)11</v>
      </c>
      <c r="B588" t="s">
        <v>95</v>
      </c>
      <c r="C588" t="s">
        <v>106</v>
      </c>
      <c r="D588" s="5" t="s">
        <v>154</v>
      </c>
      <c r="E588">
        <v>11</v>
      </c>
      <c r="F588">
        <v>0.25097858905792236</v>
      </c>
      <c r="G588">
        <v>0.24609161913394928</v>
      </c>
      <c r="H588">
        <v>4.4825379736721516E-3</v>
      </c>
      <c r="I588">
        <v>71.829136311656143</v>
      </c>
      <c r="J588">
        <f t="shared" si="18"/>
        <v>0</v>
      </c>
    </row>
    <row r="589" spans="1:10" x14ac:dyDescent="0.25">
      <c r="A589" s="4" t="str">
        <f t="shared" si="19"/>
        <v>LCALA Basin9/14/2021 (4pm-7pm)12</v>
      </c>
      <c r="B589" t="s">
        <v>95</v>
      </c>
      <c r="C589" t="s">
        <v>106</v>
      </c>
      <c r="D589" s="5" t="s">
        <v>154</v>
      </c>
      <c r="E589">
        <v>12</v>
      </c>
      <c r="F589">
        <v>0.24128133058547974</v>
      </c>
      <c r="G589">
        <v>0.25239679217338562</v>
      </c>
      <c r="H589">
        <v>4.9640466459095478E-3</v>
      </c>
      <c r="I589">
        <v>76.405277009610231</v>
      </c>
      <c r="J589">
        <f t="shared" si="18"/>
        <v>0</v>
      </c>
    </row>
    <row r="590" spans="1:10" x14ac:dyDescent="0.25">
      <c r="A590" s="4" t="str">
        <f t="shared" si="19"/>
        <v>LCALA Basin9/14/2021 (4pm-7pm)13</v>
      </c>
      <c r="B590" t="s">
        <v>95</v>
      </c>
      <c r="C590" t="s">
        <v>106</v>
      </c>
      <c r="D590" s="5" t="s">
        <v>154</v>
      </c>
      <c r="E590">
        <v>13</v>
      </c>
      <c r="F590">
        <v>0.35816895961761475</v>
      </c>
      <c r="G590">
        <v>0.35113167762756348</v>
      </c>
      <c r="H590">
        <v>5.0761979073286057E-3</v>
      </c>
      <c r="I590">
        <v>80.338999713914561</v>
      </c>
      <c r="J590">
        <f t="shared" si="18"/>
        <v>0</v>
      </c>
    </row>
    <row r="591" spans="1:10" x14ac:dyDescent="0.25">
      <c r="A591" s="4" t="str">
        <f t="shared" si="19"/>
        <v>LCALA Basin9/14/2021 (4pm-7pm)14</v>
      </c>
      <c r="B591" t="s">
        <v>95</v>
      </c>
      <c r="C591" t="s">
        <v>106</v>
      </c>
      <c r="D591" s="5" t="s">
        <v>154</v>
      </c>
      <c r="E591">
        <v>14</v>
      </c>
      <c r="F591">
        <v>0.56390887498855591</v>
      </c>
      <c r="G591">
        <v>0.55361682176589966</v>
      </c>
      <c r="H591">
        <v>3.1535725574940443E-3</v>
      </c>
      <c r="I591">
        <v>83.121727376733531</v>
      </c>
      <c r="J591">
        <f t="shared" si="18"/>
        <v>0</v>
      </c>
    </row>
    <row r="592" spans="1:10" x14ac:dyDescent="0.25">
      <c r="A592" s="4" t="str">
        <f t="shared" si="19"/>
        <v>LCALA Basin9/14/2021 (4pm-7pm)15</v>
      </c>
      <c r="B592" t="s">
        <v>95</v>
      </c>
      <c r="C592" t="s">
        <v>106</v>
      </c>
      <c r="D592" s="5" t="s">
        <v>154</v>
      </c>
      <c r="E592">
        <v>15</v>
      </c>
      <c r="F592">
        <v>0.82114344835281372</v>
      </c>
      <c r="G592">
        <v>0.83143550157546997</v>
      </c>
      <c r="H592">
        <v>3.1535725574940443E-3</v>
      </c>
      <c r="I592">
        <v>84.419495565926454</v>
      </c>
      <c r="J592">
        <f t="shared" si="18"/>
        <v>0</v>
      </c>
    </row>
    <row r="593" spans="1:10" x14ac:dyDescent="0.25">
      <c r="A593" s="4" t="str">
        <f t="shared" si="19"/>
        <v>LCALA Basin9/14/2021 (4pm-7pm)16</v>
      </c>
      <c r="B593" t="s">
        <v>95</v>
      </c>
      <c r="C593" t="s">
        <v>106</v>
      </c>
      <c r="D593" s="5" t="s">
        <v>154</v>
      </c>
      <c r="E593">
        <v>16</v>
      </c>
      <c r="F593">
        <v>1.1735577583312988</v>
      </c>
      <c r="G593">
        <v>1.2123527526855469</v>
      </c>
      <c r="H593">
        <v>6.535122636705637E-3</v>
      </c>
      <c r="I593">
        <v>84.702799179895663</v>
      </c>
      <c r="J593">
        <f t="shared" si="18"/>
        <v>0</v>
      </c>
    </row>
    <row r="594" spans="1:10" x14ac:dyDescent="0.25">
      <c r="A594" s="4" t="str">
        <f t="shared" si="19"/>
        <v>LCALA Basin9/14/2021 (4pm-7pm)17</v>
      </c>
      <c r="B594" t="s">
        <v>95</v>
      </c>
      <c r="C594" t="s">
        <v>106</v>
      </c>
      <c r="D594" s="5" t="s">
        <v>154</v>
      </c>
      <c r="E594">
        <v>17</v>
      </c>
      <c r="F594">
        <v>1.5076175928115845</v>
      </c>
      <c r="G594">
        <v>0.91273754835128784</v>
      </c>
      <c r="H594">
        <v>7.7650626190006733E-3</v>
      </c>
      <c r="I594">
        <v>84.105593115301716</v>
      </c>
      <c r="J594">
        <f t="shared" si="18"/>
        <v>0</v>
      </c>
    </row>
    <row r="595" spans="1:10" x14ac:dyDescent="0.25">
      <c r="A595" s="4" t="str">
        <f t="shared" si="19"/>
        <v>LCALA Basin9/14/2021 (4pm-7pm)18</v>
      </c>
      <c r="B595" t="s">
        <v>95</v>
      </c>
      <c r="C595" t="s">
        <v>106</v>
      </c>
      <c r="D595" s="5" t="s">
        <v>154</v>
      </c>
      <c r="E595">
        <v>18</v>
      </c>
      <c r="F595">
        <v>1.7189549207687378</v>
      </c>
      <c r="G595">
        <v>1.3256549835205078</v>
      </c>
      <c r="H595">
        <v>7.9857455566525459E-3</v>
      </c>
      <c r="I595">
        <v>82.505176885723074</v>
      </c>
      <c r="J595">
        <f t="shared" si="18"/>
        <v>0</v>
      </c>
    </row>
    <row r="596" spans="1:10" x14ac:dyDescent="0.25">
      <c r="A596" s="4" t="str">
        <f t="shared" si="19"/>
        <v>LCALA Basin9/14/2021 (4pm-7pm)19</v>
      </c>
      <c r="B596" t="s">
        <v>95</v>
      </c>
      <c r="C596" t="s">
        <v>106</v>
      </c>
      <c r="D596" s="5" t="s">
        <v>154</v>
      </c>
      <c r="E596">
        <v>19</v>
      </c>
      <c r="F596">
        <v>1.726266622543335</v>
      </c>
      <c r="G596">
        <v>1.4894474744796753</v>
      </c>
      <c r="H596">
        <v>7.7304760925471783E-3</v>
      </c>
      <c r="I596">
        <v>80.087381519935292</v>
      </c>
      <c r="J596">
        <f t="shared" si="18"/>
        <v>0</v>
      </c>
    </row>
    <row r="597" spans="1:10" x14ac:dyDescent="0.25">
      <c r="A597" s="4" t="str">
        <f t="shared" si="19"/>
        <v>LCALA Basin9/14/2021 (4pm-7pm)20</v>
      </c>
      <c r="B597" t="s">
        <v>95</v>
      </c>
      <c r="C597" t="s">
        <v>106</v>
      </c>
      <c r="D597" s="5" t="s">
        <v>154</v>
      </c>
      <c r="E597">
        <v>20</v>
      </c>
      <c r="F597">
        <v>1.6449657678604126</v>
      </c>
      <c r="G597">
        <v>1.9328638315200806</v>
      </c>
      <c r="H597">
        <v>7.2747529484331608E-3</v>
      </c>
      <c r="I597">
        <v>76.388115762385979</v>
      </c>
      <c r="J597">
        <f t="shared" si="18"/>
        <v>0</v>
      </c>
    </row>
    <row r="598" spans="1:10" x14ac:dyDescent="0.25">
      <c r="A598" s="4" t="str">
        <f t="shared" si="19"/>
        <v>LCALA Basin9/14/2021 (4pm-7pm)21</v>
      </c>
      <c r="B598" t="s">
        <v>95</v>
      </c>
      <c r="C598" t="s">
        <v>106</v>
      </c>
      <c r="D598" s="5" t="s">
        <v>154</v>
      </c>
      <c r="E598">
        <v>21</v>
      </c>
      <c r="F598">
        <v>1.567121148109436</v>
      </c>
      <c r="G598">
        <v>1.669713020324707</v>
      </c>
      <c r="H598">
        <v>6.8857567384839058E-3</v>
      </c>
      <c r="I598">
        <v>72.283581815556701</v>
      </c>
      <c r="J598">
        <f t="shared" si="18"/>
        <v>0</v>
      </c>
    </row>
    <row r="599" spans="1:10" x14ac:dyDescent="0.25">
      <c r="A599" s="4" t="str">
        <f t="shared" si="19"/>
        <v>LCALA Basin9/14/2021 (4pm-7pm)22</v>
      </c>
      <c r="B599" t="s">
        <v>95</v>
      </c>
      <c r="C599" t="s">
        <v>106</v>
      </c>
      <c r="D599" s="5" t="s">
        <v>154</v>
      </c>
      <c r="E599">
        <v>22</v>
      </c>
      <c r="F599">
        <v>1.4656109809875488</v>
      </c>
      <c r="G599">
        <v>1.5156160593032837</v>
      </c>
      <c r="H599">
        <v>6.9244615733623505E-3</v>
      </c>
      <c r="I599">
        <v>69.780895632712273</v>
      </c>
      <c r="J599">
        <f t="shared" si="18"/>
        <v>0</v>
      </c>
    </row>
    <row r="600" spans="1:10" x14ac:dyDescent="0.25">
      <c r="A600" s="4" t="str">
        <f t="shared" si="19"/>
        <v>LCALA Basin9/14/2021 (4pm-7pm)23</v>
      </c>
      <c r="B600" t="s">
        <v>95</v>
      </c>
      <c r="C600" t="s">
        <v>106</v>
      </c>
      <c r="D600" s="5" t="s">
        <v>154</v>
      </c>
      <c r="E600">
        <v>23</v>
      </c>
      <c r="F600">
        <v>1.3076490163803101</v>
      </c>
      <c r="G600">
        <v>1.3286972045898438</v>
      </c>
      <c r="H600">
        <v>7.0265536196529865E-3</v>
      </c>
      <c r="I600">
        <v>68.04094569468856</v>
      </c>
      <c r="J600">
        <f t="shared" si="18"/>
        <v>0</v>
      </c>
    </row>
    <row r="601" spans="1:10" x14ac:dyDescent="0.25">
      <c r="A601" s="4" t="str">
        <f t="shared" si="19"/>
        <v>LCALA Basin9/14/2021 (4pm-7pm)24</v>
      </c>
      <c r="B601" t="s">
        <v>95</v>
      </c>
      <c r="C601" t="s">
        <v>106</v>
      </c>
      <c r="D601" s="5" t="s">
        <v>154</v>
      </c>
      <c r="E601">
        <v>24</v>
      </c>
      <c r="F601">
        <v>1.1135280132293701</v>
      </c>
      <c r="G601">
        <v>1.1156015396118164</v>
      </c>
      <c r="H601">
        <v>6.7197331227362156E-3</v>
      </c>
      <c r="I601">
        <v>67.093176313539104</v>
      </c>
      <c r="J601">
        <f t="shared" si="18"/>
        <v>0</v>
      </c>
    </row>
    <row r="602" spans="1:10" x14ac:dyDescent="0.25">
      <c r="A602" s="4" t="str">
        <f t="shared" si="19"/>
        <v>LCALA Basin9/22/2021 (4pm-5pm &amp; 5:55pm-7pm)1</v>
      </c>
      <c r="B602" t="s">
        <v>95</v>
      </c>
      <c r="C602" t="s">
        <v>106</v>
      </c>
      <c r="D602" s="5" t="s">
        <v>155</v>
      </c>
      <c r="E602">
        <v>1</v>
      </c>
      <c r="F602">
        <v>1.1851562261581421</v>
      </c>
      <c r="G602">
        <v>1.206915020942688</v>
      </c>
      <c r="H602">
        <v>7.0864981971681118E-3</v>
      </c>
      <c r="I602">
        <v>75.53607360807267</v>
      </c>
      <c r="J602">
        <f t="shared" si="18"/>
        <v>0</v>
      </c>
    </row>
    <row r="603" spans="1:10" x14ac:dyDescent="0.25">
      <c r="A603" s="4" t="str">
        <f t="shared" si="19"/>
        <v>LCALA Basin9/22/2021 (4pm-5pm &amp; 5:55pm-7pm)2</v>
      </c>
      <c r="B603" t="s">
        <v>95</v>
      </c>
      <c r="C603" t="s">
        <v>106</v>
      </c>
      <c r="D603" s="5" t="s">
        <v>155</v>
      </c>
      <c r="E603">
        <v>2</v>
      </c>
      <c r="F603">
        <v>1.014784574508667</v>
      </c>
      <c r="G603">
        <v>1.0243401527404785</v>
      </c>
      <c r="H603">
        <v>6.4035169780254364E-3</v>
      </c>
      <c r="I603">
        <v>73.618729362792735</v>
      </c>
      <c r="J603">
        <f t="shared" si="18"/>
        <v>0</v>
      </c>
    </row>
    <row r="604" spans="1:10" x14ac:dyDescent="0.25">
      <c r="A604" s="4" t="str">
        <f t="shared" si="19"/>
        <v>LCALA Basin9/22/2021 (4pm-5pm &amp; 5:55pm-7pm)3</v>
      </c>
      <c r="B604" t="s">
        <v>95</v>
      </c>
      <c r="C604" t="s">
        <v>106</v>
      </c>
      <c r="D604" s="5" t="s">
        <v>155</v>
      </c>
      <c r="E604">
        <v>3</v>
      </c>
      <c r="F604">
        <v>0.88454329967498779</v>
      </c>
      <c r="G604">
        <v>0.89437615871429443</v>
      </c>
      <c r="H604">
        <v>5.7367356494069099E-3</v>
      </c>
      <c r="I604">
        <v>72.584769383600928</v>
      </c>
      <c r="J604">
        <f t="shared" si="18"/>
        <v>0</v>
      </c>
    </row>
    <row r="605" spans="1:10" x14ac:dyDescent="0.25">
      <c r="A605" s="4" t="str">
        <f t="shared" si="19"/>
        <v>LCALA Basin9/22/2021 (4pm-5pm &amp; 5:55pm-7pm)4</v>
      </c>
      <c r="B605" t="s">
        <v>95</v>
      </c>
      <c r="C605" t="s">
        <v>106</v>
      </c>
      <c r="D605" s="5" t="s">
        <v>155</v>
      </c>
      <c r="E605">
        <v>4</v>
      </c>
      <c r="F605">
        <v>0.79465240240097046</v>
      </c>
      <c r="G605">
        <v>0.80403387546539307</v>
      </c>
      <c r="H605">
        <v>5.2014691755175591E-3</v>
      </c>
      <c r="I605">
        <v>71.580817446461324</v>
      </c>
      <c r="J605">
        <f t="shared" si="18"/>
        <v>0</v>
      </c>
    </row>
    <row r="606" spans="1:10" x14ac:dyDescent="0.25">
      <c r="A606" s="4" t="str">
        <f t="shared" si="19"/>
        <v>LCALA Basin9/22/2021 (4pm-5pm &amp; 5:55pm-7pm)5</v>
      </c>
      <c r="B606" t="s">
        <v>95</v>
      </c>
      <c r="C606" t="s">
        <v>106</v>
      </c>
      <c r="D606" s="5" t="s">
        <v>155</v>
      </c>
      <c r="E606">
        <v>5</v>
      </c>
      <c r="F606">
        <v>0.73511964082717896</v>
      </c>
      <c r="G606">
        <v>0.74128299951553345</v>
      </c>
      <c r="H606">
        <v>4.5965821482241154E-3</v>
      </c>
      <c r="I606">
        <v>70.862363404150585</v>
      </c>
      <c r="J606">
        <f t="shared" si="18"/>
        <v>0</v>
      </c>
    </row>
    <row r="607" spans="1:10" x14ac:dyDescent="0.25">
      <c r="A607" s="4" t="str">
        <f t="shared" si="19"/>
        <v>LCALA Basin9/22/2021 (4pm-5pm &amp; 5:55pm-7pm)6</v>
      </c>
      <c r="B607" t="s">
        <v>95</v>
      </c>
      <c r="C607" t="s">
        <v>106</v>
      </c>
      <c r="D607" s="5" t="s">
        <v>155</v>
      </c>
      <c r="E607">
        <v>6</v>
      </c>
      <c r="F607">
        <v>0.69753211736679077</v>
      </c>
      <c r="G607">
        <v>0.70684576034545898</v>
      </c>
      <c r="H607">
        <v>3.847870510071516E-3</v>
      </c>
      <c r="I607">
        <v>70.733770282415165</v>
      </c>
      <c r="J607">
        <f t="shared" si="18"/>
        <v>0</v>
      </c>
    </row>
    <row r="608" spans="1:10" x14ac:dyDescent="0.25">
      <c r="A608" s="4" t="str">
        <f t="shared" si="19"/>
        <v>LCALA Basin9/22/2021 (4pm-5pm &amp; 5:55pm-7pm)7</v>
      </c>
      <c r="B608" t="s">
        <v>95</v>
      </c>
      <c r="C608" t="s">
        <v>106</v>
      </c>
      <c r="D608" s="5" t="s">
        <v>155</v>
      </c>
      <c r="E608">
        <v>7</v>
      </c>
      <c r="F608">
        <v>0.71495956182479858</v>
      </c>
      <c r="G608">
        <v>0.73001432418823242</v>
      </c>
      <c r="H608">
        <v>3.4730767365545034E-3</v>
      </c>
      <c r="I608">
        <v>70.461436681035082</v>
      </c>
      <c r="J608">
        <f t="shared" si="18"/>
        <v>0</v>
      </c>
    </row>
    <row r="609" spans="1:10" x14ac:dyDescent="0.25">
      <c r="A609" s="4" t="str">
        <f t="shared" si="19"/>
        <v>LCALA Basin9/22/2021 (4pm-5pm &amp; 5:55pm-7pm)8</v>
      </c>
      <c r="B609" t="s">
        <v>95</v>
      </c>
      <c r="C609" t="s">
        <v>106</v>
      </c>
      <c r="D609" s="5" t="s">
        <v>155</v>
      </c>
      <c r="E609">
        <v>8</v>
      </c>
      <c r="F609">
        <v>0.69729727506637573</v>
      </c>
      <c r="G609">
        <v>0.70262384414672852</v>
      </c>
      <c r="H609">
        <v>3.6684761289507151E-3</v>
      </c>
      <c r="I609">
        <v>69.849636217409696</v>
      </c>
      <c r="J609">
        <f t="shared" si="18"/>
        <v>0</v>
      </c>
    </row>
    <row r="610" spans="1:10" x14ac:dyDescent="0.25">
      <c r="A610" s="4" t="str">
        <f t="shared" si="19"/>
        <v>LCALA Basin9/22/2021 (4pm-5pm &amp; 5:55pm-7pm)9</v>
      </c>
      <c r="B610" t="s">
        <v>95</v>
      </c>
      <c r="C610" t="s">
        <v>106</v>
      </c>
      <c r="D610" s="5" t="s">
        <v>155</v>
      </c>
      <c r="E610">
        <v>9</v>
      </c>
      <c r="F610">
        <v>0.59989267587661743</v>
      </c>
      <c r="G610">
        <v>0.59704768657684326</v>
      </c>
      <c r="H610">
        <v>4.2479210533201694E-3</v>
      </c>
      <c r="I610">
        <v>71.256144093873772</v>
      </c>
      <c r="J610">
        <f t="shared" si="18"/>
        <v>0</v>
      </c>
    </row>
    <row r="611" spans="1:10" x14ac:dyDescent="0.25">
      <c r="A611" s="4" t="str">
        <f t="shared" si="19"/>
        <v>LCALA Basin9/22/2021 (4pm-5pm &amp; 5:55pm-7pm)10</v>
      </c>
      <c r="B611" t="s">
        <v>95</v>
      </c>
      <c r="C611" t="s">
        <v>106</v>
      </c>
      <c r="D611" s="5" t="s">
        <v>155</v>
      </c>
      <c r="E611">
        <v>10</v>
      </c>
      <c r="F611">
        <v>0.54317140579223633</v>
      </c>
      <c r="G611">
        <v>0.5357556939125061</v>
      </c>
      <c r="H611">
        <v>4.9909739755094051E-3</v>
      </c>
      <c r="I611">
        <v>75.981813709238466</v>
      </c>
      <c r="J611">
        <f t="shared" si="18"/>
        <v>0</v>
      </c>
    </row>
    <row r="612" spans="1:10" x14ac:dyDescent="0.25">
      <c r="A612" s="4" t="str">
        <f t="shared" si="19"/>
        <v>LCALA Basin9/22/2021 (4pm-5pm &amp; 5:55pm-7pm)11</v>
      </c>
      <c r="B612" t="s">
        <v>95</v>
      </c>
      <c r="C612" t="s">
        <v>106</v>
      </c>
      <c r="D612" s="5" t="s">
        <v>155</v>
      </c>
      <c r="E612">
        <v>11</v>
      </c>
      <c r="F612">
        <v>0.55787146091461182</v>
      </c>
      <c r="G612">
        <v>0.55662471055984497</v>
      </c>
      <c r="H612">
        <v>5.7353186421096325E-3</v>
      </c>
      <c r="I612">
        <v>81.592513600470625</v>
      </c>
      <c r="J612">
        <f t="shared" si="18"/>
        <v>0</v>
      </c>
    </row>
    <row r="613" spans="1:10" x14ac:dyDescent="0.25">
      <c r="A613" s="4" t="str">
        <f t="shared" si="19"/>
        <v>LCALA Basin9/22/2021 (4pm-5pm &amp; 5:55pm-7pm)12</v>
      </c>
      <c r="B613" t="s">
        <v>95</v>
      </c>
      <c r="C613" t="s">
        <v>106</v>
      </c>
      <c r="D613" s="5" t="s">
        <v>155</v>
      </c>
      <c r="E613">
        <v>12</v>
      </c>
      <c r="F613">
        <v>0.72161769866943359</v>
      </c>
      <c r="G613">
        <v>0.71156924962997437</v>
      </c>
      <c r="H613">
        <v>6.4202165231108665E-3</v>
      </c>
      <c r="I613">
        <v>87.192041960406058</v>
      </c>
      <c r="J613">
        <f t="shared" si="18"/>
        <v>0</v>
      </c>
    </row>
    <row r="614" spans="1:10" x14ac:dyDescent="0.25">
      <c r="A614" s="4" t="str">
        <f t="shared" si="19"/>
        <v>LCALA Basin9/22/2021 (4pm-5pm &amp; 5:55pm-7pm)13</v>
      </c>
      <c r="B614" t="s">
        <v>95</v>
      </c>
      <c r="C614" t="s">
        <v>106</v>
      </c>
      <c r="D614" s="5" t="s">
        <v>155</v>
      </c>
      <c r="E614">
        <v>13</v>
      </c>
      <c r="F614">
        <v>1.0343019962310791</v>
      </c>
      <c r="G614">
        <v>1.0102506875991821</v>
      </c>
      <c r="H614">
        <v>6.6066449508070946E-3</v>
      </c>
      <c r="I614">
        <v>90.679051516174084</v>
      </c>
      <c r="J614">
        <f t="shared" si="18"/>
        <v>0</v>
      </c>
    </row>
    <row r="615" spans="1:10" x14ac:dyDescent="0.25">
      <c r="A615" s="4" t="str">
        <f t="shared" si="19"/>
        <v>LCALA Basin9/22/2021 (4pm-5pm &amp; 5:55pm-7pm)14</v>
      </c>
      <c r="B615" t="s">
        <v>95</v>
      </c>
      <c r="C615" t="s">
        <v>106</v>
      </c>
      <c r="D615" s="5" t="s">
        <v>155</v>
      </c>
      <c r="E615">
        <v>14</v>
      </c>
      <c r="F615">
        <v>1.3955069780349731</v>
      </c>
      <c r="G615">
        <v>1.3861402273178101</v>
      </c>
      <c r="H615">
        <v>3.84924141690135E-3</v>
      </c>
      <c r="I615">
        <v>92.32356970525791</v>
      </c>
      <c r="J615">
        <f t="shared" si="18"/>
        <v>0</v>
      </c>
    </row>
    <row r="616" spans="1:10" x14ac:dyDescent="0.25">
      <c r="A616" s="4" t="str">
        <f t="shared" si="19"/>
        <v>LCALA Basin9/22/2021 (4pm-5pm &amp; 5:55pm-7pm)15</v>
      </c>
      <c r="B616" t="s">
        <v>95</v>
      </c>
      <c r="C616" t="s">
        <v>106</v>
      </c>
      <c r="D616" s="5" t="s">
        <v>155</v>
      </c>
      <c r="E616">
        <v>15</v>
      </c>
      <c r="F616">
        <v>1.7493029832839966</v>
      </c>
      <c r="G616">
        <v>1.7586697340011597</v>
      </c>
      <c r="H616">
        <v>3.84924141690135E-3</v>
      </c>
      <c r="I616">
        <v>93.230907564257038</v>
      </c>
      <c r="J616">
        <f t="shared" si="18"/>
        <v>0</v>
      </c>
    </row>
    <row r="617" spans="1:10" x14ac:dyDescent="0.25">
      <c r="A617" s="4" t="str">
        <f t="shared" si="19"/>
        <v>LCALA Basin9/22/2021 (4pm-5pm &amp; 5:55pm-7pm)16</v>
      </c>
      <c r="B617" t="s">
        <v>95</v>
      </c>
      <c r="C617" t="s">
        <v>106</v>
      </c>
      <c r="D617" s="5" t="s">
        <v>155</v>
      </c>
      <c r="E617">
        <v>16</v>
      </c>
      <c r="F617">
        <v>2.0716383457183838</v>
      </c>
      <c r="G617">
        <v>2.0844094753265381</v>
      </c>
      <c r="H617">
        <v>7.6077855192124844E-3</v>
      </c>
      <c r="I617">
        <v>93.444018875100269</v>
      </c>
      <c r="J617">
        <f t="shared" si="18"/>
        <v>0</v>
      </c>
    </row>
    <row r="618" spans="1:10" x14ac:dyDescent="0.25">
      <c r="A618" s="4" t="str">
        <f t="shared" si="19"/>
        <v>LCALA Basin9/22/2021 (4pm-5pm &amp; 5:55pm-7pm)17</v>
      </c>
      <c r="B618" t="s">
        <v>95</v>
      </c>
      <c r="C618" t="s">
        <v>106</v>
      </c>
      <c r="D618" s="5" t="s">
        <v>155</v>
      </c>
      <c r="E618">
        <v>17</v>
      </c>
      <c r="F618">
        <v>2.2404475212097168</v>
      </c>
      <c r="G618">
        <v>1.2572773694992065</v>
      </c>
      <c r="H618">
        <v>8.8884597644209862E-3</v>
      </c>
      <c r="I618">
        <v>91.363866786522351</v>
      </c>
      <c r="J618">
        <f t="shared" si="18"/>
        <v>0</v>
      </c>
    </row>
    <row r="619" spans="1:10" x14ac:dyDescent="0.25">
      <c r="A619" s="4" t="str">
        <f t="shared" si="19"/>
        <v>LCALA Basin9/22/2021 (4pm-5pm &amp; 5:55pm-7pm)18</v>
      </c>
      <c r="B619" t="s">
        <v>95</v>
      </c>
      <c r="C619" t="s">
        <v>106</v>
      </c>
      <c r="D619" s="5" t="s">
        <v>155</v>
      </c>
      <c r="E619">
        <v>18</v>
      </c>
      <c r="F619">
        <v>2.3065807819366455</v>
      </c>
      <c r="G619">
        <v>2.6821961402893066</v>
      </c>
      <c r="H619">
        <v>8.8276304304599762E-3</v>
      </c>
      <c r="I619">
        <v>89.33137187193509</v>
      </c>
      <c r="J619">
        <f t="shared" si="18"/>
        <v>0</v>
      </c>
    </row>
    <row r="620" spans="1:10" x14ac:dyDescent="0.25">
      <c r="A620" s="4" t="str">
        <f t="shared" si="19"/>
        <v>LCALA Basin9/22/2021 (4pm-5pm &amp; 5:55pm-7pm)19</v>
      </c>
      <c r="B620" t="s">
        <v>95</v>
      </c>
      <c r="C620" t="s">
        <v>106</v>
      </c>
      <c r="D620" s="5" t="s">
        <v>155</v>
      </c>
      <c r="E620">
        <v>19</v>
      </c>
      <c r="F620">
        <v>2.2431526184082031</v>
      </c>
      <c r="G620">
        <v>1.5776268243789673</v>
      </c>
      <c r="H620">
        <v>8.6908256635069847E-3</v>
      </c>
      <c r="I620">
        <v>87.222661904541482</v>
      </c>
      <c r="J620">
        <f t="shared" si="18"/>
        <v>0</v>
      </c>
    </row>
    <row r="621" spans="1:10" x14ac:dyDescent="0.25">
      <c r="A621" s="4" t="str">
        <f t="shared" si="19"/>
        <v>LCALA Basin9/22/2021 (4pm-5pm &amp; 5:55pm-7pm)20</v>
      </c>
      <c r="B621" t="s">
        <v>95</v>
      </c>
      <c r="C621" t="s">
        <v>106</v>
      </c>
      <c r="D621" s="5" t="s">
        <v>155</v>
      </c>
      <c r="E621">
        <v>20</v>
      </c>
      <c r="F621">
        <v>2.1042149066925049</v>
      </c>
      <c r="G621">
        <v>2.5271687507629395</v>
      </c>
      <c r="H621">
        <v>8.2789063453674316E-3</v>
      </c>
      <c r="I621">
        <v>83.950762571560205</v>
      </c>
      <c r="J621">
        <f t="shared" si="18"/>
        <v>0</v>
      </c>
    </row>
    <row r="622" spans="1:10" x14ac:dyDescent="0.25">
      <c r="A622" s="4" t="str">
        <f t="shared" si="19"/>
        <v>LCALA Basin9/22/2021 (4pm-5pm &amp; 5:55pm-7pm)21</v>
      </c>
      <c r="B622" t="s">
        <v>95</v>
      </c>
      <c r="C622" t="s">
        <v>106</v>
      </c>
      <c r="D622" s="5" t="s">
        <v>155</v>
      </c>
      <c r="E622">
        <v>21</v>
      </c>
      <c r="F622">
        <v>1.9815200567245483</v>
      </c>
      <c r="G622">
        <v>2.1541070938110352</v>
      </c>
      <c r="H622">
        <v>7.8375088050961494E-3</v>
      </c>
      <c r="I622">
        <v>81.760738445521142</v>
      </c>
      <c r="J622">
        <f t="shared" si="18"/>
        <v>0</v>
      </c>
    </row>
    <row r="623" spans="1:10" x14ac:dyDescent="0.25">
      <c r="A623" s="4" t="str">
        <f t="shared" si="19"/>
        <v>LCALA Basin9/22/2021 (4pm-5pm &amp; 5:55pm-7pm)22</v>
      </c>
      <c r="B623" t="s">
        <v>95</v>
      </c>
      <c r="C623" t="s">
        <v>106</v>
      </c>
      <c r="D623" s="5" t="s">
        <v>155</v>
      </c>
      <c r="E623">
        <v>22</v>
      </c>
      <c r="F623">
        <v>1.8266007900238037</v>
      </c>
      <c r="G623">
        <v>1.9602322578430176</v>
      </c>
      <c r="H623">
        <v>7.7020158059895039E-3</v>
      </c>
      <c r="I623">
        <v>79.96291215286243</v>
      </c>
      <c r="J623">
        <f t="shared" si="18"/>
        <v>0</v>
      </c>
    </row>
    <row r="624" spans="1:10" x14ac:dyDescent="0.25">
      <c r="A624" s="4" t="str">
        <f t="shared" si="19"/>
        <v>LCALA Basin9/22/2021 (4pm-5pm &amp; 5:55pm-7pm)23</v>
      </c>
      <c r="B624" t="s">
        <v>95</v>
      </c>
      <c r="C624" t="s">
        <v>106</v>
      </c>
      <c r="D624" s="5" t="s">
        <v>155</v>
      </c>
      <c r="E624">
        <v>23</v>
      </c>
      <c r="F624">
        <v>1.6103372573852539</v>
      </c>
      <c r="G624">
        <v>1.7101564407348633</v>
      </c>
      <c r="H624">
        <v>7.6424204744398594E-3</v>
      </c>
      <c r="I624">
        <v>77.685916079286358</v>
      </c>
      <c r="J624">
        <f t="shared" si="18"/>
        <v>0</v>
      </c>
    </row>
    <row r="625" spans="1:10" x14ac:dyDescent="0.25">
      <c r="A625" s="4" t="str">
        <f t="shared" si="19"/>
        <v>LCALA Basin9/22/2021 (4pm-5pm &amp; 5:55pm-7pm)24</v>
      </c>
      <c r="B625" t="s">
        <v>95</v>
      </c>
      <c r="C625" t="s">
        <v>106</v>
      </c>
      <c r="D625" s="5" t="s">
        <v>155</v>
      </c>
      <c r="E625">
        <v>24</v>
      </c>
      <c r="F625">
        <v>1.3401316404342651</v>
      </c>
      <c r="G625">
        <v>1.4350820779800415</v>
      </c>
      <c r="H625">
        <v>7.1124848909676075E-3</v>
      </c>
      <c r="I625">
        <v>75.467426794070605</v>
      </c>
      <c r="J625">
        <f t="shared" si="18"/>
        <v>0</v>
      </c>
    </row>
    <row r="626" spans="1:10" x14ac:dyDescent="0.25">
      <c r="A626" s="4" t="str">
        <f t="shared" si="19"/>
        <v>LCALA Basin9/30/2021 (5pm-7pm)1</v>
      </c>
      <c r="B626" t="s">
        <v>95</v>
      </c>
      <c r="C626" t="s">
        <v>106</v>
      </c>
      <c r="D626" s="5" t="s">
        <v>156</v>
      </c>
      <c r="E626">
        <v>1</v>
      </c>
      <c r="F626">
        <v>0.74028545618057251</v>
      </c>
      <c r="G626">
        <v>0.78390973806381226</v>
      </c>
      <c r="H626">
        <v>5.9831622056663036E-3</v>
      </c>
      <c r="I626">
        <v>64.877325773318361</v>
      </c>
      <c r="J626">
        <f t="shared" si="18"/>
        <v>0</v>
      </c>
    </row>
    <row r="627" spans="1:10" x14ac:dyDescent="0.25">
      <c r="A627" s="4" t="str">
        <f t="shared" si="19"/>
        <v>LCALA Basin9/30/2021 (5pm-7pm)2</v>
      </c>
      <c r="B627" t="s">
        <v>95</v>
      </c>
      <c r="C627" t="s">
        <v>106</v>
      </c>
      <c r="D627" s="5" t="s">
        <v>156</v>
      </c>
      <c r="E627">
        <v>2</v>
      </c>
      <c r="F627">
        <v>0.66020101308822632</v>
      </c>
      <c r="G627">
        <v>0.69710350036621094</v>
      </c>
      <c r="H627">
        <v>5.6430287659168243E-3</v>
      </c>
      <c r="I627">
        <v>63.715127074692468</v>
      </c>
      <c r="J627">
        <f t="shared" si="18"/>
        <v>0</v>
      </c>
    </row>
    <row r="628" spans="1:10" x14ac:dyDescent="0.25">
      <c r="A628" s="4" t="str">
        <f t="shared" si="19"/>
        <v>LCALA Basin9/30/2021 (5pm-7pm)3</v>
      </c>
      <c r="B628" t="s">
        <v>95</v>
      </c>
      <c r="C628" t="s">
        <v>106</v>
      </c>
      <c r="D628" s="5" t="s">
        <v>156</v>
      </c>
      <c r="E628">
        <v>3</v>
      </c>
      <c r="F628">
        <v>0.60896587371826172</v>
      </c>
      <c r="G628">
        <v>0.63356828689575195</v>
      </c>
      <c r="H628">
        <v>5.1442859694361687E-3</v>
      </c>
      <c r="I628">
        <v>62.305420360253102</v>
      </c>
      <c r="J628">
        <f t="shared" si="18"/>
        <v>0</v>
      </c>
    </row>
    <row r="629" spans="1:10" x14ac:dyDescent="0.25">
      <c r="A629" s="4" t="str">
        <f t="shared" si="19"/>
        <v>LCALA Basin9/30/2021 (5pm-7pm)4</v>
      </c>
      <c r="B629" t="s">
        <v>95</v>
      </c>
      <c r="C629" t="s">
        <v>106</v>
      </c>
      <c r="D629" s="5" t="s">
        <v>156</v>
      </c>
      <c r="E629">
        <v>4</v>
      </c>
      <c r="F629">
        <v>0.56909871101379395</v>
      </c>
      <c r="G629">
        <v>0.59295684099197388</v>
      </c>
      <c r="H629">
        <v>4.6826335601508617E-3</v>
      </c>
      <c r="I629">
        <v>61.425938560937297</v>
      </c>
      <c r="J629">
        <f t="shared" si="18"/>
        <v>0</v>
      </c>
    </row>
    <row r="630" spans="1:10" x14ac:dyDescent="0.25">
      <c r="A630" s="4" t="str">
        <f t="shared" si="19"/>
        <v>LCALA Basin9/30/2021 (5pm-7pm)5</v>
      </c>
      <c r="B630" t="s">
        <v>95</v>
      </c>
      <c r="C630" t="s">
        <v>106</v>
      </c>
      <c r="D630" s="5" t="s">
        <v>156</v>
      </c>
      <c r="E630">
        <v>5</v>
      </c>
      <c r="F630">
        <v>0.55268770456314087</v>
      </c>
      <c r="G630">
        <v>0.57034766674041748</v>
      </c>
      <c r="H630">
        <v>4.1621658019721508E-3</v>
      </c>
      <c r="I630">
        <v>60.328405790274722</v>
      </c>
      <c r="J630">
        <f t="shared" si="18"/>
        <v>0</v>
      </c>
    </row>
    <row r="631" spans="1:10" x14ac:dyDescent="0.25">
      <c r="A631" s="4" t="str">
        <f t="shared" si="19"/>
        <v>LCALA Basin9/30/2021 (5pm-7pm)6</v>
      </c>
      <c r="B631" t="s">
        <v>95</v>
      </c>
      <c r="C631" t="s">
        <v>106</v>
      </c>
      <c r="D631" s="5" t="s">
        <v>156</v>
      </c>
      <c r="E631">
        <v>6</v>
      </c>
      <c r="F631">
        <v>0.55575114488601685</v>
      </c>
      <c r="G631">
        <v>0.56729578971862793</v>
      </c>
      <c r="H631">
        <v>3.3935345709323883E-3</v>
      </c>
      <c r="I631">
        <v>59.709238023419928</v>
      </c>
      <c r="J631">
        <f t="shared" si="18"/>
        <v>0</v>
      </c>
    </row>
    <row r="632" spans="1:10" x14ac:dyDescent="0.25">
      <c r="A632" s="4" t="str">
        <f t="shared" si="19"/>
        <v>LCALA Basin9/30/2021 (5pm-7pm)7</v>
      </c>
      <c r="B632" t="s">
        <v>95</v>
      </c>
      <c r="C632" t="s">
        <v>106</v>
      </c>
      <c r="D632" s="5" t="s">
        <v>156</v>
      </c>
      <c r="E632">
        <v>7</v>
      </c>
      <c r="F632">
        <v>0.60565072298049927</v>
      </c>
      <c r="G632">
        <v>0.6160513162612915</v>
      </c>
      <c r="H632">
        <v>2.9505686834454536E-3</v>
      </c>
      <c r="I632">
        <v>60.464406827631059</v>
      </c>
      <c r="J632">
        <f t="shared" si="18"/>
        <v>0</v>
      </c>
    </row>
    <row r="633" spans="1:10" x14ac:dyDescent="0.25">
      <c r="A633" s="4" t="str">
        <f t="shared" si="19"/>
        <v>LCALA Basin9/30/2021 (5pm-7pm)8</v>
      </c>
      <c r="B633" t="s">
        <v>95</v>
      </c>
      <c r="C633" t="s">
        <v>106</v>
      </c>
      <c r="D633" s="5" t="s">
        <v>156</v>
      </c>
      <c r="E633">
        <v>8</v>
      </c>
      <c r="F633">
        <v>0.583057701587677</v>
      </c>
      <c r="G633">
        <v>0.58807229995727539</v>
      </c>
      <c r="H633">
        <v>3.1222233083099127E-3</v>
      </c>
      <c r="I633">
        <v>60.586226895492125</v>
      </c>
      <c r="J633">
        <f t="shared" si="18"/>
        <v>0</v>
      </c>
    </row>
    <row r="634" spans="1:10" x14ac:dyDescent="0.25">
      <c r="A634" s="4" t="str">
        <f t="shared" si="19"/>
        <v>LCALA Basin9/30/2021 (5pm-7pm)9</v>
      </c>
      <c r="B634" t="s">
        <v>95</v>
      </c>
      <c r="C634" t="s">
        <v>106</v>
      </c>
      <c r="D634" s="5" t="s">
        <v>156</v>
      </c>
      <c r="E634">
        <v>9</v>
      </c>
      <c r="F634">
        <v>0.43241855502128601</v>
      </c>
      <c r="G634">
        <v>0.42909327149391174</v>
      </c>
      <c r="H634">
        <v>3.6958707496523857E-3</v>
      </c>
      <c r="I634">
        <v>62.22510514898201</v>
      </c>
      <c r="J634">
        <f t="shared" si="18"/>
        <v>0</v>
      </c>
    </row>
    <row r="635" spans="1:10" x14ac:dyDescent="0.25">
      <c r="A635" s="4" t="str">
        <f t="shared" si="19"/>
        <v>LCALA Basin9/30/2021 (5pm-7pm)10</v>
      </c>
      <c r="B635" t="s">
        <v>95</v>
      </c>
      <c r="C635" t="s">
        <v>106</v>
      </c>
      <c r="D635" s="5" t="s">
        <v>156</v>
      </c>
      <c r="E635">
        <v>10</v>
      </c>
      <c r="F635">
        <v>0.27237695455551147</v>
      </c>
      <c r="G635">
        <v>0.27476072311401367</v>
      </c>
      <c r="H635">
        <v>4.221729002892971E-3</v>
      </c>
      <c r="I635">
        <v>67.010232930935175</v>
      </c>
      <c r="J635">
        <f t="shared" si="18"/>
        <v>0</v>
      </c>
    </row>
    <row r="636" spans="1:10" x14ac:dyDescent="0.25">
      <c r="A636" s="4" t="str">
        <f t="shared" si="19"/>
        <v>LCALA Basin9/30/2021 (5pm-7pm)11</v>
      </c>
      <c r="B636" t="s">
        <v>95</v>
      </c>
      <c r="C636" t="s">
        <v>106</v>
      </c>
      <c r="D636" s="5" t="s">
        <v>156</v>
      </c>
      <c r="E636">
        <v>11</v>
      </c>
      <c r="F636">
        <v>0.14771540462970734</v>
      </c>
      <c r="G636">
        <v>0.13186967372894287</v>
      </c>
      <c r="H636">
        <v>4.2942306026816368E-3</v>
      </c>
      <c r="I636">
        <v>72.663540880799857</v>
      </c>
      <c r="J636">
        <f t="shared" si="18"/>
        <v>0</v>
      </c>
    </row>
    <row r="637" spans="1:10" x14ac:dyDescent="0.25">
      <c r="A637" s="4" t="str">
        <f t="shared" si="19"/>
        <v>LCALA Basin9/30/2021 (5pm-7pm)12</v>
      </c>
      <c r="B637" t="s">
        <v>95</v>
      </c>
      <c r="C637" t="s">
        <v>106</v>
      </c>
      <c r="D637" s="5" t="s">
        <v>156</v>
      </c>
      <c r="E637">
        <v>12</v>
      </c>
      <c r="F637">
        <v>7.5845479965209961E-2</v>
      </c>
      <c r="G637">
        <v>7.3074661195278168E-2</v>
      </c>
      <c r="H637">
        <v>4.5425365678966045E-3</v>
      </c>
      <c r="I637">
        <v>78.458741804101365</v>
      </c>
      <c r="J637">
        <f t="shared" si="18"/>
        <v>0</v>
      </c>
    </row>
    <row r="638" spans="1:10" x14ac:dyDescent="0.25">
      <c r="A638" s="4" t="str">
        <f t="shared" si="19"/>
        <v>LCALA Basin9/30/2021 (5pm-7pm)13</v>
      </c>
      <c r="B638" t="s">
        <v>95</v>
      </c>
      <c r="C638" t="s">
        <v>106</v>
      </c>
      <c r="D638" s="5" t="s">
        <v>156</v>
      </c>
      <c r="E638">
        <v>13</v>
      </c>
      <c r="F638">
        <v>0.12177789956331253</v>
      </c>
      <c r="G638">
        <v>0.10565432161092758</v>
      </c>
      <c r="H638">
        <v>4.8654242418706417E-3</v>
      </c>
      <c r="I638">
        <v>83.190303993651057</v>
      </c>
      <c r="J638">
        <f t="shared" si="18"/>
        <v>0</v>
      </c>
    </row>
    <row r="639" spans="1:10" x14ac:dyDescent="0.25">
      <c r="A639" s="4" t="str">
        <f t="shared" si="19"/>
        <v>LCALA Basin9/30/2021 (5pm-7pm)14</v>
      </c>
      <c r="B639" t="s">
        <v>95</v>
      </c>
      <c r="C639" t="s">
        <v>106</v>
      </c>
      <c r="D639" s="5" t="s">
        <v>156</v>
      </c>
      <c r="E639">
        <v>14</v>
      </c>
      <c r="F639">
        <v>0.24728836119174957</v>
      </c>
      <c r="G639">
        <v>0.23715551197528839</v>
      </c>
      <c r="H639">
        <v>4.819127731025219E-3</v>
      </c>
      <c r="I639">
        <v>84.630293810863023</v>
      </c>
      <c r="J639">
        <f t="shared" si="18"/>
        <v>0</v>
      </c>
    </row>
    <row r="640" spans="1:10" x14ac:dyDescent="0.25">
      <c r="A640" s="4" t="str">
        <f t="shared" si="19"/>
        <v>LCALA Basin9/30/2021 (5pm-7pm)15</v>
      </c>
      <c r="B640" t="s">
        <v>95</v>
      </c>
      <c r="C640" t="s">
        <v>106</v>
      </c>
      <c r="D640" s="5" t="s">
        <v>156</v>
      </c>
      <c r="E640">
        <v>15</v>
      </c>
      <c r="F640">
        <v>0.46547442674636841</v>
      </c>
      <c r="G640">
        <v>0.45888808369636536</v>
      </c>
      <c r="H640">
        <v>2.895555691793561E-3</v>
      </c>
      <c r="I640">
        <v>85.856038893282758</v>
      </c>
      <c r="J640">
        <f t="shared" si="18"/>
        <v>0</v>
      </c>
    </row>
    <row r="641" spans="1:10" x14ac:dyDescent="0.25">
      <c r="A641" s="4" t="str">
        <f t="shared" si="19"/>
        <v>LCALA Basin9/30/2021 (5pm-7pm)16</v>
      </c>
      <c r="B641" t="s">
        <v>95</v>
      </c>
      <c r="C641" t="s">
        <v>106</v>
      </c>
      <c r="D641" s="5" t="s">
        <v>156</v>
      </c>
      <c r="E641">
        <v>16</v>
      </c>
      <c r="F641">
        <v>0.7938806414604187</v>
      </c>
      <c r="G641">
        <v>0.80046701431274414</v>
      </c>
      <c r="H641">
        <v>2.895555691793561E-3</v>
      </c>
      <c r="I641">
        <v>87.2631693324239</v>
      </c>
      <c r="J641">
        <f t="shared" si="18"/>
        <v>0</v>
      </c>
    </row>
    <row r="642" spans="1:10" x14ac:dyDescent="0.25">
      <c r="A642" s="4" t="str">
        <f t="shared" si="19"/>
        <v>LCALA Basin9/30/2021 (5pm-7pm)17</v>
      </c>
      <c r="B642" t="s">
        <v>95</v>
      </c>
      <c r="C642" t="s">
        <v>106</v>
      </c>
      <c r="D642" s="5" t="s">
        <v>156</v>
      </c>
      <c r="E642">
        <v>17</v>
      </c>
      <c r="F642">
        <v>1.1316781044006348</v>
      </c>
      <c r="G642">
        <v>1.1027908325195313</v>
      </c>
      <c r="H642">
        <v>5.910214502364397E-3</v>
      </c>
      <c r="I642">
        <v>87.741311096762274</v>
      </c>
      <c r="J642">
        <f t="shared" ref="J642:J705" si="20">INDEX(events, MATCH(CONCATENATE(B642, C642, D642), events_y, 0), MATCH("Confidential", events_x, 0))</f>
        <v>0</v>
      </c>
    </row>
    <row r="643" spans="1:10" x14ac:dyDescent="0.25">
      <c r="A643" s="4" t="str">
        <f t="shared" ref="A643:A706" si="21">B643&amp;C643&amp;D643&amp;E643</f>
        <v>LCALA Basin9/30/2021 (5pm-7pm)18</v>
      </c>
      <c r="B643" t="s">
        <v>95</v>
      </c>
      <c r="C643" t="s">
        <v>106</v>
      </c>
      <c r="D643" s="5" t="s">
        <v>156</v>
      </c>
      <c r="E643">
        <v>18</v>
      </c>
      <c r="F643">
        <v>1.371903657913208</v>
      </c>
      <c r="G643">
        <v>0.93116366863250732</v>
      </c>
      <c r="H643">
        <v>6.6955029033124447E-3</v>
      </c>
      <c r="I643">
        <v>87.585056129566297</v>
      </c>
      <c r="J643">
        <f t="shared" si="20"/>
        <v>0</v>
      </c>
    </row>
    <row r="644" spans="1:10" x14ac:dyDescent="0.25">
      <c r="A644" s="4" t="str">
        <f t="shared" si="21"/>
        <v>LCALA Basin9/30/2021 (5pm-7pm)19</v>
      </c>
      <c r="B644" t="s">
        <v>95</v>
      </c>
      <c r="C644" t="s">
        <v>106</v>
      </c>
      <c r="D644" s="5" t="s">
        <v>156</v>
      </c>
      <c r="E644">
        <v>19</v>
      </c>
      <c r="F644">
        <v>1.4060884714126587</v>
      </c>
      <c r="G644">
        <v>1.1782844066619873</v>
      </c>
      <c r="H644">
        <v>6.6222166642546654E-3</v>
      </c>
      <c r="I644">
        <v>86.732414812273362</v>
      </c>
      <c r="J644">
        <f t="shared" si="20"/>
        <v>0</v>
      </c>
    </row>
    <row r="645" spans="1:10" x14ac:dyDescent="0.25">
      <c r="A645" s="4" t="str">
        <f t="shared" si="21"/>
        <v>LCALA Basin9/30/2021 (5pm-7pm)20</v>
      </c>
      <c r="B645" t="s">
        <v>95</v>
      </c>
      <c r="C645" t="s">
        <v>106</v>
      </c>
      <c r="D645" s="5" t="s">
        <v>156</v>
      </c>
      <c r="E645">
        <v>20</v>
      </c>
      <c r="F645">
        <v>1.390108585357666</v>
      </c>
      <c r="G645">
        <v>1.6401330232620239</v>
      </c>
      <c r="H645">
        <v>6.4055332913994789E-3</v>
      </c>
      <c r="I645">
        <v>83.190584641381989</v>
      </c>
      <c r="J645">
        <f t="shared" si="20"/>
        <v>0</v>
      </c>
    </row>
    <row r="646" spans="1:10" x14ac:dyDescent="0.25">
      <c r="A646" s="4" t="str">
        <f t="shared" si="21"/>
        <v>LCALA Basin9/30/2021 (5pm-7pm)21</v>
      </c>
      <c r="B646" t="s">
        <v>95</v>
      </c>
      <c r="C646" t="s">
        <v>106</v>
      </c>
      <c r="D646" s="5" t="s">
        <v>156</v>
      </c>
      <c r="E646">
        <v>21</v>
      </c>
      <c r="F646">
        <v>1.3266319036483765</v>
      </c>
      <c r="G646">
        <v>1.4001631736755371</v>
      </c>
      <c r="H646">
        <v>6.0462658293545246E-3</v>
      </c>
      <c r="I646">
        <v>79.793854808314364</v>
      </c>
      <c r="J646">
        <f t="shared" si="20"/>
        <v>0</v>
      </c>
    </row>
    <row r="647" spans="1:10" x14ac:dyDescent="0.25">
      <c r="A647" s="4" t="str">
        <f t="shared" si="21"/>
        <v>LCALA Basin9/30/2021 (5pm-7pm)22</v>
      </c>
      <c r="B647" t="s">
        <v>95</v>
      </c>
      <c r="C647" t="s">
        <v>106</v>
      </c>
      <c r="D647" s="5" t="s">
        <v>156</v>
      </c>
      <c r="E647">
        <v>22</v>
      </c>
      <c r="F647">
        <v>1.2485345602035522</v>
      </c>
      <c r="G647">
        <v>1.2997477054595947</v>
      </c>
      <c r="H647">
        <v>6.1894506216049194E-3</v>
      </c>
      <c r="I647">
        <v>77.239982117987736</v>
      </c>
      <c r="J647">
        <f t="shared" si="20"/>
        <v>0</v>
      </c>
    </row>
    <row r="648" spans="1:10" x14ac:dyDescent="0.25">
      <c r="A648" s="4" t="str">
        <f t="shared" si="21"/>
        <v>LCALA Basin9/30/2021 (5pm-7pm)23</v>
      </c>
      <c r="B648" t="s">
        <v>95</v>
      </c>
      <c r="C648" t="s">
        <v>106</v>
      </c>
      <c r="D648" s="5" t="s">
        <v>156</v>
      </c>
      <c r="E648">
        <v>23</v>
      </c>
      <c r="F648">
        <v>1.1187092065811157</v>
      </c>
      <c r="G648">
        <v>1.1631087064743042</v>
      </c>
      <c r="H648">
        <v>6.5460307523608208E-3</v>
      </c>
      <c r="I648">
        <v>74.807149811253723</v>
      </c>
      <c r="J648">
        <f t="shared" si="20"/>
        <v>0</v>
      </c>
    </row>
    <row r="649" spans="1:10" x14ac:dyDescent="0.25">
      <c r="A649" s="4" t="str">
        <f t="shared" si="21"/>
        <v>LCALA Basin9/30/2021 (5pm-7pm)24</v>
      </c>
      <c r="B649" t="s">
        <v>95</v>
      </c>
      <c r="C649" t="s">
        <v>106</v>
      </c>
      <c r="D649" s="5" t="s">
        <v>156</v>
      </c>
      <c r="E649">
        <v>24</v>
      </c>
      <c r="F649">
        <v>0.95776540040969849</v>
      </c>
      <c r="G649">
        <v>0.98255026340484619</v>
      </c>
      <c r="H649">
        <v>6.3095986843109131E-3</v>
      </c>
      <c r="I649">
        <v>72.945550119245695</v>
      </c>
      <c r="J649">
        <f t="shared" si="20"/>
        <v>0</v>
      </c>
    </row>
    <row r="650" spans="1:10" x14ac:dyDescent="0.25">
      <c r="A650" s="4" t="str">
        <f t="shared" si="21"/>
        <v>LCAOutside LA BasinAverage Event Day (6pm-8pm)1</v>
      </c>
      <c r="B650" t="s">
        <v>95</v>
      </c>
      <c r="C650" t="s">
        <v>107</v>
      </c>
      <c r="D650" s="5" t="s">
        <v>157</v>
      </c>
      <c r="E650">
        <v>1</v>
      </c>
      <c r="F650">
        <v>1.4977056980133057</v>
      </c>
      <c r="G650">
        <v>1.5300743579864502</v>
      </c>
      <c r="H650">
        <v>3.6184981465339661E-2</v>
      </c>
      <c r="I650">
        <v>82.084296022029079</v>
      </c>
      <c r="J650">
        <f t="shared" si="20"/>
        <v>0</v>
      </c>
    </row>
    <row r="651" spans="1:10" x14ac:dyDescent="0.25">
      <c r="A651" s="4" t="str">
        <f t="shared" si="21"/>
        <v>LCAOutside LA BasinAverage Event Day (6pm-8pm)2</v>
      </c>
      <c r="B651" t="s">
        <v>95</v>
      </c>
      <c r="C651" t="s">
        <v>107</v>
      </c>
      <c r="D651" s="5" t="s">
        <v>157</v>
      </c>
      <c r="E651">
        <v>2</v>
      </c>
      <c r="F651">
        <v>1.3058122396469116</v>
      </c>
      <c r="G651">
        <v>1.3342878818511963</v>
      </c>
      <c r="H651">
        <v>3.350897878408432E-2</v>
      </c>
      <c r="I651">
        <v>80.251471564301497</v>
      </c>
      <c r="J651">
        <f t="shared" si="20"/>
        <v>0</v>
      </c>
    </row>
    <row r="652" spans="1:10" x14ac:dyDescent="0.25">
      <c r="A652" s="4" t="str">
        <f t="shared" si="21"/>
        <v>LCAOutside LA BasinAverage Event Day (6pm-8pm)3</v>
      </c>
      <c r="B652" t="s">
        <v>95</v>
      </c>
      <c r="C652" t="s">
        <v>107</v>
      </c>
      <c r="D652" s="5" t="s">
        <v>157</v>
      </c>
      <c r="E652">
        <v>3</v>
      </c>
      <c r="F652">
        <v>1.1699817180633545</v>
      </c>
      <c r="G652">
        <v>1.2047699689865112</v>
      </c>
      <c r="H652">
        <v>3.1373705714941025E-2</v>
      </c>
      <c r="I652">
        <v>78.03712658444384</v>
      </c>
      <c r="J652">
        <f t="shared" si="20"/>
        <v>0</v>
      </c>
    </row>
    <row r="653" spans="1:10" x14ac:dyDescent="0.25">
      <c r="A653" s="4" t="str">
        <f t="shared" si="21"/>
        <v>LCAOutside LA BasinAverage Event Day (6pm-8pm)4</v>
      </c>
      <c r="B653" t="s">
        <v>95</v>
      </c>
      <c r="C653" t="s">
        <v>107</v>
      </c>
      <c r="D653" s="5" t="s">
        <v>157</v>
      </c>
      <c r="E653">
        <v>4</v>
      </c>
      <c r="F653">
        <v>1.0986562967300415</v>
      </c>
      <c r="G653">
        <v>1.1218992471694946</v>
      </c>
      <c r="H653">
        <v>2.9804766178131104E-2</v>
      </c>
      <c r="I653">
        <v>76.145200774918337</v>
      </c>
      <c r="J653">
        <f t="shared" si="20"/>
        <v>0</v>
      </c>
    </row>
    <row r="654" spans="1:10" x14ac:dyDescent="0.25">
      <c r="A654" s="4" t="str">
        <f t="shared" si="21"/>
        <v>LCAOutside LA BasinAverage Event Day (6pm-8pm)5</v>
      </c>
      <c r="B654" t="s">
        <v>95</v>
      </c>
      <c r="C654" t="s">
        <v>107</v>
      </c>
      <c r="D654" s="5" t="s">
        <v>157</v>
      </c>
      <c r="E654">
        <v>5</v>
      </c>
      <c r="F654">
        <v>1.0158268213272095</v>
      </c>
      <c r="G654">
        <v>1.0352663993835449</v>
      </c>
      <c r="H654">
        <v>2.8566259890794754E-2</v>
      </c>
      <c r="I654">
        <v>75.024339728480925</v>
      </c>
      <c r="J654">
        <f t="shared" si="20"/>
        <v>0</v>
      </c>
    </row>
    <row r="655" spans="1:10" x14ac:dyDescent="0.25">
      <c r="A655" s="4" t="str">
        <f t="shared" si="21"/>
        <v>LCAOutside LA BasinAverage Event Day (6pm-8pm)6</v>
      </c>
      <c r="B655" t="s">
        <v>95</v>
      </c>
      <c r="C655" t="s">
        <v>107</v>
      </c>
      <c r="D655" s="5" t="s">
        <v>157</v>
      </c>
      <c r="E655">
        <v>6</v>
      </c>
      <c r="F655">
        <v>0.98595142364501953</v>
      </c>
      <c r="G655">
        <v>0.97332084178924561</v>
      </c>
      <c r="H655">
        <v>2.6483180001378059E-2</v>
      </c>
      <c r="I655">
        <v>74.830958222186439</v>
      </c>
      <c r="J655">
        <f t="shared" si="20"/>
        <v>0</v>
      </c>
    </row>
    <row r="656" spans="1:10" x14ac:dyDescent="0.25">
      <c r="A656" s="4" t="str">
        <f t="shared" si="21"/>
        <v>LCAOutside LA BasinAverage Event Day (6pm-8pm)7</v>
      </c>
      <c r="B656" t="s">
        <v>95</v>
      </c>
      <c r="C656" t="s">
        <v>107</v>
      </c>
      <c r="D656" s="5" t="s">
        <v>157</v>
      </c>
      <c r="E656">
        <v>7</v>
      </c>
      <c r="F656">
        <v>0.95672273635864258</v>
      </c>
      <c r="G656">
        <v>0.95421504974365234</v>
      </c>
      <c r="H656">
        <v>2.6837561279535294E-2</v>
      </c>
      <c r="I656">
        <v>73.312451169553583</v>
      </c>
      <c r="J656">
        <f t="shared" si="20"/>
        <v>0</v>
      </c>
    </row>
    <row r="657" spans="1:10" x14ac:dyDescent="0.25">
      <c r="A657" s="4" t="str">
        <f t="shared" si="21"/>
        <v>LCAOutside LA BasinAverage Event Day (6pm-8pm)8</v>
      </c>
      <c r="B657" t="s">
        <v>95</v>
      </c>
      <c r="C657" t="s">
        <v>107</v>
      </c>
      <c r="D657" s="5" t="s">
        <v>157</v>
      </c>
      <c r="E657">
        <v>8</v>
      </c>
      <c r="F657">
        <v>0.84401154518127441</v>
      </c>
      <c r="G657">
        <v>0.85690844058990479</v>
      </c>
      <c r="H657">
        <v>2.7786029502749443E-2</v>
      </c>
      <c r="I657">
        <v>71.669352973009367</v>
      </c>
      <c r="J657">
        <f t="shared" si="20"/>
        <v>0</v>
      </c>
    </row>
    <row r="658" spans="1:10" x14ac:dyDescent="0.25">
      <c r="A658" s="4" t="str">
        <f t="shared" si="21"/>
        <v>LCAOutside LA BasinAverage Event Day (6pm-8pm)9</v>
      </c>
      <c r="B658" t="s">
        <v>95</v>
      </c>
      <c r="C658" t="s">
        <v>107</v>
      </c>
      <c r="D658" s="5" t="s">
        <v>157</v>
      </c>
      <c r="E658">
        <v>9</v>
      </c>
      <c r="F658">
        <v>0.72630029916763306</v>
      </c>
      <c r="G658">
        <v>0.73432075977325439</v>
      </c>
      <c r="H658">
        <v>3.1464006751775742E-2</v>
      </c>
      <c r="I658">
        <v>73.381058729307952</v>
      </c>
      <c r="J658">
        <f t="shared" si="20"/>
        <v>0</v>
      </c>
    </row>
    <row r="659" spans="1:10" x14ac:dyDescent="0.25">
      <c r="A659" s="4" t="str">
        <f t="shared" si="21"/>
        <v>LCAOutside LA BasinAverage Event Day (6pm-8pm)10</v>
      </c>
      <c r="B659" t="s">
        <v>95</v>
      </c>
      <c r="C659" t="s">
        <v>107</v>
      </c>
      <c r="D659" s="5" t="s">
        <v>157</v>
      </c>
      <c r="E659">
        <v>10</v>
      </c>
      <c r="F659">
        <v>0.64997875690460205</v>
      </c>
      <c r="G659">
        <v>0.63330858945846558</v>
      </c>
      <c r="H659">
        <v>3.6461666226387024E-2</v>
      </c>
      <c r="I659">
        <v>78.151175939156232</v>
      </c>
      <c r="J659">
        <f t="shared" si="20"/>
        <v>0</v>
      </c>
    </row>
    <row r="660" spans="1:10" x14ac:dyDescent="0.25">
      <c r="A660" s="4" t="str">
        <f t="shared" si="21"/>
        <v>LCAOutside LA BasinAverage Event Day (6pm-8pm)11</v>
      </c>
      <c r="B660" t="s">
        <v>95</v>
      </c>
      <c r="C660" t="s">
        <v>107</v>
      </c>
      <c r="D660" s="5" t="s">
        <v>157</v>
      </c>
      <c r="E660">
        <v>11</v>
      </c>
      <c r="F660">
        <v>0.66961133480072021</v>
      </c>
      <c r="G660">
        <v>0.69171339273452759</v>
      </c>
      <c r="H660">
        <v>4.0886435657739639E-2</v>
      </c>
      <c r="I660">
        <v>83.778828052050585</v>
      </c>
      <c r="J660">
        <f t="shared" si="20"/>
        <v>0</v>
      </c>
    </row>
    <row r="661" spans="1:10" x14ac:dyDescent="0.25">
      <c r="A661" s="4" t="str">
        <f t="shared" si="21"/>
        <v>LCAOutside LA BasinAverage Event Day (6pm-8pm)12</v>
      </c>
      <c r="B661" t="s">
        <v>95</v>
      </c>
      <c r="C661" t="s">
        <v>107</v>
      </c>
      <c r="D661" s="5" t="s">
        <v>157</v>
      </c>
      <c r="E661">
        <v>12</v>
      </c>
      <c r="F661">
        <v>0.86946237087249756</v>
      </c>
      <c r="G661">
        <v>0.85722362995147705</v>
      </c>
      <c r="H661">
        <v>4.6202100813388824E-2</v>
      </c>
      <c r="I661">
        <v>88.35598747225211</v>
      </c>
      <c r="J661">
        <f t="shared" si="20"/>
        <v>0</v>
      </c>
    </row>
    <row r="662" spans="1:10" x14ac:dyDescent="0.25">
      <c r="A662" s="4" t="str">
        <f t="shared" si="21"/>
        <v>LCAOutside LA BasinAverage Event Day (6pm-8pm)13</v>
      </c>
      <c r="B662" t="s">
        <v>95</v>
      </c>
      <c r="C662" t="s">
        <v>107</v>
      </c>
      <c r="D662" s="5" t="s">
        <v>157</v>
      </c>
      <c r="E662">
        <v>13</v>
      </c>
      <c r="F662">
        <v>1.2131636142730713</v>
      </c>
      <c r="G662">
        <v>1.1145247220993042</v>
      </c>
      <c r="H662">
        <v>4.9817983061075211E-2</v>
      </c>
      <c r="I662">
        <v>91.972619303085693</v>
      </c>
      <c r="J662">
        <f t="shared" si="20"/>
        <v>0</v>
      </c>
    </row>
    <row r="663" spans="1:10" x14ac:dyDescent="0.25">
      <c r="A663" s="4" t="str">
        <f t="shared" si="21"/>
        <v>LCAOutside LA BasinAverage Event Day (6pm-8pm)14</v>
      </c>
      <c r="B663" t="s">
        <v>95</v>
      </c>
      <c r="C663" t="s">
        <v>107</v>
      </c>
      <c r="D663" s="5" t="s">
        <v>157</v>
      </c>
      <c r="E663">
        <v>14</v>
      </c>
      <c r="F663">
        <v>1.4440759420394897</v>
      </c>
      <c r="G663">
        <v>1.406301736831665</v>
      </c>
      <c r="H663">
        <v>4.9713883548974991E-2</v>
      </c>
      <c r="I663">
        <v>93.565495177693464</v>
      </c>
      <c r="J663">
        <f t="shared" si="20"/>
        <v>0</v>
      </c>
    </row>
    <row r="664" spans="1:10" x14ac:dyDescent="0.25">
      <c r="A664" s="4" t="str">
        <f t="shared" si="21"/>
        <v>LCAOutside LA BasinAverage Event Day (6pm-8pm)15</v>
      </c>
      <c r="B664" t="s">
        <v>95</v>
      </c>
      <c r="C664" t="s">
        <v>107</v>
      </c>
      <c r="D664" s="5" t="s">
        <v>157</v>
      </c>
      <c r="E664">
        <v>15</v>
      </c>
      <c r="F664">
        <v>1.692320704460144</v>
      </c>
      <c r="G664">
        <v>1.7498373985290527</v>
      </c>
      <c r="H664">
        <v>4.6349097043275833E-2</v>
      </c>
      <c r="I664">
        <v>94.901555032073148</v>
      </c>
      <c r="J664">
        <f t="shared" si="20"/>
        <v>0</v>
      </c>
    </row>
    <row r="665" spans="1:10" x14ac:dyDescent="0.25">
      <c r="A665" s="4" t="str">
        <f t="shared" si="21"/>
        <v>LCAOutside LA BasinAverage Event Day (6pm-8pm)16</v>
      </c>
      <c r="B665" t="s">
        <v>95</v>
      </c>
      <c r="C665" t="s">
        <v>107</v>
      </c>
      <c r="D665" s="5" t="s">
        <v>157</v>
      </c>
      <c r="E665">
        <v>16</v>
      </c>
      <c r="F665">
        <v>2.0383481979370117</v>
      </c>
      <c r="G665">
        <v>2.0762619972229004</v>
      </c>
      <c r="H665">
        <v>2.4943513795733452E-2</v>
      </c>
      <c r="I665">
        <v>95.984227701343443</v>
      </c>
      <c r="J665">
        <f t="shared" si="20"/>
        <v>0</v>
      </c>
    </row>
    <row r="666" spans="1:10" x14ac:dyDescent="0.25">
      <c r="A666" s="4" t="str">
        <f t="shared" si="21"/>
        <v>LCAOutside LA BasinAverage Event Day (6pm-8pm)17</v>
      </c>
      <c r="B666" t="s">
        <v>95</v>
      </c>
      <c r="C666" t="s">
        <v>107</v>
      </c>
      <c r="D666" s="5" t="s">
        <v>157</v>
      </c>
      <c r="E666">
        <v>17</v>
      </c>
      <c r="F666">
        <v>2.3235599994659424</v>
      </c>
      <c r="G666">
        <v>2.2856464385986328</v>
      </c>
      <c r="H666">
        <v>2.4943513795733452E-2</v>
      </c>
      <c r="I666">
        <v>92.61375175319904</v>
      </c>
      <c r="J666">
        <f t="shared" si="20"/>
        <v>0</v>
      </c>
    </row>
    <row r="667" spans="1:10" x14ac:dyDescent="0.25">
      <c r="A667" s="4" t="str">
        <f t="shared" si="21"/>
        <v>LCAOutside LA BasinAverage Event Day (6pm-8pm)18</v>
      </c>
      <c r="B667" t="s">
        <v>95</v>
      </c>
      <c r="C667" t="s">
        <v>107</v>
      </c>
      <c r="D667" s="5" t="s">
        <v>157</v>
      </c>
      <c r="E667">
        <v>18</v>
      </c>
      <c r="F667">
        <v>2.5748558044433594</v>
      </c>
      <c r="G667">
        <v>2.5397112369537354</v>
      </c>
      <c r="H667">
        <v>4.584667831659317E-2</v>
      </c>
      <c r="I667">
        <v>93.365521290756348</v>
      </c>
      <c r="J667">
        <f t="shared" si="20"/>
        <v>0</v>
      </c>
    </row>
    <row r="668" spans="1:10" x14ac:dyDescent="0.25">
      <c r="A668" s="4" t="str">
        <f t="shared" si="21"/>
        <v>LCAOutside LA BasinAverage Event Day (6pm-8pm)19</v>
      </c>
      <c r="B668" t="s">
        <v>95</v>
      </c>
      <c r="C668" t="s">
        <v>107</v>
      </c>
      <c r="D668" s="5" t="s">
        <v>157</v>
      </c>
      <c r="E668">
        <v>19</v>
      </c>
      <c r="F668">
        <v>2.6703455448150635</v>
      </c>
      <c r="G668">
        <v>1.6432693004608154</v>
      </c>
      <c r="H668">
        <v>5.2949368953704834E-2</v>
      </c>
      <c r="I668">
        <v>92.952259553119816</v>
      </c>
      <c r="J668">
        <f t="shared" si="20"/>
        <v>0</v>
      </c>
    </row>
    <row r="669" spans="1:10" x14ac:dyDescent="0.25">
      <c r="A669" s="4" t="str">
        <f t="shared" si="21"/>
        <v>LCAOutside LA BasinAverage Event Day (6pm-8pm)20</v>
      </c>
      <c r="B669" t="s">
        <v>95</v>
      </c>
      <c r="C669" t="s">
        <v>107</v>
      </c>
      <c r="D669" s="5" t="s">
        <v>157</v>
      </c>
      <c r="E669">
        <v>20</v>
      </c>
      <c r="F669">
        <v>2.5636756420135498</v>
      </c>
      <c r="G669">
        <v>2.0093011856079102</v>
      </c>
      <c r="H669">
        <v>5.2018672227859497E-2</v>
      </c>
      <c r="I669">
        <v>91.583857788156962</v>
      </c>
      <c r="J669">
        <f t="shared" si="20"/>
        <v>0</v>
      </c>
    </row>
    <row r="670" spans="1:10" x14ac:dyDescent="0.25">
      <c r="A670" s="4" t="str">
        <f t="shared" si="21"/>
        <v>LCAOutside LA BasinAverage Event Day (6pm-8pm)21</v>
      </c>
      <c r="B670" t="s">
        <v>95</v>
      </c>
      <c r="C670" t="s">
        <v>107</v>
      </c>
      <c r="D670" s="5" t="s">
        <v>157</v>
      </c>
      <c r="E670">
        <v>21</v>
      </c>
      <c r="F670">
        <v>2.4397661685943604</v>
      </c>
      <c r="G670">
        <v>2.9764978885650635</v>
      </c>
      <c r="H670">
        <v>5.0782773643732071E-2</v>
      </c>
      <c r="I670">
        <v>88.855885094332535</v>
      </c>
      <c r="J670">
        <f t="shared" si="20"/>
        <v>0</v>
      </c>
    </row>
    <row r="671" spans="1:10" x14ac:dyDescent="0.25">
      <c r="A671" s="4" t="str">
        <f t="shared" si="21"/>
        <v>LCAOutside LA BasinAverage Event Day (6pm-8pm)22</v>
      </c>
      <c r="B671" t="s">
        <v>95</v>
      </c>
      <c r="C671" t="s">
        <v>107</v>
      </c>
      <c r="D671" s="5" t="s">
        <v>157</v>
      </c>
      <c r="E671">
        <v>22</v>
      </c>
      <c r="F671">
        <v>2.2792901992797852</v>
      </c>
      <c r="G671">
        <v>2.4355459213256836</v>
      </c>
      <c r="H671">
        <v>4.7742273658514023E-2</v>
      </c>
      <c r="I671">
        <v>86.186279153832814</v>
      </c>
      <c r="J671">
        <f t="shared" si="20"/>
        <v>0</v>
      </c>
    </row>
    <row r="672" spans="1:10" x14ac:dyDescent="0.25">
      <c r="A672" s="4" t="str">
        <f t="shared" si="21"/>
        <v>LCAOutside LA BasinAverage Event Day (6pm-8pm)23</v>
      </c>
      <c r="B672" t="s">
        <v>95</v>
      </c>
      <c r="C672" t="s">
        <v>107</v>
      </c>
      <c r="D672" s="5" t="s">
        <v>157</v>
      </c>
      <c r="E672">
        <v>23</v>
      </c>
      <c r="F672">
        <v>1.9872851371765137</v>
      </c>
      <c r="G672">
        <v>2.0840728282928467</v>
      </c>
      <c r="H672">
        <v>4.3789003044366837E-2</v>
      </c>
      <c r="I672">
        <v>84.425996923075871</v>
      </c>
      <c r="J672">
        <f t="shared" si="20"/>
        <v>0</v>
      </c>
    </row>
    <row r="673" spans="1:10" x14ac:dyDescent="0.25">
      <c r="A673" s="4" t="str">
        <f t="shared" si="21"/>
        <v>LCAOutside LA BasinAverage Event Day (6pm-8pm)24</v>
      </c>
      <c r="B673" t="s">
        <v>95</v>
      </c>
      <c r="C673" t="s">
        <v>107</v>
      </c>
      <c r="D673" s="5" t="s">
        <v>157</v>
      </c>
      <c r="E673">
        <v>24</v>
      </c>
      <c r="F673">
        <v>1.7004537582397461</v>
      </c>
      <c r="G673">
        <v>1.8095332384109497</v>
      </c>
      <c r="H673">
        <v>4.0230698883533478E-2</v>
      </c>
      <c r="I673">
        <v>82.511783099477597</v>
      </c>
      <c r="J673">
        <f t="shared" si="20"/>
        <v>0</v>
      </c>
    </row>
    <row r="674" spans="1:10" x14ac:dyDescent="0.25">
      <c r="A674" s="4" t="str">
        <f t="shared" si="21"/>
        <v>LCAOutside LA Basin6/17/2021 (8pm-9pm)1</v>
      </c>
      <c r="B674" t="s">
        <v>95</v>
      </c>
      <c r="C674" t="s">
        <v>107</v>
      </c>
      <c r="D674" s="5" t="s">
        <v>158</v>
      </c>
      <c r="E674">
        <v>1</v>
      </c>
      <c r="F674">
        <v>1.8311793804168701</v>
      </c>
      <c r="G674">
        <v>1.7675048112869263</v>
      </c>
      <c r="H674">
        <v>4.2953897267580032E-2</v>
      </c>
      <c r="I674">
        <v>87.232521091007214</v>
      </c>
      <c r="J674">
        <f t="shared" si="20"/>
        <v>0</v>
      </c>
    </row>
    <row r="675" spans="1:10" x14ac:dyDescent="0.25">
      <c r="A675" s="4" t="str">
        <f t="shared" si="21"/>
        <v>LCAOutside LA Basin6/17/2021 (8pm-9pm)2</v>
      </c>
      <c r="B675" t="s">
        <v>95</v>
      </c>
      <c r="C675" t="s">
        <v>107</v>
      </c>
      <c r="D675" s="5" t="s">
        <v>158</v>
      </c>
      <c r="E675">
        <v>2</v>
      </c>
      <c r="F675">
        <v>1.5910074710845947</v>
      </c>
      <c r="G675">
        <v>1.5468958616256714</v>
      </c>
      <c r="H675">
        <v>4.0300041437149048E-2</v>
      </c>
      <c r="I675">
        <v>84.502328171399725</v>
      </c>
      <c r="J675">
        <f t="shared" si="20"/>
        <v>0</v>
      </c>
    </row>
    <row r="676" spans="1:10" x14ac:dyDescent="0.25">
      <c r="A676" s="4" t="str">
        <f t="shared" si="21"/>
        <v>LCAOutside LA Basin6/17/2021 (8pm-9pm)3</v>
      </c>
      <c r="B676" t="s">
        <v>95</v>
      </c>
      <c r="C676" t="s">
        <v>107</v>
      </c>
      <c r="D676" s="5" t="s">
        <v>158</v>
      </c>
      <c r="E676">
        <v>3</v>
      </c>
      <c r="F676">
        <v>1.4089182615280151</v>
      </c>
      <c r="G676">
        <v>1.3815444707870483</v>
      </c>
      <c r="H676">
        <v>3.7008769810199738E-2</v>
      </c>
      <c r="I676">
        <v>83.835543718897</v>
      </c>
      <c r="J676">
        <f t="shared" si="20"/>
        <v>0</v>
      </c>
    </row>
    <row r="677" spans="1:10" x14ac:dyDescent="0.25">
      <c r="A677" s="4" t="str">
        <f t="shared" si="21"/>
        <v>LCAOutside LA Basin6/17/2021 (8pm-9pm)4</v>
      </c>
      <c r="B677" t="s">
        <v>95</v>
      </c>
      <c r="C677" t="s">
        <v>107</v>
      </c>
      <c r="D677" s="5" t="s">
        <v>158</v>
      </c>
      <c r="E677">
        <v>4</v>
      </c>
      <c r="F677">
        <v>1.2573893070220947</v>
      </c>
      <c r="G677">
        <v>1.2499663829803467</v>
      </c>
      <c r="H677">
        <v>3.3866174519062042E-2</v>
      </c>
      <c r="I677">
        <v>81.976553420613968</v>
      </c>
      <c r="J677">
        <f t="shared" si="20"/>
        <v>0</v>
      </c>
    </row>
    <row r="678" spans="1:10" x14ac:dyDescent="0.25">
      <c r="A678" s="4" t="str">
        <f t="shared" si="21"/>
        <v>LCAOutside LA Basin6/17/2021 (8pm-9pm)5</v>
      </c>
      <c r="B678" t="s">
        <v>95</v>
      </c>
      <c r="C678" t="s">
        <v>107</v>
      </c>
      <c r="D678" s="5" t="s">
        <v>158</v>
      </c>
      <c r="E678">
        <v>5</v>
      </c>
      <c r="F678">
        <v>1.1457363367080688</v>
      </c>
      <c r="G678">
        <v>1.1265972852706909</v>
      </c>
      <c r="H678">
        <v>3.134382888674736E-2</v>
      </c>
      <c r="I678">
        <v>80.452778323293785</v>
      </c>
      <c r="J678">
        <f t="shared" si="20"/>
        <v>0</v>
      </c>
    </row>
    <row r="679" spans="1:10" x14ac:dyDescent="0.25">
      <c r="A679" s="4" t="str">
        <f t="shared" si="21"/>
        <v>LCAOutside LA Basin6/17/2021 (8pm-9pm)6</v>
      </c>
      <c r="B679" t="s">
        <v>95</v>
      </c>
      <c r="C679" t="s">
        <v>107</v>
      </c>
      <c r="D679" s="5" t="s">
        <v>158</v>
      </c>
      <c r="E679">
        <v>6</v>
      </c>
      <c r="F679">
        <v>1.1079877614974976</v>
      </c>
      <c r="G679">
        <v>1.0538108348846436</v>
      </c>
      <c r="H679">
        <v>2.9830528423190117E-2</v>
      </c>
      <c r="I679">
        <v>79.297389957028216</v>
      </c>
      <c r="J679">
        <f t="shared" si="20"/>
        <v>0</v>
      </c>
    </row>
    <row r="680" spans="1:10" x14ac:dyDescent="0.25">
      <c r="A680" s="4" t="str">
        <f t="shared" si="21"/>
        <v>LCAOutside LA Basin6/17/2021 (8pm-9pm)7</v>
      </c>
      <c r="B680" t="s">
        <v>95</v>
      </c>
      <c r="C680" t="s">
        <v>107</v>
      </c>
      <c r="D680" s="5" t="s">
        <v>158</v>
      </c>
      <c r="E680">
        <v>7</v>
      </c>
      <c r="F680">
        <v>0.99924081563949585</v>
      </c>
      <c r="G680">
        <v>0.98276311159133911</v>
      </c>
      <c r="H680">
        <v>2.9977969825267792E-2</v>
      </c>
      <c r="I680">
        <v>78.33704889815823</v>
      </c>
      <c r="J680">
        <f t="shared" si="20"/>
        <v>0</v>
      </c>
    </row>
    <row r="681" spans="1:10" x14ac:dyDescent="0.25">
      <c r="A681" s="4" t="str">
        <f t="shared" si="21"/>
        <v>LCAOutside LA Basin6/17/2021 (8pm-9pm)8</v>
      </c>
      <c r="B681" t="s">
        <v>95</v>
      </c>
      <c r="C681" t="s">
        <v>107</v>
      </c>
      <c r="D681" s="5" t="s">
        <v>158</v>
      </c>
      <c r="E681">
        <v>8</v>
      </c>
      <c r="F681">
        <v>0.9414067268371582</v>
      </c>
      <c r="G681">
        <v>0.90131312608718872</v>
      </c>
      <c r="H681">
        <v>3.2827652990818024E-2</v>
      </c>
      <c r="I681">
        <v>78.661979688844298</v>
      </c>
      <c r="J681">
        <f t="shared" si="20"/>
        <v>0</v>
      </c>
    </row>
    <row r="682" spans="1:10" x14ac:dyDescent="0.25">
      <c r="A682" s="4" t="str">
        <f t="shared" si="21"/>
        <v>LCAOutside LA Basin6/17/2021 (8pm-9pm)9</v>
      </c>
      <c r="B682" t="s">
        <v>95</v>
      </c>
      <c r="C682" t="s">
        <v>107</v>
      </c>
      <c r="D682" s="5" t="s">
        <v>158</v>
      </c>
      <c r="E682">
        <v>9</v>
      </c>
      <c r="F682">
        <v>0.91229504346847534</v>
      </c>
      <c r="G682">
        <v>0.86096179485321045</v>
      </c>
      <c r="H682">
        <v>3.7785634398460388E-2</v>
      </c>
      <c r="I682">
        <v>81.407013576365273</v>
      </c>
      <c r="J682">
        <f t="shared" si="20"/>
        <v>0</v>
      </c>
    </row>
    <row r="683" spans="1:10" x14ac:dyDescent="0.25">
      <c r="A683" s="4" t="str">
        <f t="shared" si="21"/>
        <v>LCAOutside LA Basin6/17/2021 (8pm-9pm)10</v>
      </c>
      <c r="B683" t="s">
        <v>95</v>
      </c>
      <c r="C683" t="s">
        <v>107</v>
      </c>
      <c r="D683" s="5" t="s">
        <v>158</v>
      </c>
      <c r="E683">
        <v>10</v>
      </c>
      <c r="F683">
        <v>0.87147915363311768</v>
      </c>
      <c r="G683">
        <v>0.84533977508544922</v>
      </c>
      <c r="H683">
        <v>4.2762614786624908E-2</v>
      </c>
      <c r="I683">
        <v>84.078774975629301</v>
      </c>
      <c r="J683">
        <f t="shared" si="20"/>
        <v>0</v>
      </c>
    </row>
    <row r="684" spans="1:10" x14ac:dyDescent="0.25">
      <c r="A684" s="4" t="str">
        <f t="shared" si="21"/>
        <v>LCAOutside LA Basin6/17/2021 (8pm-9pm)11</v>
      </c>
      <c r="B684" t="s">
        <v>95</v>
      </c>
      <c r="C684" t="s">
        <v>107</v>
      </c>
      <c r="D684" s="5" t="s">
        <v>158</v>
      </c>
      <c r="E684">
        <v>11</v>
      </c>
      <c r="F684">
        <v>0.9952247142791748</v>
      </c>
      <c r="G684">
        <v>1.0467138290405273</v>
      </c>
      <c r="H684">
        <v>4.8708971589803696E-2</v>
      </c>
      <c r="I684">
        <v>92.242362569534549</v>
      </c>
      <c r="J684">
        <f t="shared" si="20"/>
        <v>0</v>
      </c>
    </row>
    <row r="685" spans="1:10" x14ac:dyDescent="0.25">
      <c r="A685" s="4" t="str">
        <f t="shared" si="21"/>
        <v>LCAOutside LA Basin6/17/2021 (8pm-9pm)12</v>
      </c>
      <c r="B685" t="s">
        <v>95</v>
      </c>
      <c r="C685" t="s">
        <v>107</v>
      </c>
      <c r="D685" s="5" t="s">
        <v>158</v>
      </c>
      <c r="E685">
        <v>12</v>
      </c>
      <c r="F685">
        <v>1.2433469295501709</v>
      </c>
      <c r="G685">
        <v>1.2708122730255127</v>
      </c>
      <c r="H685">
        <v>5.4806631058454514E-2</v>
      </c>
      <c r="I685">
        <v>97.552930584597547</v>
      </c>
      <c r="J685">
        <f t="shared" si="20"/>
        <v>0</v>
      </c>
    </row>
    <row r="686" spans="1:10" x14ac:dyDescent="0.25">
      <c r="A686" s="4" t="str">
        <f t="shared" si="21"/>
        <v>LCAOutside LA Basin6/17/2021 (8pm-9pm)13</v>
      </c>
      <c r="B686" t="s">
        <v>95</v>
      </c>
      <c r="C686" t="s">
        <v>107</v>
      </c>
      <c r="D686" s="5" t="s">
        <v>158</v>
      </c>
      <c r="E686">
        <v>13</v>
      </c>
      <c r="F686">
        <v>1.6612399816513062</v>
      </c>
      <c r="G686">
        <v>1.6804877519607544</v>
      </c>
      <c r="H686">
        <v>5.9277709573507309E-2</v>
      </c>
      <c r="I686">
        <v>101.7365878496458</v>
      </c>
      <c r="J686">
        <f t="shared" si="20"/>
        <v>0</v>
      </c>
    </row>
    <row r="687" spans="1:10" x14ac:dyDescent="0.25">
      <c r="A687" s="4" t="str">
        <f t="shared" si="21"/>
        <v>LCAOutside LA Basin6/17/2021 (8pm-9pm)14</v>
      </c>
      <c r="B687" t="s">
        <v>95</v>
      </c>
      <c r="C687" t="s">
        <v>107</v>
      </c>
      <c r="D687" s="5" t="s">
        <v>158</v>
      </c>
      <c r="E687">
        <v>14</v>
      </c>
      <c r="F687">
        <v>2.0335917472839355</v>
      </c>
      <c r="G687">
        <v>2.0313820838928223</v>
      </c>
      <c r="H687">
        <v>6.1252161860466003E-2</v>
      </c>
      <c r="I687">
        <v>103.71403057579461</v>
      </c>
      <c r="J687">
        <f t="shared" si="20"/>
        <v>0</v>
      </c>
    </row>
    <row r="688" spans="1:10" x14ac:dyDescent="0.25">
      <c r="A688" s="4" t="str">
        <f t="shared" si="21"/>
        <v>LCAOutside LA Basin6/17/2021 (8pm-9pm)15</v>
      </c>
      <c r="B688" t="s">
        <v>95</v>
      </c>
      <c r="C688" t="s">
        <v>107</v>
      </c>
      <c r="D688" s="5" t="s">
        <v>158</v>
      </c>
      <c r="E688">
        <v>15</v>
      </c>
      <c r="F688">
        <v>2.2189006805419922</v>
      </c>
      <c r="G688">
        <v>2.3380312919616699</v>
      </c>
      <c r="H688">
        <v>6.1006840318441391E-2</v>
      </c>
      <c r="I688">
        <v>104.99742448986318</v>
      </c>
      <c r="J688">
        <f t="shared" si="20"/>
        <v>0</v>
      </c>
    </row>
    <row r="689" spans="1:10" x14ac:dyDescent="0.25">
      <c r="A689" s="4" t="str">
        <f t="shared" si="21"/>
        <v>LCAOutside LA Basin6/17/2021 (8pm-9pm)16</v>
      </c>
      <c r="B689" t="s">
        <v>95</v>
      </c>
      <c r="C689" t="s">
        <v>107</v>
      </c>
      <c r="D689" s="5" t="s">
        <v>158</v>
      </c>
      <c r="E689">
        <v>16</v>
      </c>
      <c r="F689">
        <v>2.6076579093933105</v>
      </c>
      <c r="G689">
        <v>2.7087323665618896</v>
      </c>
      <c r="H689">
        <v>5.8734536170959473E-2</v>
      </c>
      <c r="I689">
        <v>105.42495838659906</v>
      </c>
      <c r="J689">
        <f t="shared" si="20"/>
        <v>0</v>
      </c>
    </row>
    <row r="690" spans="1:10" x14ac:dyDescent="0.25">
      <c r="A690" s="4" t="str">
        <f t="shared" si="21"/>
        <v>LCAOutside LA Basin6/17/2021 (8pm-9pm)17</v>
      </c>
      <c r="B690" t="s">
        <v>95</v>
      </c>
      <c r="C690" t="s">
        <v>107</v>
      </c>
      <c r="D690" s="5" t="s">
        <v>158</v>
      </c>
      <c r="E690">
        <v>17</v>
      </c>
      <c r="F690">
        <v>2.8587141036987305</v>
      </c>
      <c r="G690">
        <v>3.0168914794921875</v>
      </c>
      <c r="H690">
        <v>5.1621213555335999E-2</v>
      </c>
      <c r="I690">
        <v>105.1476030298914</v>
      </c>
      <c r="J690">
        <f t="shared" si="20"/>
        <v>0</v>
      </c>
    </row>
    <row r="691" spans="1:10" x14ac:dyDescent="0.25">
      <c r="A691" s="4" t="str">
        <f t="shared" si="21"/>
        <v>LCAOutside LA Basin6/17/2021 (8pm-9pm)18</v>
      </c>
      <c r="B691" t="s">
        <v>95</v>
      </c>
      <c r="C691" t="s">
        <v>107</v>
      </c>
      <c r="D691" s="5" t="s">
        <v>158</v>
      </c>
      <c r="E691">
        <v>18</v>
      </c>
      <c r="F691">
        <v>3.0754754543304443</v>
      </c>
      <c r="G691">
        <v>3.1584186553955078</v>
      </c>
      <c r="H691">
        <v>2.6805602014064789E-2</v>
      </c>
      <c r="I691">
        <v>103.67380228262812</v>
      </c>
      <c r="J691">
        <f t="shared" si="20"/>
        <v>0</v>
      </c>
    </row>
    <row r="692" spans="1:10" x14ac:dyDescent="0.25">
      <c r="A692" s="4" t="str">
        <f t="shared" si="21"/>
        <v>LCAOutside LA Basin6/17/2021 (8pm-9pm)19</v>
      </c>
      <c r="B692" t="s">
        <v>95</v>
      </c>
      <c r="C692" t="s">
        <v>107</v>
      </c>
      <c r="D692" s="5" t="s">
        <v>158</v>
      </c>
      <c r="E692">
        <v>19</v>
      </c>
      <c r="F692">
        <v>3.1621243953704834</v>
      </c>
      <c r="G692">
        <v>3.0791811943054199</v>
      </c>
      <c r="H692">
        <v>2.6805602014064789E-2</v>
      </c>
      <c r="I692">
        <v>101.23525547007262</v>
      </c>
      <c r="J692">
        <f t="shared" si="20"/>
        <v>0</v>
      </c>
    </row>
    <row r="693" spans="1:10" x14ac:dyDescent="0.25">
      <c r="A693" s="4" t="str">
        <f t="shared" si="21"/>
        <v>LCAOutside LA Basin6/17/2021 (8pm-9pm)20</v>
      </c>
      <c r="B693" t="s">
        <v>95</v>
      </c>
      <c r="C693" t="s">
        <v>107</v>
      </c>
      <c r="D693" s="5" t="s">
        <v>158</v>
      </c>
      <c r="E693">
        <v>20</v>
      </c>
      <c r="F693">
        <v>3.049731969833374</v>
      </c>
      <c r="G693">
        <v>2.9570939540863037</v>
      </c>
      <c r="H693">
        <v>4.7060191631317139E-2</v>
      </c>
      <c r="I693">
        <v>96.623803275940048</v>
      </c>
      <c r="J693">
        <f t="shared" si="20"/>
        <v>0</v>
      </c>
    </row>
    <row r="694" spans="1:10" x14ac:dyDescent="0.25">
      <c r="A694" s="4" t="str">
        <f t="shared" si="21"/>
        <v>LCAOutside LA Basin6/17/2021 (8pm-9pm)21</v>
      </c>
      <c r="B694" t="s">
        <v>95</v>
      </c>
      <c r="C694" t="s">
        <v>107</v>
      </c>
      <c r="D694" s="5" t="s">
        <v>158</v>
      </c>
      <c r="E694">
        <v>21</v>
      </c>
      <c r="F694">
        <v>2.9630229473114014</v>
      </c>
      <c r="G694">
        <v>1.7893291711807251</v>
      </c>
      <c r="H694">
        <v>5.2379302680492401E-2</v>
      </c>
      <c r="I694">
        <v>94.250978845897833</v>
      </c>
      <c r="J694">
        <f t="shared" si="20"/>
        <v>0</v>
      </c>
    </row>
    <row r="695" spans="1:10" x14ac:dyDescent="0.25">
      <c r="A695" s="4" t="str">
        <f t="shared" si="21"/>
        <v>LCAOutside LA Basin6/17/2021 (8pm-9pm)22</v>
      </c>
      <c r="B695" t="s">
        <v>95</v>
      </c>
      <c r="C695" t="s">
        <v>107</v>
      </c>
      <c r="D695" s="5" t="s">
        <v>158</v>
      </c>
      <c r="E695">
        <v>22</v>
      </c>
      <c r="F695">
        <v>2.8470818996429443</v>
      </c>
      <c r="G695">
        <v>3.0696077346801758</v>
      </c>
      <c r="H695">
        <v>5.1874969154596329E-2</v>
      </c>
      <c r="I695">
        <v>90.966909208687326</v>
      </c>
      <c r="J695">
        <f t="shared" si="20"/>
        <v>0</v>
      </c>
    </row>
    <row r="696" spans="1:10" x14ac:dyDescent="0.25">
      <c r="A696" s="4" t="str">
        <f t="shared" si="21"/>
        <v>LCAOutside LA Basin6/17/2021 (8pm-9pm)23</v>
      </c>
      <c r="B696" t="s">
        <v>95</v>
      </c>
      <c r="C696" t="s">
        <v>107</v>
      </c>
      <c r="D696" s="5" t="s">
        <v>158</v>
      </c>
      <c r="E696">
        <v>23</v>
      </c>
      <c r="F696">
        <v>2.533177375793457</v>
      </c>
      <c r="G696">
        <v>2.4629065990447998</v>
      </c>
      <c r="H696">
        <v>4.865824431180954E-2</v>
      </c>
      <c r="I696">
        <v>88.738772749689076</v>
      </c>
      <c r="J696">
        <f t="shared" si="20"/>
        <v>0</v>
      </c>
    </row>
    <row r="697" spans="1:10" x14ac:dyDescent="0.25">
      <c r="A697" s="4" t="str">
        <f t="shared" si="21"/>
        <v>LCAOutside LA Basin6/17/2021 (8pm-9pm)24</v>
      </c>
      <c r="B697" t="s">
        <v>95</v>
      </c>
      <c r="C697" t="s">
        <v>107</v>
      </c>
      <c r="D697" s="5" t="s">
        <v>158</v>
      </c>
      <c r="E697">
        <v>24</v>
      </c>
      <c r="F697">
        <v>2.1500089168548584</v>
      </c>
      <c r="G697">
        <v>2.0896315574645996</v>
      </c>
      <c r="H697">
        <v>4.5403316617012024E-2</v>
      </c>
      <c r="I697">
        <v>86.506681133968158</v>
      </c>
      <c r="J697">
        <f t="shared" si="20"/>
        <v>0</v>
      </c>
    </row>
    <row r="698" spans="1:10" x14ac:dyDescent="0.25">
      <c r="A698" s="4" t="str">
        <f t="shared" si="21"/>
        <v>LCAOutside LA Basin7/9/2021 (5pm-6pm &amp; 6:30pm-8:58pm)1</v>
      </c>
      <c r="B698" t="s">
        <v>95</v>
      </c>
      <c r="C698" t="s">
        <v>107</v>
      </c>
      <c r="D698" s="5" t="s">
        <v>159</v>
      </c>
      <c r="E698">
        <v>1</v>
      </c>
      <c r="F698">
        <v>1.9573018550872803</v>
      </c>
      <c r="G698">
        <v>2.0015406608581543</v>
      </c>
      <c r="H698">
        <v>4.0515370666980743E-2</v>
      </c>
      <c r="I698">
        <v>83.999785478549015</v>
      </c>
      <c r="J698">
        <f t="shared" si="20"/>
        <v>0</v>
      </c>
    </row>
    <row r="699" spans="1:10" x14ac:dyDescent="0.25">
      <c r="A699" s="4" t="str">
        <f t="shared" si="21"/>
        <v>LCAOutside LA Basin7/9/2021 (5pm-6pm &amp; 6:30pm-8:58pm)2</v>
      </c>
      <c r="B699" t="s">
        <v>95</v>
      </c>
      <c r="C699" t="s">
        <v>107</v>
      </c>
      <c r="D699" s="5" t="s">
        <v>159</v>
      </c>
      <c r="E699">
        <v>2</v>
      </c>
      <c r="F699">
        <v>1.7107279300689697</v>
      </c>
      <c r="G699">
        <v>1.7698317766189575</v>
      </c>
      <c r="H699">
        <v>3.8174841552972794E-2</v>
      </c>
      <c r="I699">
        <v>83.431551155115699</v>
      </c>
      <c r="J699">
        <f t="shared" si="20"/>
        <v>0</v>
      </c>
    </row>
    <row r="700" spans="1:10" x14ac:dyDescent="0.25">
      <c r="A700" s="4" t="str">
        <f t="shared" si="21"/>
        <v>LCAOutside LA Basin7/9/2021 (5pm-6pm &amp; 6:30pm-8:58pm)3</v>
      </c>
      <c r="B700" t="s">
        <v>95</v>
      </c>
      <c r="C700" t="s">
        <v>107</v>
      </c>
      <c r="D700" s="5" t="s">
        <v>159</v>
      </c>
      <c r="E700">
        <v>3</v>
      </c>
      <c r="F700">
        <v>1.5438977479934692</v>
      </c>
      <c r="G700">
        <v>1.6255530118942261</v>
      </c>
      <c r="H700">
        <v>3.5274021327495575E-2</v>
      </c>
      <c r="I700">
        <v>82.677194719473476</v>
      </c>
      <c r="J700">
        <f t="shared" si="20"/>
        <v>0</v>
      </c>
    </row>
    <row r="701" spans="1:10" x14ac:dyDescent="0.25">
      <c r="A701" s="4" t="str">
        <f t="shared" si="21"/>
        <v>LCAOutside LA Basin7/9/2021 (5pm-6pm &amp; 6:30pm-8:58pm)4</v>
      </c>
      <c r="B701" t="s">
        <v>95</v>
      </c>
      <c r="C701" t="s">
        <v>107</v>
      </c>
      <c r="D701" s="5" t="s">
        <v>159</v>
      </c>
      <c r="E701">
        <v>4</v>
      </c>
      <c r="F701">
        <v>1.3986458778381348</v>
      </c>
      <c r="G701">
        <v>1.4902224540710449</v>
      </c>
      <c r="H701">
        <v>3.28715480864048E-2</v>
      </c>
      <c r="I701">
        <v>81.992986798678558</v>
      </c>
      <c r="J701">
        <f t="shared" si="20"/>
        <v>0</v>
      </c>
    </row>
    <row r="702" spans="1:10" x14ac:dyDescent="0.25">
      <c r="A702" s="4" t="str">
        <f t="shared" si="21"/>
        <v>LCAOutside LA Basin7/9/2021 (5pm-6pm &amp; 6:30pm-8:58pm)5</v>
      </c>
      <c r="B702" t="s">
        <v>95</v>
      </c>
      <c r="C702" t="s">
        <v>107</v>
      </c>
      <c r="D702" s="5" t="s">
        <v>159</v>
      </c>
      <c r="E702">
        <v>5</v>
      </c>
      <c r="F702">
        <v>1.2956820726394653</v>
      </c>
      <c r="G702">
        <v>1.3773781061172485</v>
      </c>
      <c r="H702">
        <v>2.9800685122609138E-2</v>
      </c>
      <c r="I702">
        <v>81.848762376239023</v>
      </c>
      <c r="J702">
        <f t="shared" si="20"/>
        <v>0</v>
      </c>
    </row>
    <row r="703" spans="1:10" x14ac:dyDescent="0.25">
      <c r="A703" s="4" t="str">
        <f t="shared" si="21"/>
        <v>LCAOutside LA Basin7/9/2021 (5pm-6pm &amp; 6:30pm-8:58pm)6</v>
      </c>
      <c r="B703" t="s">
        <v>95</v>
      </c>
      <c r="C703" t="s">
        <v>107</v>
      </c>
      <c r="D703" s="5" t="s">
        <v>159</v>
      </c>
      <c r="E703">
        <v>6</v>
      </c>
      <c r="F703">
        <v>1.1807835102081299</v>
      </c>
      <c r="G703">
        <v>1.2704364061355591</v>
      </c>
      <c r="H703">
        <v>2.9919726774096489E-2</v>
      </c>
      <c r="I703">
        <v>79.427112211221058</v>
      </c>
      <c r="J703">
        <f t="shared" si="20"/>
        <v>0</v>
      </c>
    </row>
    <row r="704" spans="1:10" x14ac:dyDescent="0.25">
      <c r="A704" s="4" t="str">
        <f t="shared" si="21"/>
        <v>LCAOutside LA Basin7/9/2021 (5pm-6pm &amp; 6:30pm-8:58pm)7</v>
      </c>
      <c r="B704" t="s">
        <v>95</v>
      </c>
      <c r="C704" t="s">
        <v>107</v>
      </c>
      <c r="D704" s="5" t="s">
        <v>159</v>
      </c>
      <c r="E704">
        <v>7</v>
      </c>
      <c r="F704">
        <v>1.1014540195465088</v>
      </c>
      <c r="G704">
        <v>1.2094228267669678</v>
      </c>
      <c r="H704">
        <v>2.9984131455421448E-2</v>
      </c>
      <c r="I704">
        <v>78.524273927393651</v>
      </c>
      <c r="J704">
        <f t="shared" si="20"/>
        <v>0</v>
      </c>
    </row>
    <row r="705" spans="1:10" x14ac:dyDescent="0.25">
      <c r="A705" s="4" t="str">
        <f t="shared" si="21"/>
        <v>LCAOutside LA Basin7/9/2021 (5pm-6pm &amp; 6:30pm-8:58pm)8</v>
      </c>
      <c r="B705" t="s">
        <v>95</v>
      </c>
      <c r="C705" t="s">
        <v>107</v>
      </c>
      <c r="D705" s="5" t="s">
        <v>159</v>
      </c>
      <c r="E705">
        <v>8</v>
      </c>
      <c r="F705">
        <v>1.0835888385772705</v>
      </c>
      <c r="G705">
        <v>1.1909306049346924</v>
      </c>
      <c r="H705">
        <v>3.3283591270446777E-2</v>
      </c>
      <c r="I705">
        <v>79.336353135314297</v>
      </c>
      <c r="J705">
        <f t="shared" si="20"/>
        <v>0</v>
      </c>
    </row>
    <row r="706" spans="1:10" x14ac:dyDescent="0.25">
      <c r="A706" s="4" t="str">
        <f t="shared" si="21"/>
        <v>LCAOutside LA Basin7/9/2021 (5pm-6pm &amp; 6:30pm-8:58pm)9</v>
      </c>
      <c r="B706" t="s">
        <v>95</v>
      </c>
      <c r="C706" t="s">
        <v>107</v>
      </c>
      <c r="D706" s="5" t="s">
        <v>159</v>
      </c>
      <c r="E706">
        <v>9</v>
      </c>
      <c r="F706">
        <v>1.1251622438430786</v>
      </c>
      <c r="G706">
        <v>1.2011830806732178</v>
      </c>
      <c r="H706">
        <v>3.8950450718402863E-2</v>
      </c>
      <c r="I706">
        <v>82.015594059404677</v>
      </c>
      <c r="J706">
        <f t="shared" ref="J706:J769" si="22">INDEX(events, MATCH(CONCATENATE(B706, C706, D706), events_y, 0), MATCH("Confidential", events_x, 0))</f>
        <v>0</v>
      </c>
    </row>
    <row r="707" spans="1:10" x14ac:dyDescent="0.25">
      <c r="A707" s="4" t="str">
        <f t="shared" ref="A707:A770" si="23">B707&amp;C707&amp;D707&amp;E707</f>
        <v>LCAOutside LA Basin7/9/2021 (5pm-6pm &amp; 6:30pm-8:58pm)10</v>
      </c>
      <c r="B707" t="s">
        <v>95</v>
      </c>
      <c r="C707" t="s">
        <v>107</v>
      </c>
      <c r="D707" s="5" t="s">
        <v>159</v>
      </c>
      <c r="E707">
        <v>10</v>
      </c>
      <c r="F707">
        <v>1.1780046224594116</v>
      </c>
      <c r="G707">
        <v>1.2635202407836914</v>
      </c>
      <c r="H707">
        <v>4.4741958379745483E-2</v>
      </c>
      <c r="I707">
        <v>86.759900990100192</v>
      </c>
      <c r="J707">
        <f t="shared" si="22"/>
        <v>0</v>
      </c>
    </row>
    <row r="708" spans="1:10" x14ac:dyDescent="0.25">
      <c r="A708" s="4" t="str">
        <f t="shared" si="23"/>
        <v>LCAOutside LA Basin7/9/2021 (5pm-6pm &amp; 6:30pm-8:58pm)11</v>
      </c>
      <c r="B708" t="s">
        <v>95</v>
      </c>
      <c r="C708" t="s">
        <v>107</v>
      </c>
      <c r="D708" s="5" t="s">
        <v>159</v>
      </c>
      <c r="E708">
        <v>11</v>
      </c>
      <c r="F708">
        <v>1.4516949653625488</v>
      </c>
      <c r="G708">
        <v>1.5189377069473267</v>
      </c>
      <c r="H708">
        <v>5.0053305923938751E-2</v>
      </c>
      <c r="I708">
        <v>90.751237623760758</v>
      </c>
      <c r="J708">
        <f t="shared" si="22"/>
        <v>0</v>
      </c>
    </row>
    <row r="709" spans="1:10" x14ac:dyDescent="0.25">
      <c r="A709" s="4" t="str">
        <f t="shared" si="23"/>
        <v>LCAOutside LA Basin7/9/2021 (5pm-6pm &amp; 6:30pm-8:58pm)12</v>
      </c>
      <c r="B709" t="s">
        <v>95</v>
      </c>
      <c r="C709" t="s">
        <v>107</v>
      </c>
      <c r="D709" s="5" t="s">
        <v>159</v>
      </c>
      <c r="E709">
        <v>12</v>
      </c>
      <c r="F709">
        <v>1.7884273529052734</v>
      </c>
      <c r="G709">
        <v>1.9435470104217529</v>
      </c>
      <c r="H709">
        <v>5.5490501224994659E-2</v>
      </c>
      <c r="I709">
        <v>96.84141914191369</v>
      </c>
      <c r="J709">
        <f t="shared" si="22"/>
        <v>0</v>
      </c>
    </row>
    <row r="710" spans="1:10" x14ac:dyDescent="0.25">
      <c r="A710" s="4" t="str">
        <f t="shared" si="23"/>
        <v>LCAOutside LA Basin7/9/2021 (5pm-6pm &amp; 6:30pm-8:58pm)13</v>
      </c>
      <c r="B710" t="s">
        <v>95</v>
      </c>
      <c r="C710" t="s">
        <v>107</v>
      </c>
      <c r="D710" s="5" t="s">
        <v>159</v>
      </c>
      <c r="E710">
        <v>13</v>
      </c>
      <c r="F710">
        <v>2.0829594135284424</v>
      </c>
      <c r="G710">
        <v>2.3142940998077393</v>
      </c>
      <c r="H710">
        <v>5.87506964802742E-2</v>
      </c>
      <c r="I710">
        <v>97.862046204618849</v>
      </c>
      <c r="J710">
        <f t="shared" si="22"/>
        <v>0</v>
      </c>
    </row>
    <row r="711" spans="1:10" x14ac:dyDescent="0.25">
      <c r="A711" s="4" t="str">
        <f t="shared" si="23"/>
        <v>LCAOutside LA Basin7/9/2021 (5pm-6pm &amp; 6:30pm-8:58pm)14</v>
      </c>
      <c r="B711" t="s">
        <v>95</v>
      </c>
      <c r="C711" t="s">
        <v>107</v>
      </c>
      <c r="D711" s="5" t="s">
        <v>159</v>
      </c>
      <c r="E711">
        <v>14</v>
      </c>
      <c r="F711">
        <v>2.1246588230133057</v>
      </c>
      <c r="G711">
        <v>2.1944398880004883</v>
      </c>
      <c r="H711">
        <v>5.1395025104284286E-2</v>
      </c>
      <c r="I711">
        <v>94.915346534652002</v>
      </c>
      <c r="J711">
        <f t="shared" si="22"/>
        <v>0</v>
      </c>
    </row>
    <row r="712" spans="1:10" x14ac:dyDescent="0.25">
      <c r="A712" s="4" t="str">
        <f t="shared" si="23"/>
        <v>LCAOutside LA Basin7/9/2021 (5pm-6pm &amp; 6:30pm-8:58pm)15</v>
      </c>
      <c r="B712" t="s">
        <v>95</v>
      </c>
      <c r="C712" t="s">
        <v>107</v>
      </c>
      <c r="D712" s="5" t="s">
        <v>159</v>
      </c>
      <c r="E712">
        <v>15</v>
      </c>
      <c r="F712">
        <v>2.0502212047576904</v>
      </c>
      <c r="G712">
        <v>2.0562715530395508</v>
      </c>
      <c r="H712">
        <v>2.6064872741699219E-2</v>
      </c>
      <c r="I712">
        <v>96.989026402642011</v>
      </c>
      <c r="J712">
        <f t="shared" si="22"/>
        <v>0</v>
      </c>
    </row>
    <row r="713" spans="1:10" x14ac:dyDescent="0.25">
      <c r="A713" s="4" t="str">
        <f t="shared" si="23"/>
        <v>LCAOutside LA Basin7/9/2021 (5pm-6pm &amp; 6:30pm-8:58pm)16</v>
      </c>
      <c r="B713" t="s">
        <v>95</v>
      </c>
      <c r="C713" t="s">
        <v>107</v>
      </c>
      <c r="D713" s="5" t="s">
        <v>159</v>
      </c>
      <c r="E713">
        <v>16</v>
      </c>
      <c r="F713">
        <v>2.3862254619598389</v>
      </c>
      <c r="G713">
        <v>2.3801751136779785</v>
      </c>
      <c r="H713">
        <v>2.6064872741699219E-2</v>
      </c>
      <c r="I713">
        <v>101.00511551155287</v>
      </c>
      <c r="J713">
        <f t="shared" si="22"/>
        <v>0</v>
      </c>
    </row>
    <row r="714" spans="1:10" x14ac:dyDescent="0.25">
      <c r="A714" s="4" t="str">
        <f t="shared" si="23"/>
        <v>LCAOutside LA Basin7/9/2021 (5pm-6pm &amp; 6:30pm-8:58pm)17</v>
      </c>
      <c r="B714" t="s">
        <v>95</v>
      </c>
      <c r="C714" t="s">
        <v>107</v>
      </c>
      <c r="D714" s="5" t="s">
        <v>159</v>
      </c>
      <c r="E714">
        <v>17</v>
      </c>
      <c r="F714">
        <v>2.6184031963348389</v>
      </c>
      <c r="G714">
        <v>2.682377815246582</v>
      </c>
      <c r="H714">
        <v>4.8343043774366379E-2</v>
      </c>
      <c r="I714">
        <v>102.2490099009882</v>
      </c>
      <c r="J714">
        <f t="shared" si="22"/>
        <v>0</v>
      </c>
    </row>
    <row r="715" spans="1:10" x14ac:dyDescent="0.25">
      <c r="A715" s="4" t="str">
        <f t="shared" si="23"/>
        <v>LCAOutside LA Basin7/9/2021 (5pm-6pm &amp; 6:30pm-8:58pm)18</v>
      </c>
      <c r="B715" t="s">
        <v>95</v>
      </c>
      <c r="C715" t="s">
        <v>107</v>
      </c>
      <c r="D715" s="5" t="s">
        <v>159</v>
      </c>
      <c r="E715">
        <v>18</v>
      </c>
      <c r="F715">
        <v>2.9386389255523682</v>
      </c>
      <c r="G715">
        <v>1.5949897766113281</v>
      </c>
      <c r="H715">
        <v>5.8412153273820877E-2</v>
      </c>
      <c r="I715">
        <v>101.55437293729204</v>
      </c>
      <c r="J715">
        <f t="shared" si="22"/>
        <v>0</v>
      </c>
    </row>
    <row r="716" spans="1:10" x14ac:dyDescent="0.25">
      <c r="A716" s="4" t="str">
        <f t="shared" si="23"/>
        <v>LCAOutside LA Basin7/9/2021 (5pm-6pm &amp; 6:30pm-8:58pm)19</v>
      </c>
      <c r="B716" t="s">
        <v>95</v>
      </c>
      <c r="C716" t="s">
        <v>107</v>
      </c>
      <c r="D716" s="5" t="s">
        <v>159</v>
      </c>
      <c r="E716">
        <v>19</v>
      </c>
      <c r="F716">
        <v>3.1785833835601807</v>
      </c>
      <c r="G716">
        <v>2.8910558223724365</v>
      </c>
      <c r="H716">
        <v>5.604277178645134E-2</v>
      </c>
      <c r="I716">
        <v>100.62186468646749</v>
      </c>
      <c r="J716">
        <f t="shared" si="22"/>
        <v>0</v>
      </c>
    </row>
    <row r="717" spans="1:10" x14ac:dyDescent="0.25">
      <c r="A717" s="4" t="str">
        <f t="shared" si="23"/>
        <v>LCAOutside LA Basin7/9/2021 (5pm-6pm &amp; 6:30pm-8:58pm)20</v>
      </c>
      <c r="B717" t="s">
        <v>95</v>
      </c>
      <c r="C717" t="s">
        <v>107</v>
      </c>
      <c r="D717" s="5" t="s">
        <v>159</v>
      </c>
      <c r="E717">
        <v>20</v>
      </c>
      <c r="F717">
        <v>3.158935546875</v>
      </c>
      <c r="G717">
        <v>2.319638729095459</v>
      </c>
      <c r="H717">
        <v>5.6008134037256241E-2</v>
      </c>
      <c r="I717">
        <v>98.565099009902625</v>
      </c>
      <c r="J717">
        <f t="shared" si="22"/>
        <v>0</v>
      </c>
    </row>
    <row r="718" spans="1:10" x14ac:dyDescent="0.25">
      <c r="A718" s="4" t="str">
        <f t="shared" si="23"/>
        <v>LCAOutside LA Basin7/9/2021 (5pm-6pm &amp; 6:30pm-8:58pm)21</v>
      </c>
      <c r="B718" t="s">
        <v>95</v>
      </c>
      <c r="C718" t="s">
        <v>107</v>
      </c>
      <c r="D718" s="5" t="s">
        <v>159</v>
      </c>
      <c r="E718">
        <v>21</v>
      </c>
      <c r="F718">
        <v>2.9882619380950928</v>
      </c>
      <c r="G718">
        <v>2.4990029335021973</v>
      </c>
      <c r="H718">
        <v>5.3637783974409103E-2</v>
      </c>
      <c r="I718">
        <v>95.168234323431335</v>
      </c>
      <c r="J718">
        <f t="shared" si="22"/>
        <v>0</v>
      </c>
    </row>
    <row r="719" spans="1:10" x14ac:dyDescent="0.25">
      <c r="A719" s="4" t="str">
        <f t="shared" si="23"/>
        <v>LCAOutside LA Basin7/9/2021 (5pm-6pm &amp; 6:30pm-8:58pm)22</v>
      </c>
      <c r="B719" t="s">
        <v>95</v>
      </c>
      <c r="C719" t="s">
        <v>107</v>
      </c>
      <c r="D719" s="5" t="s">
        <v>159</v>
      </c>
      <c r="E719">
        <v>22</v>
      </c>
      <c r="F719">
        <v>2.8772819042205811</v>
      </c>
      <c r="G719">
        <v>3.2195518016815186</v>
      </c>
      <c r="H719">
        <v>5.2388034760951996E-2</v>
      </c>
      <c r="I719">
        <v>90.881930693068114</v>
      </c>
      <c r="J719">
        <f t="shared" si="22"/>
        <v>0</v>
      </c>
    </row>
    <row r="720" spans="1:10" x14ac:dyDescent="0.25">
      <c r="A720" s="4" t="str">
        <f t="shared" si="23"/>
        <v>LCAOutside LA Basin7/9/2021 (5pm-6pm &amp; 6:30pm-8:58pm)23</v>
      </c>
      <c r="B720" t="s">
        <v>95</v>
      </c>
      <c r="C720" t="s">
        <v>107</v>
      </c>
      <c r="D720" s="5" t="s">
        <v>159</v>
      </c>
      <c r="E720">
        <v>23</v>
      </c>
      <c r="F720">
        <v>2.5619637966156006</v>
      </c>
      <c r="G720">
        <v>2.8339035511016846</v>
      </c>
      <c r="H720">
        <v>4.9967676401138306E-2</v>
      </c>
      <c r="I720">
        <v>87.966188118812155</v>
      </c>
      <c r="J720">
        <f t="shared" si="22"/>
        <v>0</v>
      </c>
    </row>
    <row r="721" spans="1:10" x14ac:dyDescent="0.25">
      <c r="A721" s="4" t="str">
        <f t="shared" si="23"/>
        <v>LCAOutside LA Basin7/9/2021 (5pm-6pm &amp; 6:30pm-8:58pm)24</v>
      </c>
      <c r="B721" t="s">
        <v>95</v>
      </c>
      <c r="C721" t="s">
        <v>107</v>
      </c>
      <c r="D721" s="5" t="s">
        <v>159</v>
      </c>
      <c r="E721">
        <v>24</v>
      </c>
      <c r="F721">
        <v>2.2995483875274658</v>
      </c>
      <c r="G721">
        <v>2.4330785274505615</v>
      </c>
      <c r="H721">
        <v>4.6072758734226227E-2</v>
      </c>
      <c r="I721">
        <v>86.101122112210021</v>
      </c>
      <c r="J721">
        <f t="shared" si="22"/>
        <v>0</v>
      </c>
    </row>
    <row r="722" spans="1:10" x14ac:dyDescent="0.25">
      <c r="A722" s="4" t="str">
        <f t="shared" si="23"/>
        <v>LCAOutside LA Basin8/5/2021 (5pm-6pm &amp; 8pm-9pm)1</v>
      </c>
      <c r="B722" t="s">
        <v>95</v>
      </c>
      <c r="C722" t="s">
        <v>107</v>
      </c>
      <c r="D722" s="5" t="s">
        <v>160</v>
      </c>
      <c r="E722">
        <v>1</v>
      </c>
      <c r="F722">
        <v>1.9270071983337402</v>
      </c>
      <c r="G722">
        <v>1.9646629095077515</v>
      </c>
      <c r="H722">
        <v>3.8943123072385788E-2</v>
      </c>
      <c r="I722">
        <v>85.76625990491118</v>
      </c>
      <c r="J722">
        <f t="shared" si="22"/>
        <v>0</v>
      </c>
    </row>
    <row r="723" spans="1:10" x14ac:dyDescent="0.25">
      <c r="A723" s="4" t="str">
        <f t="shared" si="23"/>
        <v>LCAOutside LA Basin8/5/2021 (5pm-6pm &amp; 8pm-9pm)2</v>
      </c>
      <c r="B723" t="s">
        <v>95</v>
      </c>
      <c r="C723" t="s">
        <v>107</v>
      </c>
      <c r="D723" s="5" t="s">
        <v>160</v>
      </c>
      <c r="E723">
        <v>2</v>
      </c>
      <c r="F723">
        <v>1.7120286226272583</v>
      </c>
      <c r="G723">
        <v>1.7122542858123779</v>
      </c>
      <c r="H723">
        <v>3.6420814692974091E-2</v>
      </c>
      <c r="I723">
        <v>84.31632329635633</v>
      </c>
      <c r="J723">
        <f t="shared" si="22"/>
        <v>0</v>
      </c>
    </row>
    <row r="724" spans="1:10" x14ac:dyDescent="0.25">
      <c r="A724" s="4" t="str">
        <f t="shared" si="23"/>
        <v>LCAOutside LA Basin8/5/2021 (5pm-6pm &amp; 8pm-9pm)3</v>
      </c>
      <c r="B724" t="s">
        <v>95</v>
      </c>
      <c r="C724" t="s">
        <v>107</v>
      </c>
      <c r="D724" s="5" t="s">
        <v>160</v>
      </c>
      <c r="E724">
        <v>3</v>
      </c>
      <c r="F724">
        <v>1.4850478172302246</v>
      </c>
      <c r="G724">
        <v>1.5543535947799683</v>
      </c>
      <c r="H724">
        <v>3.3153269439935684E-2</v>
      </c>
      <c r="I724">
        <v>82.642836767035462</v>
      </c>
      <c r="J724">
        <f t="shared" si="22"/>
        <v>0</v>
      </c>
    </row>
    <row r="725" spans="1:10" x14ac:dyDescent="0.25">
      <c r="A725" s="4" t="str">
        <f t="shared" si="23"/>
        <v>LCAOutside LA Basin8/5/2021 (5pm-6pm &amp; 8pm-9pm)4</v>
      </c>
      <c r="B725" t="s">
        <v>95</v>
      </c>
      <c r="C725" t="s">
        <v>107</v>
      </c>
      <c r="D725" s="5" t="s">
        <v>160</v>
      </c>
      <c r="E725">
        <v>4</v>
      </c>
      <c r="F725">
        <v>1.3497512340545654</v>
      </c>
      <c r="G725">
        <v>1.3944299221038818</v>
      </c>
      <c r="H725">
        <v>3.1118176877498627E-2</v>
      </c>
      <c r="I725">
        <v>81.515340729000599</v>
      </c>
      <c r="J725">
        <f t="shared" si="22"/>
        <v>0</v>
      </c>
    </row>
    <row r="726" spans="1:10" x14ac:dyDescent="0.25">
      <c r="A726" s="4" t="str">
        <f t="shared" si="23"/>
        <v>LCAOutside LA Basin8/5/2021 (5pm-6pm &amp; 8pm-9pm)5</v>
      </c>
      <c r="B726" t="s">
        <v>95</v>
      </c>
      <c r="C726" t="s">
        <v>107</v>
      </c>
      <c r="D726" s="5" t="s">
        <v>160</v>
      </c>
      <c r="E726">
        <v>5</v>
      </c>
      <c r="F726">
        <v>1.2829773426055908</v>
      </c>
      <c r="G726">
        <v>1.2435293197631836</v>
      </c>
      <c r="H726">
        <v>2.8619412332773209E-2</v>
      </c>
      <c r="I726">
        <v>80.402012678289736</v>
      </c>
      <c r="J726">
        <f t="shared" si="22"/>
        <v>0</v>
      </c>
    </row>
    <row r="727" spans="1:10" x14ac:dyDescent="0.25">
      <c r="A727" s="4" t="str">
        <f t="shared" si="23"/>
        <v>LCAOutside LA Basin8/5/2021 (5pm-6pm &amp; 8pm-9pm)6</v>
      </c>
      <c r="B727" t="s">
        <v>95</v>
      </c>
      <c r="C727" t="s">
        <v>107</v>
      </c>
      <c r="D727" s="5" t="s">
        <v>160</v>
      </c>
      <c r="E727">
        <v>6</v>
      </c>
      <c r="F727">
        <v>1.2157250642776489</v>
      </c>
      <c r="G727">
        <v>1.1745890378952026</v>
      </c>
      <c r="H727">
        <v>2.6799945160746574E-2</v>
      </c>
      <c r="I727">
        <v>78.491109350238801</v>
      </c>
      <c r="J727">
        <f t="shared" si="22"/>
        <v>0</v>
      </c>
    </row>
    <row r="728" spans="1:10" x14ac:dyDescent="0.25">
      <c r="A728" s="4" t="str">
        <f t="shared" si="23"/>
        <v>LCAOutside LA Basin8/5/2021 (5pm-6pm &amp; 8pm-9pm)7</v>
      </c>
      <c r="B728" t="s">
        <v>95</v>
      </c>
      <c r="C728" t="s">
        <v>107</v>
      </c>
      <c r="D728" s="5" t="s">
        <v>160</v>
      </c>
      <c r="E728">
        <v>7</v>
      </c>
      <c r="F728">
        <v>1.1308895349502563</v>
      </c>
      <c r="G728">
        <v>1.1022062301635742</v>
      </c>
      <c r="H728">
        <v>2.6806766167283058E-2</v>
      </c>
      <c r="I728">
        <v>77.56296354991963</v>
      </c>
      <c r="J728">
        <f t="shared" si="22"/>
        <v>0</v>
      </c>
    </row>
    <row r="729" spans="1:10" x14ac:dyDescent="0.25">
      <c r="A729" s="4" t="str">
        <f t="shared" si="23"/>
        <v>LCAOutside LA Basin8/5/2021 (5pm-6pm &amp; 8pm-9pm)8</v>
      </c>
      <c r="B729" t="s">
        <v>95</v>
      </c>
      <c r="C729" t="s">
        <v>107</v>
      </c>
      <c r="D729" s="5" t="s">
        <v>160</v>
      </c>
      <c r="E729">
        <v>8</v>
      </c>
      <c r="F729">
        <v>1.0526664257049561</v>
      </c>
      <c r="G729">
        <v>1.0441594123840332</v>
      </c>
      <c r="H729">
        <v>2.9783977195620537E-2</v>
      </c>
      <c r="I729">
        <v>77.874643423139048</v>
      </c>
      <c r="J729">
        <f t="shared" si="22"/>
        <v>0</v>
      </c>
    </row>
    <row r="730" spans="1:10" x14ac:dyDescent="0.25">
      <c r="A730" s="4" t="str">
        <f t="shared" si="23"/>
        <v>LCAOutside LA Basin8/5/2021 (5pm-6pm &amp; 8pm-9pm)9</v>
      </c>
      <c r="B730" t="s">
        <v>95</v>
      </c>
      <c r="C730" t="s">
        <v>107</v>
      </c>
      <c r="D730" s="5" t="s">
        <v>160</v>
      </c>
      <c r="E730">
        <v>9</v>
      </c>
      <c r="F730">
        <v>0.97855961322784424</v>
      </c>
      <c r="G730">
        <v>0.99539893865585327</v>
      </c>
      <c r="H730">
        <v>3.2525714486837387E-2</v>
      </c>
      <c r="I730">
        <v>80.705150554676365</v>
      </c>
      <c r="J730">
        <f t="shared" si="22"/>
        <v>0</v>
      </c>
    </row>
    <row r="731" spans="1:10" x14ac:dyDescent="0.25">
      <c r="A731" s="4" t="str">
        <f t="shared" si="23"/>
        <v>LCAOutside LA Basin8/5/2021 (5pm-6pm &amp; 8pm-9pm)10</v>
      </c>
      <c r="B731" t="s">
        <v>95</v>
      </c>
      <c r="C731" t="s">
        <v>107</v>
      </c>
      <c r="D731" s="5" t="s">
        <v>160</v>
      </c>
      <c r="E731">
        <v>10</v>
      </c>
      <c r="F731">
        <v>1.0476311445236206</v>
      </c>
      <c r="G731">
        <v>1.0109068155288696</v>
      </c>
      <c r="H731">
        <v>3.7927858531475067E-2</v>
      </c>
      <c r="I731">
        <v>85.647052297941372</v>
      </c>
      <c r="J731">
        <f t="shared" si="22"/>
        <v>0</v>
      </c>
    </row>
    <row r="732" spans="1:10" x14ac:dyDescent="0.25">
      <c r="A732" s="4" t="str">
        <f t="shared" si="23"/>
        <v>LCAOutside LA Basin8/5/2021 (5pm-6pm &amp; 8pm-9pm)11</v>
      </c>
      <c r="B732" t="s">
        <v>95</v>
      </c>
      <c r="C732" t="s">
        <v>107</v>
      </c>
      <c r="D732" s="5" t="s">
        <v>160</v>
      </c>
      <c r="E732">
        <v>11</v>
      </c>
      <c r="F732">
        <v>1.1676293611526489</v>
      </c>
      <c r="G732">
        <v>1.1693606376647949</v>
      </c>
      <c r="H732">
        <v>4.3009955435991287E-2</v>
      </c>
      <c r="I732">
        <v>93.623296354990941</v>
      </c>
      <c r="J732">
        <f t="shared" si="22"/>
        <v>0</v>
      </c>
    </row>
    <row r="733" spans="1:10" x14ac:dyDescent="0.25">
      <c r="A733" s="4" t="str">
        <f t="shared" si="23"/>
        <v>LCAOutside LA Basin8/5/2021 (5pm-6pm &amp; 8pm-9pm)12</v>
      </c>
      <c r="B733" t="s">
        <v>95</v>
      </c>
      <c r="C733" t="s">
        <v>107</v>
      </c>
      <c r="D733" s="5" t="s">
        <v>160</v>
      </c>
      <c r="E733">
        <v>12</v>
      </c>
      <c r="F733">
        <v>1.3711388111114502</v>
      </c>
      <c r="G733">
        <v>1.3318746089935303</v>
      </c>
      <c r="H733">
        <v>4.6671558171510696E-2</v>
      </c>
      <c r="I733">
        <v>95.768383518226912</v>
      </c>
      <c r="J733">
        <f t="shared" si="22"/>
        <v>0</v>
      </c>
    </row>
    <row r="734" spans="1:10" x14ac:dyDescent="0.25">
      <c r="A734" s="4" t="str">
        <f t="shared" si="23"/>
        <v>LCAOutside LA Basin8/5/2021 (5pm-6pm &amp; 8pm-9pm)13</v>
      </c>
      <c r="B734" t="s">
        <v>95</v>
      </c>
      <c r="C734" t="s">
        <v>107</v>
      </c>
      <c r="D734" s="5" t="s">
        <v>160</v>
      </c>
      <c r="E734">
        <v>13</v>
      </c>
      <c r="F734">
        <v>1.5830351114273071</v>
      </c>
      <c r="G734">
        <v>1.6263854503631592</v>
      </c>
      <c r="H734">
        <v>4.7675907611846924E-2</v>
      </c>
      <c r="I734">
        <v>99.701664025358198</v>
      </c>
      <c r="J734">
        <f t="shared" si="22"/>
        <v>0</v>
      </c>
    </row>
    <row r="735" spans="1:10" x14ac:dyDescent="0.25">
      <c r="A735" s="4" t="str">
        <f t="shared" si="23"/>
        <v>LCAOutside LA Basin8/5/2021 (5pm-6pm &amp; 8pm-9pm)14</v>
      </c>
      <c r="B735" t="s">
        <v>95</v>
      </c>
      <c r="C735" t="s">
        <v>107</v>
      </c>
      <c r="D735" s="5" t="s">
        <v>160</v>
      </c>
      <c r="E735">
        <v>14</v>
      </c>
      <c r="F735">
        <v>1.859539270401001</v>
      </c>
      <c r="G735">
        <v>1.8730257749557495</v>
      </c>
      <c r="H735">
        <v>4.3538637459278107E-2</v>
      </c>
      <c r="I735">
        <v>101.03106180665478</v>
      </c>
      <c r="J735">
        <f t="shared" si="22"/>
        <v>0</v>
      </c>
    </row>
    <row r="736" spans="1:10" x14ac:dyDescent="0.25">
      <c r="A736" s="4" t="str">
        <f t="shared" si="23"/>
        <v>LCAOutside LA Basin8/5/2021 (5pm-6pm &amp; 8pm-9pm)15</v>
      </c>
      <c r="B736" t="s">
        <v>95</v>
      </c>
      <c r="C736" t="s">
        <v>107</v>
      </c>
      <c r="D736" s="5" t="s">
        <v>160</v>
      </c>
      <c r="E736">
        <v>15</v>
      </c>
      <c r="F736">
        <v>2.1240377426147461</v>
      </c>
      <c r="G736">
        <v>2.1111893653869629</v>
      </c>
      <c r="H736">
        <v>2.4166695773601532E-2</v>
      </c>
      <c r="I736">
        <v>101.61774960380343</v>
      </c>
      <c r="J736">
        <f t="shared" si="22"/>
        <v>0</v>
      </c>
    </row>
    <row r="737" spans="1:10" x14ac:dyDescent="0.25">
      <c r="A737" s="4" t="str">
        <f t="shared" si="23"/>
        <v>LCAOutside LA Basin8/5/2021 (5pm-6pm &amp; 8pm-9pm)16</v>
      </c>
      <c r="B737" t="s">
        <v>95</v>
      </c>
      <c r="C737" t="s">
        <v>107</v>
      </c>
      <c r="D737" s="5" t="s">
        <v>160</v>
      </c>
      <c r="E737">
        <v>16</v>
      </c>
      <c r="F737">
        <v>2.3783607482910156</v>
      </c>
      <c r="G737">
        <v>2.3912091255187988</v>
      </c>
      <c r="H737">
        <v>2.4166695773601532E-2</v>
      </c>
      <c r="I737">
        <v>100.77900158478441</v>
      </c>
      <c r="J737">
        <f t="shared" si="22"/>
        <v>0</v>
      </c>
    </row>
    <row r="738" spans="1:10" x14ac:dyDescent="0.25">
      <c r="A738" s="4" t="str">
        <f t="shared" si="23"/>
        <v>LCAOutside LA Basin8/5/2021 (5pm-6pm &amp; 8pm-9pm)17</v>
      </c>
      <c r="B738" t="s">
        <v>95</v>
      </c>
      <c r="C738" t="s">
        <v>107</v>
      </c>
      <c r="D738" s="5" t="s">
        <v>160</v>
      </c>
      <c r="E738">
        <v>17</v>
      </c>
      <c r="F738">
        <v>2.6820080280303955</v>
      </c>
      <c r="G738">
        <v>2.6150763034820557</v>
      </c>
      <c r="H738">
        <v>4.6983752399682999E-2</v>
      </c>
      <c r="I738">
        <v>99.819175911253637</v>
      </c>
      <c r="J738">
        <f t="shared" si="22"/>
        <v>0</v>
      </c>
    </row>
    <row r="739" spans="1:10" x14ac:dyDescent="0.25">
      <c r="A739" s="4" t="str">
        <f t="shared" si="23"/>
        <v>LCAOutside LA Basin8/5/2021 (5pm-6pm &amp; 8pm-9pm)18</v>
      </c>
      <c r="B739" t="s">
        <v>95</v>
      </c>
      <c r="C739" t="s">
        <v>107</v>
      </c>
      <c r="D739" s="5" t="s">
        <v>160</v>
      </c>
      <c r="E739">
        <v>18</v>
      </c>
      <c r="F739">
        <v>2.9125478267669678</v>
      </c>
      <c r="G739">
        <v>1.8557777404785156</v>
      </c>
      <c r="H739">
        <v>5.4709300398826599E-2</v>
      </c>
      <c r="I739">
        <v>98.593819334388385</v>
      </c>
      <c r="J739">
        <f t="shared" si="22"/>
        <v>0</v>
      </c>
    </row>
    <row r="740" spans="1:10" x14ac:dyDescent="0.25">
      <c r="A740" s="4" t="str">
        <f t="shared" si="23"/>
        <v>LCAOutside LA Basin8/5/2021 (5pm-6pm &amp; 8pm-9pm)19</v>
      </c>
      <c r="B740" t="s">
        <v>95</v>
      </c>
      <c r="C740" t="s">
        <v>107</v>
      </c>
      <c r="D740" s="5" t="s">
        <v>160</v>
      </c>
      <c r="E740">
        <v>19</v>
      </c>
      <c r="F740">
        <v>3.0207698345184326</v>
      </c>
      <c r="G740">
        <v>3.3028292655944824</v>
      </c>
      <c r="H740">
        <v>5.3017601370811462E-2</v>
      </c>
      <c r="I740">
        <v>96.670681458001781</v>
      </c>
      <c r="J740">
        <f t="shared" si="22"/>
        <v>0</v>
      </c>
    </row>
    <row r="741" spans="1:10" x14ac:dyDescent="0.25">
      <c r="A741" s="4" t="str">
        <f t="shared" si="23"/>
        <v>LCAOutside LA Basin8/5/2021 (5pm-6pm &amp; 8pm-9pm)20</v>
      </c>
      <c r="B741" t="s">
        <v>95</v>
      </c>
      <c r="C741" t="s">
        <v>107</v>
      </c>
      <c r="D741" s="5" t="s">
        <v>160</v>
      </c>
      <c r="E741">
        <v>20</v>
      </c>
      <c r="F741">
        <v>2.8736088275909424</v>
      </c>
      <c r="G741">
        <v>2.9593958854675293</v>
      </c>
      <c r="H741">
        <v>5.1098465919494629E-2</v>
      </c>
      <c r="I741">
        <v>93.63141045958632</v>
      </c>
      <c r="J741">
        <f t="shared" si="22"/>
        <v>0</v>
      </c>
    </row>
    <row r="742" spans="1:10" x14ac:dyDescent="0.25">
      <c r="A742" s="4" t="str">
        <f t="shared" si="23"/>
        <v>LCAOutside LA Basin8/5/2021 (5pm-6pm &amp; 8pm-9pm)21</v>
      </c>
      <c r="B742" t="s">
        <v>95</v>
      </c>
      <c r="C742" t="s">
        <v>107</v>
      </c>
      <c r="D742" s="5" t="s">
        <v>160</v>
      </c>
      <c r="E742">
        <v>21</v>
      </c>
      <c r="F742">
        <v>2.7481734752655029</v>
      </c>
      <c r="G742">
        <v>1.8302175998687744</v>
      </c>
      <c r="H742">
        <v>5.0326421856880188E-2</v>
      </c>
      <c r="I742">
        <v>89.155625990489852</v>
      </c>
      <c r="J742">
        <f t="shared" si="22"/>
        <v>0</v>
      </c>
    </row>
    <row r="743" spans="1:10" x14ac:dyDescent="0.25">
      <c r="A743" s="4" t="str">
        <f t="shared" si="23"/>
        <v>LCAOutside LA Basin8/5/2021 (5pm-6pm &amp; 8pm-9pm)22</v>
      </c>
      <c r="B743" t="s">
        <v>95</v>
      </c>
      <c r="C743" t="s">
        <v>107</v>
      </c>
      <c r="D743" s="5" t="s">
        <v>160</v>
      </c>
      <c r="E743">
        <v>22</v>
      </c>
      <c r="F743">
        <v>2.5295348167419434</v>
      </c>
      <c r="G743">
        <v>2.8946890830993652</v>
      </c>
      <c r="H743">
        <v>4.7589104622602463E-2</v>
      </c>
      <c r="I743">
        <v>85.750031695722313</v>
      </c>
      <c r="J743">
        <f t="shared" si="22"/>
        <v>0</v>
      </c>
    </row>
    <row r="744" spans="1:10" x14ac:dyDescent="0.25">
      <c r="A744" s="4" t="str">
        <f t="shared" si="23"/>
        <v>LCAOutside LA Basin8/5/2021 (5pm-6pm &amp; 8pm-9pm)23</v>
      </c>
      <c r="B744" t="s">
        <v>95</v>
      </c>
      <c r="C744" t="s">
        <v>107</v>
      </c>
      <c r="D744" s="5" t="s">
        <v>160</v>
      </c>
      <c r="E744">
        <v>23</v>
      </c>
      <c r="F744">
        <v>2.2100601196289063</v>
      </c>
      <c r="G744">
        <v>2.3245120048522949</v>
      </c>
      <c r="H744">
        <v>4.2737312614917755E-2</v>
      </c>
      <c r="I744">
        <v>84.48676703645009</v>
      </c>
      <c r="J744">
        <f t="shared" si="22"/>
        <v>0</v>
      </c>
    </row>
    <row r="745" spans="1:10" x14ac:dyDescent="0.25">
      <c r="A745" s="4" t="str">
        <f t="shared" si="23"/>
        <v>LCAOutside LA Basin8/5/2021 (5pm-6pm &amp; 8pm-9pm)24</v>
      </c>
      <c r="B745" t="s">
        <v>95</v>
      </c>
      <c r="C745" t="s">
        <v>107</v>
      </c>
      <c r="D745" s="5" t="s">
        <v>160</v>
      </c>
      <c r="E745">
        <v>24</v>
      </c>
      <c r="F745">
        <v>1.8860853910446167</v>
      </c>
      <c r="G745">
        <v>1.9920816421508789</v>
      </c>
      <c r="H745">
        <v>3.968251496553421E-2</v>
      </c>
      <c r="I745">
        <v>83.974532488113127</v>
      </c>
      <c r="J745">
        <f t="shared" si="22"/>
        <v>0</v>
      </c>
    </row>
    <row r="746" spans="1:10" x14ac:dyDescent="0.25">
      <c r="A746" s="4" t="str">
        <f t="shared" si="23"/>
        <v>LCAOutside LA Basin8/27/2021 (6pm-8pm)1</v>
      </c>
      <c r="B746" t="s">
        <v>95</v>
      </c>
      <c r="C746" t="s">
        <v>107</v>
      </c>
      <c r="D746" s="5" t="s">
        <v>161</v>
      </c>
      <c r="E746">
        <v>1</v>
      </c>
      <c r="F746">
        <v>1.306029200553894</v>
      </c>
      <c r="G746">
        <v>1.3114084005355835</v>
      </c>
      <c r="H746">
        <v>3.4738402813673019E-2</v>
      </c>
      <c r="I746">
        <v>78.333082942098159</v>
      </c>
      <c r="J746">
        <f t="shared" si="22"/>
        <v>0</v>
      </c>
    </row>
    <row r="747" spans="1:10" x14ac:dyDescent="0.25">
      <c r="A747" s="4" t="str">
        <f t="shared" si="23"/>
        <v>LCAOutside LA Basin8/27/2021 (6pm-8pm)2</v>
      </c>
      <c r="B747" t="s">
        <v>95</v>
      </c>
      <c r="C747" t="s">
        <v>107</v>
      </c>
      <c r="D747" s="5" t="s">
        <v>161</v>
      </c>
      <c r="E747">
        <v>2</v>
      </c>
      <c r="F747">
        <v>1.0887806415557861</v>
      </c>
      <c r="G747">
        <v>1.1121975183486938</v>
      </c>
      <c r="H747">
        <v>3.1976211816072464E-2</v>
      </c>
      <c r="I747">
        <v>76.069186228481911</v>
      </c>
      <c r="J747">
        <f t="shared" si="22"/>
        <v>0</v>
      </c>
    </row>
    <row r="748" spans="1:10" x14ac:dyDescent="0.25">
      <c r="A748" s="4" t="str">
        <f t="shared" si="23"/>
        <v>LCAOutside LA Basin8/27/2021 (6pm-8pm)3</v>
      </c>
      <c r="B748" t="s">
        <v>95</v>
      </c>
      <c r="C748" t="s">
        <v>107</v>
      </c>
      <c r="D748" s="5" t="s">
        <v>161</v>
      </c>
      <c r="E748">
        <v>3</v>
      </c>
      <c r="F748">
        <v>0.96513223648071289</v>
      </c>
      <c r="G748">
        <v>0.98413616418838501</v>
      </c>
      <c r="H748">
        <v>2.9928453266620636E-2</v>
      </c>
      <c r="I748">
        <v>73.241987480439235</v>
      </c>
      <c r="J748">
        <f t="shared" si="22"/>
        <v>0</v>
      </c>
    </row>
    <row r="749" spans="1:10" x14ac:dyDescent="0.25">
      <c r="A749" s="4" t="str">
        <f t="shared" si="23"/>
        <v>LCAOutside LA Basin8/27/2021 (6pm-8pm)4</v>
      </c>
      <c r="B749" t="s">
        <v>95</v>
      </c>
      <c r="C749" t="s">
        <v>107</v>
      </c>
      <c r="D749" s="5" t="s">
        <v>161</v>
      </c>
      <c r="E749">
        <v>4</v>
      </c>
      <c r="F749">
        <v>0.89688247442245483</v>
      </c>
      <c r="G749">
        <v>0.90263688564300537</v>
      </c>
      <c r="H749">
        <v>2.74635199457407E-2</v>
      </c>
      <c r="I749">
        <v>71.578403755869942</v>
      </c>
      <c r="J749">
        <f t="shared" si="22"/>
        <v>0</v>
      </c>
    </row>
    <row r="750" spans="1:10" x14ac:dyDescent="0.25">
      <c r="A750" s="4" t="str">
        <f t="shared" si="23"/>
        <v>LCAOutside LA Basin8/27/2021 (6pm-8pm)5</v>
      </c>
      <c r="B750" t="s">
        <v>95</v>
      </c>
      <c r="C750" t="s">
        <v>107</v>
      </c>
      <c r="D750" s="5" t="s">
        <v>161</v>
      </c>
      <c r="E750">
        <v>5</v>
      </c>
      <c r="F750">
        <v>0.82643580436706543</v>
      </c>
      <c r="G750">
        <v>0.80710065364837646</v>
      </c>
      <c r="H750">
        <v>2.6337319985032082E-2</v>
      </c>
      <c r="I750">
        <v>69.763794992174525</v>
      </c>
      <c r="J750">
        <f t="shared" si="22"/>
        <v>0</v>
      </c>
    </row>
    <row r="751" spans="1:10" x14ac:dyDescent="0.25">
      <c r="A751" s="4" t="str">
        <f t="shared" si="23"/>
        <v>LCAOutside LA Basin8/27/2021 (6pm-8pm)6</v>
      </c>
      <c r="B751" t="s">
        <v>95</v>
      </c>
      <c r="C751" t="s">
        <v>107</v>
      </c>
      <c r="D751" s="5" t="s">
        <v>161</v>
      </c>
      <c r="E751">
        <v>6</v>
      </c>
      <c r="F751">
        <v>0.80976641178131104</v>
      </c>
      <c r="G751">
        <v>0.77775800228118896</v>
      </c>
      <c r="H751">
        <v>2.3881465196609497E-2</v>
      </c>
      <c r="I751">
        <v>68.073959311425355</v>
      </c>
      <c r="J751">
        <f t="shared" si="22"/>
        <v>0</v>
      </c>
    </row>
    <row r="752" spans="1:10" x14ac:dyDescent="0.25">
      <c r="A752" s="4" t="str">
        <f t="shared" si="23"/>
        <v>LCAOutside LA Basin8/27/2021 (6pm-8pm)7</v>
      </c>
      <c r="B752" t="s">
        <v>95</v>
      </c>
      <c r="C752" t="s">
        <v>107</v>
      </c>
      <c r="D752" s="5" t="s">
        <v>161</v>
      </c>
      <c r="E752">
        <v>7</v>
      </c>
      <c r="F752">
        <v>0.8121296763420105</v>
      </c>
      <c r="G752">
        <v>0.77460390329360962</v>
      </c>
      <c r="H752">
        <v>2.4642802774906158E-2</v>
      </c>
      <c r="I752">
        <v>67.464514866979115</v>
      </c>
      <c r="J752">
        <f t="shared" si="22"/>
        <v>0</v>
      </c>
    </row>
    <row r="753" spans="1:10" x14ac:dyDescent="0.25">
      <c r="A753" s="4" t="str">
        <f t="shared" si="23"/>
        <v>LCAOutside LA Basin8/27/2021 (6pm-8pm)8</v>
      </c>
      <c r="B753" t="s">
        <v>95</v>
      </c>
      <c r="C753" t="s">
        <v>107</v>
      </c>
      <c r="D753" s="5" t="s">
        <v>161</v>
      </c>
      <c r="E753">
        <v>8</v>
      </c>
      <c r="F753">
        <v>0.69431722164154053</v>
      </c>
      <c r="G753">
        <v>0.67603021860122681</v>
      </c>
      <c r="H753">
        <v>2.5181064382195473E-2</v>
      </c>
      <c r="I753">
        <v>67.505461658841583</v>
      </c>
      <c r="J753">
        <f t="shared" si="22"/>
        <v>0</v>
      </c>
    </row>
    <row r="754" spans="1:10" x14ac:dyDescent="0.25">
      <c r="A754" s="4" t="str">
        <f t="shared" si="23"/>
        <v>LCAOutside LA Basin8/27/2021 (6pm-8pm)9</v>
      </c>
      <c r="B754" t="s">
        <v>95</v>
      </c>
      <c r="C754" t="s">
        <v>107</v>
      </c>
      <c r="D754" s="5" t="s">
        <v>161</v>
      </c>
      <c r="E754">
        <v>9</v>
      </c>
      <c r="F754">
        <v>0.51648598909378052</v>
      </c>
      <c r="G754">
        <v>0.51048398017883301</v>
      </c>
      <c r="H754">
        <v>2.9238846153020859E-2</v>
      </c>
      <c r="I754">
        <v>69.04273082941944</v>
      </c>
      <c r="J754">
        <f t="shared" si="22"/>
        <v>0</v>
      </c>
    </row>
    <row r="755" spans="1:10" x14ac:dyDescent="0.25">
      <c r="A755" s="4" t="str">
        <f t="shared" si="23"/>
        <v>LCAOutside LA Basin8/27/2021 (6pm-8pm)10</v>
      </c>
      <c r="B755" t="s">
        <v>95</v>
      </c>
      <c r="C755" t="s">
        <v>107</v>
      </c>
      <c r="D755" s="5" t="s">
        <v>161</v>
      </c>
      <c r="E755">
        <v>10</v>
      </c>
      <c r="F755">
        <v>0.40085256099700928</v>
      </c>
      <c r="G755">
        <v>0.39071360230445862</v>
      </c>
      <c r="H755">
        <v>3.3423196524381638E-2</v>
      </c>
      <c r="I755">
        <v>74.54998435054641</v>
      </c>
      <c r="J755">
        <f t="shared" si="22"/>
        <v>0</v>
      </c>
    </row>
    <row r="756" spans="1:10" x14ac:dyDescent="0.25">
      <c r="A756" s="4" t="str">
        <f t="shared" si="23"/>
        <v>LCAOutside LA Basin8/27/2021 (6pm-8pm)11</v>
      </c>
      <c r="B756" t="s">
        <v>95</v>
      </c>
      <c r="C756" t="s">
        <v>107</v>
      </c>
      <c r="D756" s="5" t="s">
        <v>161</v>
      </c>
      <c r="E756">
        <v>11</v>
      </c>
      <c r="F756">
        <v>0.38410714268684387</v>
      </c>
      <c r="G756">
        <v>0.38707262277603149</v>
      </c>
      <c r="H756">
        <v>3.7734542042016983E-2</v>
      </c>
      <c r="I756">
        <v>80.348278560250151</v>
      </c>
      <c r="J756">
        <f t="shared" si="22"/>
        <v>0</v>
      </c>
    </row>
    <row r="757" spans="1:10" x14ac:dyDescent="0.25">
      <c r="A757" s="4" t="str">
        <f t="shared" si="23"/>
        <v>LCAOutside LA Basin8/27/2021 (6pm-8pm)12</v>
      </c>
      <c r="B757" t="s">
        <v>95</v>
      </c>
      <c r="C757" t="s">
        <v>107</v>
      </c>
      <c r="D757" s="5" t="s">
        <v>161</v>
      </c>
      <c r="E757">
        <v>12</v>
      </c>
      <c r="F757">
        <v>0.49108666181564331</v>
      </c>
      <c r="G757">
        <v>0.51718825101852417</v>
      </c>
      <c r="H757">
        <v>4.3298836797475815E-2</v>
      </c>
      <c r="I757">
        <v>85.48568075117258</v>
      </c>
      <c r="J757">
        <f t="shared" si="22"/>
        <v>0</v>
      </c>
    </row>
    <row r="758" spans="1:10" x14ac:dyDescent="0.25">
      <c r="A758" s="4" t="str">
        <f t="shared" si="23"/>
        <v>LCAOutside LA Basin8/27/2021 (6pm-8pm)13</v>
      </c>
      <c r="B758" t="s">
        <v>95</v>
      </c>
      <c r="C758" t="s">
        <v>107</v>
      </c>
      <c r="D758" s="5" t="s">
        <v>161</v>
      </c>
      <c r="E758">
        <v>13</v>
      </c>
      <c r="F758">
        <v>0.72924524545669556</v>
      </c>
      <c r="G758">
        <v>0.7681841254234314</v>
      </c>
      <c r="H758">
        <v>4.8103969544172287E-2</v>
      </c>
      <c r="I758">
        <v>89.996244131455242</v>
      </c>
      <c r="J758">
        <f t="shared" si="22"/>
        <v>0</v>
      </c>
    </row>
    <row r="759" spans="1:10" x14ac:dyDescent="0.25">
      <c r="A759" s="4" t="str">
        <f t="shared" si="23"/>
        <v>LCAOutside LA Basin8/27/2021 (6pm-8pm)14</v>
      </c>
      <c r="B759" t="s">
        <v>95</v>
      </c>
      <c r="C759" t="s">
        <v>107</v>
      </c>
      <c r="D759" s="5" t="s">
        <v>161</v>
      </c>
      <c r="E759">
        <v>14</v>
      </c>
      <c r="F759">
        <v>1.060218334197998</v>
      </c>
      <c r="G759">
        <v>1.0790423154830933</v>
      </c>
      <c r="H759">
        <v>4.9466531723737717E-2</v>
      </c>
      <c r="I759">
        <v>93.375039123632362</v>
      </c>
      <c r="J759">
        <f t="shared" si="22"/>
        <v>0</v>
      </c>
    </row>
    <row r="760" spans="1:10" x14ac:dyDescent="0.25">
      <c r="A760" s="4" t="str">
        <f t="shared" si="23"/>
        <v>LCAOutside LA Basin8/27/2021 (6pm-8pm)15</v>
      </c>
      <c r="B760" t="s">
        <v>95</v>
      </c>
      <c r="C760" t="s">
        <v>107</v>
      </c>
      <c r="D760" s="5" t="s">
        <v>161</v>
      </c>
      <c r="E760">
        <v>15</v>
      </c>
      <c r="F760">
        <v>1.3866804838180542</v>
      </c>
      <c r="G760">
        <v>1.460964560508728</v>
      </c>
      <c r="H760">
        <v>4.747159406542778E-2</v>
      </c>
      <c r="I760">
        <v>96.240219092330307</v>
      </c>
      <c r="J760">
        <f t="shared" si="22"/>
        <v>0</v>
      </c>
    </row>
    <row r="761" spans="1:10" x14ac:dyDescent="0.25">
      <c r="A761" s="4" t="str">
        <f t="shared" si="23"/>
        <v>LCAOutside LA Basin8/27/2021 (6pm-8pm)16</v>
      </c>
      <c r="B761" t="s">
        <v>95</v>
      </c>
      <c r="C761" t="s">
        <v>107</v>
      </c>
      <c r="D761" s="5" t="s">
        <v>161</v>
      </c>
      <c r="E761">
        <v>16</v>
      </c>
      <c r="F761">
        <v>1.835145115852356</v>
      </c>
      <c r="G761">
        <v>1.8779370784759521</v>
      </c>
      <c r="H761">
        <v>2.510453388094902E-2</v>
      </c>
      <c r="I761">
        <v>97.97112676056372</v>
      </c>
      <c r="J761">
        <f t="shared" si="22"/>
        <v>0</v>
      </c>
    </row>
    <row r="762" spans="1:10" x14ac:dyDescent="0.25">
      <c r="A762" s="4" t="str">
        <f t="shared" si="23"/>
        <v>LCAOutside LA Basin8/27/2021 (6pm-8pm)17</v>
      </c>
      <c r="B762" t="s">
        <v>95</v>
      </c>
      <c r="C762" t="s">
        <v>107</v>
      </c>
      <c r="D762" s="5" t="s">
        <v>161</v>
      </c>
      <c r="E762">
        <v>17</v>
      </c>
      <c r="F762">
        <v>2.2179477214813232</v>
      </c>
      <c r="G762">
        <v>2.1751558780670166</v>
      </c>
      <c r="H762">
        <v>2.510453388094902E-2</v>
      </c>
      <c r="I762">
        <v>97.79319248826306</v>
      </c>
      <c r="J762">
        <f t="shared" si="22"/>
        <v>0</v>
      </c>
    </row>
    <row r="763" spans="1:10" x14ac:dyDescent="0.25">
      <c r="A763" s="4" t="str">
        <f t="shared" si="23"/>
        <v>LCAOutside LA Basin8/27/2021 (6pm-8pm)18</v>
      </c>
      <c r="B763" t="s">
        <v>95</v>
      </c>
      <c r="C763" t="s">
        <v>107</v>
      </c>
      <c r="D763" s="5" t="s">
        <v>161</v>
      </c>
      <c r="E763">
        <v>18</v>
      </c>
      <c r="F763">
        <v>2.4904842376708984</v>
      </c>
      <c r="G763">
        <v>2.5095396041870117</v>
      </c>
      <c r="H763">
        <v>4.4591926038265228E-2</v>
      </c>
      <c r="I763">
        <v>97.541079812206661</v>
      </c>
      <c r="J763">
        <f t="shared" si="22"/>
        <v>0</v>
      </c>
    </row>
    <row r="764" spans="1:10" x14ac:dyDescent="0.25">
      <c r="A764" s="4" t="str">
        <f t="shared" si="23"/>
        <v>LCAOutside LA Basin8/27/2021 (6pm-8pm)19</v>
      </c>
      <c r="B764" t="s">
        <v>95</v>
      </c>
      <c r="C764" t="s">
        <v>107</v>
      </c>
      <c r="D764" s="5" t="s">
        <v>161</v>
      </c>
      <c r="E764">
        <v>19</v>
      </c>
      <c r="F764">
        <v>2.5676467418670654</v>
      </c>
      <c r="G764">
        <v>1.648517370223999</v>
      </c>
      <c r="H764">
        <v>5.1950223743915558E-2</v>
      </c>
      <c r="I764">
        <v>95.98583724569491</v>
      </c>
      <c r="J764">
        <f t="shared" si="22"/>
        <v>0</v>
      </c>
    </row>
    <row r="765" spans="1:10" x14ac:dyDescent="0.25">
      <c r="A765" s="4" t="str">
        <f t="shared" si="23"/>
        <v>LCAOutside LA Basin8/27/2021 (6pm-8pm)20</v>
      </c>
      <c r="B765" t="s">
        <v>95</v>
      </c>
      <c r="C765" t="s">
        <v>107</v>
      </c>
      <c r="D765" s="5" t="s">
        <v>161</v>
      </c>
      <c r="E765">
        <v>20</v>
      </c>
      <c r="F765">
        <v>2.4519872665405273</v>
      </c>
      <c r="G765">
        <v>1.9638880491256714</v>
      </c>
      <c r="H765">
        <v>5.0618927925825119E-2</v>
      </c>
      <c r="I765">
        <v>93.96259780907657</v>
      </c>
      <c r="J765">
        <f t="shared" si="22"/>
        <v>0</v>
      </c>
    </row>
    <row r="766" spans="1:10" x14ac:dyDescent="0.25">
      <c r="A766" s="4" t="str">
        <f t="shared" si="23"/>
        <v>LCAOutside LA Basin8/27/2021 (6pm-8pm)21</v>
      </c>
      <c r="B766" t="s">
        <v>95</v>
      </c>
      <c r="C766" t="s">
        <v>107</v>
      </c>
      <c r="D766" s="5" t="s">
        <v>161</v>
      </c>
      <c r="E766">
        <v>21</v>
      </c>
      <c r="F766">
        <v>2.342846155166626</v>
      </c>
      <c r="G766">
        <v>2.8698265552520752</v>
      </c>
      <c r="H766">
        <v>5.0295058637857437E-2</v>
      </c>
      <c r="I766">
        <v>90.531721439748253</v>
      </c>
      <c r="J766">
        <f t="shared" si="22"/>
        <v>0</v>
      </c>
    </row>
    <row r="767" spans="1:10" x14ac:dyDescent="0.25">
      <c r="A767" s="4" t="str">
        <f t="shared" si="23"/>
        <v>LCAOutside LA Basin8/27/2021 (6pm-8pm)22</v>
      </c>
      <c r="B767" t="s">
        <v>95</v>
      </c>
      <c r="C767" t="s">
        <v>107</v>
      </c>
      <c r="D767" s="5" t="s">
        <v>161</v>
      </c>
      <c r="E767">
        <v>22</v>
      </c>
      <c r="F767">
        <v>2.1999664306640625</v>
      </c>
      <c r="G767">
        <v>2.3605589866638184</v>
      </c>
      <c r="H767">
        <v>4.7055978327989578E-2</v>
      </c>
      <c r="I767">
        <v>88.029953051644981</v>
      </c>
      <c r="J767">
        <f t="shared" si="22"/>
        <v>0</v>
      </c>
    </row>
    <row r="768" spans="1:10" x14ac:dyDescent="0.25">
      <c r="A768" s="4" t="str">
        <f t="shared" si="23"/>
        <v>LCAOutside LA Basin8/27/2021 (6pm-8pm)23</v>
      </c>
      <c r="B768" t="s">
        <v>95</v>
      </c>
      <c r="C768" t="s">
        <v>107</v>
      </c>
      <c r="D768" s="5" t="s">
        <v>161</v>
      </c>
      <c r="E768">
        <v>23</v>
      </c>
      <c r="F768">
        <v>1.9099010229110718</v>
      </c>
      <c r="G768">
        <v>2.0375368595123291</v>
      </c>
      <c r="H768">
        <v>4.346238449215889E-2</v>
      </c>
      <c r="I768">
        <v>86.388748043818694</v>
      </c>
      <c r="J768">
        <f t="shared" si="22"/>
        <v>0</v>
      </c>
    </row>
    <row r="769" spans="1:10" x14ac:dyDescent="0.25">
      <c r="A769" s="4" t="str">
        <f t="shared" si="23"/>
        <v>LCAOutside LA Basin8/27/2021 (6pm-8pm)24</v>
      </c>
      <c r="B769" t="s">
        <v>95</v>
      </c>
      <c r="C769" t="s">
        <v>107</v>
      </c>
      <c r="D769" s="5" t="s">
        <v>161</v>
      </c>
      <c r="E769">
        <v>24</v>
      </c>
      <c r="F769">
        <v>1.6306148767471313</v>
      </c>
      <c r="G769">
        <v>1.8322848081588745</v>
      </c>
      <c r="H769">
        <v>3.9838992059230804E-2</v>
      </c>
      <c r="I769">
        <v>84.210281690139809</v>
      </c>
      <c r="J769">
        <f t="shared" si="22"/>
        <v>0</v>
      </c>
    </row>
    <row r="770" spans="1:10" x14ac:dyDescent="0.25">
      <c r="A770" s="4" t="str">
        <f t="shared" si="23"/>
        <v>LCAOutside LA Basin9/9/2021 (6pm-8pm)1</v>
      </c>
      <c r="B770" t="s">
        <v>95</v>
      </c>
      <c r="C770" t="s">
        <v>107</v>
      </c>
      <c r="D770" s="5" t="s">
        <v>162</v>
      </c>
      <c r="E770">
        <v>1</v>
      </c>
      <c r="F770">
        <v>1.6803408861160278</v>
      </c>
      <c r="G770">
        <v>1.7384258508682251</v>
      </c>
      <c r="H770">
        <v>3.751145675778389E-2</v>
      </c>
      <c r="I770">
        <v>85.658565088755722</v>
      </c>
      <c r="J770">
        <f t="shared" ref="J770:J833" si="24">INDEX(events, MATCH(CONCATENATE(B770, C770, D770), events_y, 0), MATCH("Confidential", events_x, 0))</f>
        <v>0</v>
      </c>
    </row>
    <row r="771" spans="1:10" x14ac:dyDescent="0.25">
      <c r="A771" s="4" t="str">
        <f t="shared" ref="A771:A834" si="25">B771&amp;C771&amp;D771&amp;E771</f>
        <v>LCAOutside LA Basin9/9/2021 (6pm-8pm)2</v>
      </c>
      <c r="B771" t="s">
        <v>95</v>
      </c>
      <c r="C771" t="s">
        <v>107</v>
      </c>
      <c r="D771" s="5" t="s">
        <v>162</v>
      </c>
      <c r="E771">
        <v>2</v>
      </c>
      <c r="F771">
        <v>1.5126063823699951</v>
      </c>
      <c r="G771">
        <v>1.5459022521972656</v>
      </c>
      <c r="H771">
        <v>3.4906886518001556E-2</v>
      </c>
      <c r="I771">
        <v>84.236479289940903</v>
      </c>
      <c r="J771">
        <f t="shared" si="24"/>
        <v>0</v>
      </c>
    </row>
    <row r="772" spans="1:10" x14ac:dyDescent="0.25">
      <c r="A772" s="4" t="str">
        <f t="shared" si="25"/>
        <v>LCAOutside LA Basin9/9/2021 (6pm-8pm)3</v>
      </c>
      <c r="B772" t="s">
        <v>95</v>
      </c>
      <c r="C772" t="s">
        <v>107</v>
      </c>
      <c r="D772" s="5" t="s">
        <v>162</v>
      </c>
      <c r="E772">
        <v>3</v>
      </c>
      <c r="F772">
        <v>1.365168571472168</v>
      </c>
      <c r="G772">
        <v>1.4149966239929199</v>
      </c>
      <c r="H772">
        <v>3.2691393047571182E-2</v>
      </c>
      <c r="I772">
        <v>82.606079881655774</v>
      </c>
      <c r="J772">
        <f t="shared" si="24"/>
        <v>0</v>
      </c>
    </row>
    <row r="773" spans="1:10" x14ac:dyDescent="0.25">
      <c r="A773" s="4" t="str">
        <f t="shared" si="25"/>
        <v>LCAOutside LA Basin9/9/2021 (6pm-8pm)4</v>
      </c>
      <c r="B773" t="s">
        <v>95</v>
      </c>
      <c r="C773" t="s">
        <v>107</v>
      </c>
      <c r="D773" s="5" t="s">
        <v>162</v>
      </c>
      <c r="E773">
        <v>4</v>
      </c>
      <c r="F773">
        <v>1.2909125089645386</v>
      </c>
      <c r="G773">
        <v>1.3308191299438477</v>
      </c>
      <c r="H773">
        <v>3.1875990331172943E-2</v>
      </c>
      <c r="I773">
        <v>80.496582840238048</v>
      </c>
      <c r="J773">
        <f t="shared" si="24"/>
        <v>0</v>
      </c>
    </row>
    <row r="774" spans="1:10" x14ac:dyDescent="0.25">
      <c r="A774" s="4" t="str">
        <f t="shared" si="25"/>
        <v>LCAOutside LA Basin9/9/2021 (6pm-8pm)5</v>
      </c>
      <c r="B774" t="s">
        <v>95</v>
      </c>
      <c r="C774" t="s">
        <v>107</v>
      </c>
      <c r="D774" s="5" t="s">
        <v>162</v>
      </c>
      <c r="E774">
        <v>5</v>
      </c>
      <c r="F774">
        <v>1.1962844133377075</v>
      </c>
      <c r="G774">
        <v>1.2526695728302002</v>
      </c>
      <c r="H774">
        <v>3.0539080500602722E-2</v>
      </c>
      <c r="I774">
        <v>80.036745562131372</v>
      </c>
      <c r="J774">
        <f t="shared" si="24"/>
        <v>0</v>
      </c>
    </row>
    <row r="775" spans="1:10" x14ac:dyDescent="0.25">
      <c r="A775" s="4" t="str">
        <f t="shared" si="25"/>
        <v>LCAOutside LA Basin9/9/2021 (6pm-8pm)6</v>
      </c>
      <c r="B775" t="s">
        <v>95</v>
      </c>
      <c r="C775" t="s">
        <v>107</v>
      </c>
      <c r="D775" s="5" t="s">
        <v>162</v>
      </c>
      <c r="E775">
        <v>6</v>
      </c>
      <c r="F775">
        <v>1.1538258790969849</v>
      </c>
      <c r="G775">
        <v>1.1596590280532837</v>
      </c>
      <c r="H775">
        <v>2.8743911534547806E-2</v>
      </c>
      <c r="I775">
        <v>81.269230769232365</v>
      </c>
      <c r="J775">
        <f t="shared" si="24"/>
        <v>0</v>
      </c>
    </row>
    <row r="776" spans="1:10" x14ac:dyDescent="0.25">
      <c r="A776" s="4" t="str">
        <f t="shared" si="25"/>
        <v>LCAOutside LA Basin9/9/2021 (6pm-8pm)7</v>
      </c>
      <c r="B776" t="s">
        <v>95</v>
      </c>
      <c r="C776" t="s">
        <v>107</v>
      </c>
      <c r="D776" s="5" t="s">
        <v>162</v>
      </c>
      <c r="E776">
        <v>7</v>
      </c>
      <c r="F776">
        <v>1.094495415687561</v>
      </c>
      <c r="G776">
        <v>1.1253539323806763</v>
      </c>
      <c r="H776">
        <v>2.8773460537195206E-2</v>
      </c>
      <c r="I776">
        <v>78.884541420119831</v>
      </c>
      <c r="J776">
        <f t="shared" si="24"/>
        <v>0</v>
      </c>
    </row>
    <row r="777" spans="1:10" x14ac:dyDescent="0.25">
      <c r="A777" s="4" t="str">
        <f t="shared" si="25"/>
        <v>LCAOutside LA Basin9/9/2021 (6pm-8pm)8</v>
      </c>
      <c r="B777" t="s">
        <v>95</v>
      </c>
      <c r="C777" t="s">
        <v>107</v>
      </c>
      <c r="D777" s="5" t="s">
        <v>162</v>
      </c>
      <c r="E777">
        <v>8</v>
      </c>
      <c r="F777">
        <v>0.98664480447769165</v>
      </c>
      <c r="G777">
        <v>1.029254674911499</v>
      </c>
      <c r="H777">
        <v>3.0058816075325012E-2</v>
      </c>
      <c r="I777">
        <v>75.636834319527736</v>
      </c>
      <c r="J777">
        <f t="shared" si="24"/>
        <v>0</v>
      </c>
    </row>
    <row r="778" spans="1:10" x14ac:dyDescent="0.25">
      <c r="A778" s="4" t="str">
        <f t="shared" si="25"/>
        <v>LCAOutside LA Basin9/9/2021 (6pm-8pm)9</v>
      </c>
      <c r="B778" t="s">
        <v>95</v>
      </c>
      <c r="C778" t="s">
        <v>107</v>
      </c>
      <c r="D778" s="5" t="s">
        <v>162</v>
      </c>
      <c r="E778">
        <v>9</v>
      </c>
      <c r="F778">
        <v>0.92621773481369019</v>
      </c>
      <c r="G778">
        <v>0.94759917259216309</v>
      </c>
      <c r="H778">
        <v>3.3446766436100006E-2</v>
      </c>
      <c r="I778">
        <v>77.514748520711166</v>
      </c>
      <c r="J778">
        <f t="shared" si="24"/>
        <v>0</v>
      </c>
    </row>
    <row r="779" spans="1:10" x14ac:dyDescent="0.25">
      <c r="A779" s="4" t="str">
        <f t="shared" si="25"/>
        <v>LCAOutside LA Basin9/9/2021 (6pm-8pm)10</v>
      </c>
      <c r="B779" t="s">
        <v>95</v>
      </c>
      <c r="C779" t="s">
        <v>107</v>
      </c>
      <c r="D779" s="5" t="s">
        <v>162</v>
      </c>
      <c r="E779">
        <v>10</v>
      </c>
      <c r="F779">
        <v>0.88735371828079224</v>
      </c>
      <c r="G779">
        <v>0.86446040868759155</v>
      </c>
      <c r="H779">
        <v>3.9137959480285645E-2</v>
      </c>
      <c r="I779">
        <v>81.582500000001431</v>
      </c>
      <c r="J779">
        <f t="shared" si="24"/>
        <v>0</v>
      </c>
    </row>
    <row r="780" spans="1:10" x14ac:dyDescent="0.25">
      <c r="A780" s="4" t="str">
        <f t="shared" si="25"/>
        <v>LCAOutside LA Basin9/9/2021 (6pm-8pm)11</v>
      </c>
      <c r="B780" t="s">
        <v>95</v>
      </c>
      <c r="C780" t="s">
        <v>107</v>
      </c>
      <c r="D780" s="5" t="s">
        <v>162</v>
      </c>
      <c r="E780">
        <v>11</v>
      </c>
      <c r="F780">
        <v>0.94164836406707764</v>
      </c>
      <c r="G780">
        <v>0.98198425769805908</v>
      </c>
      <c r="H780">
        <v>4.3678559362888336E-2</v>
      </c>
      <c r="I780">
        <v>87.047559171596291</v>
      </c>
      <c r="J780">
        <f t="shared" si="24"/>
        <v>0</v>
      </c>
    </row>
    <row r="781" spans="1:10" x14ac:dyDescent="0.25">
      <c r="A781" s="4" t="str">
        <f t="shared" si="25"/>
        <v>LCAOutside LA Basin9/9/2021 (6pm-8pm)12</v>
      </c>
      <c r="B781" t="s">
        <v>95</v>
      </c>
      <c r="C781" t="s">
        <v>107</v>
      </c>
      <c r="D781" s="5" t="s">
        <v>162</v>
      </c>
      <c r="E781">
        <v>12</v>
      </c>
      <c r="F781">
        <v>1.2299901247024536</v>
      </c>
      <c r="G781">
        <v>1.1812195777893066</v>
      </c>
      <c r="H781">
        <v>4.8808008432388306E-2</v>
      </c>
      <c r="I781">
        <v>91.090902366865606</v>
      </c>
      <c r="J781">
        <f t="shared" si="24"/>
        <v>0</v>
      </c>
    </row>
    <row r="782" spans="1:10" x14ac:dyDescent="0.25">
      <c r="A782" s="4" t="str">
        <f t="shared" si="25"/>
        <v>LCAOutside LA Basin9/9/2021 (6pm-8pm)13</v>
      </c>
      <c r="B782" t="s">
        <v>95</v>
      </c>
      <c r="C782" t="s">
        <v>107</v>
      </c>
      <c r="D782" s="5" t="s">
        <v>162</v>
      </c>
      <c r="E782">
        <v>13</v>
      </c>
      <c r="F782">
        <v>1.6742557287216187</v>
      </c>
      <c r="G782">
        <v>1.4445284605026245</v>
      </c>
      <c r="H782">
        <v>5.1397997885942459E-2</v>
      </c>
      <c r="I782">
        <v>93.855769230771301</v>
      </c>
      <c r="J782">
        <f t="shared" si="24"/>
        <v>0</v>
      </c>
    </row>
    <row r="783" spans="1:10" x14ac:dyDescent="0.25">
      <c r="A783" s="4" t="str">
        <f t="shared" si="25"/>
        <v>LCAOutside LA Basin9/9/2021 (6pm-8pm)14</v>
      </c>
      <c r="B783" t="s">
        <v>95</v>
      </c>
      <c r="C783" t="s">
        <v>107</v>
      </c>
      <c r="D783" s="5" t="s">
        <v>162</v>
      </c>
      <c r="E783">
        <v>14</v>
      </c>
      <c r="F783">
        <v>1.8098270893096924</v>
      </c>
      <c r="G783">
        <v>1.7181243896484375</v>
      </c>
      <c r="H783">
        <v>4.9948424100875854E-2</v>
      </c>
      <c r="I783">
        <v>93.746967455619597</v>
      </c>
      <c r="J783">
        <f t="shared" si="24"/>
        <v>0</v>
      </c>
    </row>
    <row r="784" spans="1:10" x14ac:dyDescent="0.25">
      <c r="A784" s="4" t="str">
        <f t="shared" si="25"/>
        <v>LCAOutside LA Basin9/9/2021 (6pm-8pm)15</v>
      </c>
      <c r="B784" t="s">
        <v>95</v>
      </c>
      <c r="C784" t="s">
        <v>107</v>
      </c>
      <c r="D784" s="5" t="s">
        <v>162</v>
      </c>
      <c r="E784">
        <v>15</v>
      </c>
      <c r="F784">
        <v>1.9835439920425415</v>
      </c>
      <c r="G784">
        <v>2.0250842571258545</v>
      </c>
      <c r="H784">
        <v>4.5253653079271317E-2</v>
      </c>
      <c r="I784">
        <v>93.626035502960193</v>
      </c>
      <c r="J784">
        <f t="shared" si="24"/>
        <v>0</v>
      </c>
    </row>
    <row r="785" spans="1:10" x14ac:dyDescent="0.25">
      <c r="A785" s="4" t="str">
        <f t="shared" si="25"/>
        <v>LCAOutside LA Basin9/9/2021 (6pm-8pm)16</v>
      </c>
      <c r="B785" t="s">
        <v>95</v>
      </c>
      <c r="C785" t="s">
        <v>107</v>
      </c>
      <c r="D785" s="5" t="s">
        <v>162</v>
      </c>
      <c r="E785">
        <v>16</v>
      </c>
      <c r="F785">
        <v>2.2319662570953369</v>
      </c>
      <c r="G785">
        <v>2.2652318477630615</v>
      </c>
      <c r="H785">
        <v>2.4789117276668549E-2</v>
      </c>
      <c r="I785">
        <v>94.091050295859958</v>
      </c>
      <c r="J785">
        <f t="shared" si="24"/>
        <v>0</v>
      </c>
    </row>
    <row r="786" spans="1:10" x14ac:dyDescent="0.25">
      <c r="A786" s="4" t="str">
        <f t="shared" si="25"/>
        <v>LCAOutside LA Basin9/9/2021 (6pm-8pm)17</v>
      </c>
      <c r="B786" t="s">
        <v>95</v>
      </c>
      <c r="C786" t="s">
        <v>107</v>
      </c>
      <c r="D786" s="5" t="s">
        <v>162</v>
      </c>
      <c r="E786">
        <v>17</v>
      </c>
      <c r="F786">
        <v>2.4241907596588135</v>
      </c>
      <c r="G786">
        <v>2.3909251689910889</v>
      </c>
      <c r="H786">
        <v>2.4789117276668549E-2</v>
      </c>
      <c r="I786">
        <v>87.678624260355036</v>
      </c>
      <c r="J786">
        <f t="shared" si="24"/>
        <v>0</v>
      </c>
    </row>
    <row r="787" spans="1:10" x14ac:dyDescent="0.25">
      <c r="A787" s="4" t="str">
        <f t="shared" si="25"/>
        <v>LCAOutside LA Basin9/9/2021 (6pm-8pm)18</v>
      </c>
      <c r="B787" t="s">
        <v>95</v>
      </c>
      <c r="C787" t="s">
        <v>107</v>
      </c>
      <c r="D787" s="5" t="s">
        <v>162</v>
      </c>
      <c r="E787">
        <v>18</v>
      </c>
      <c r="F787">
        <v>2.655247688293457</v>
      </c>
      <c r="G787">
        <v>2.5684597492218018</v>
      </c>
      <c r="H787">
        <v>4.7011096030473709E-2</v>
      </c>
      <c r="I787">
        <v>89.386923076921619</v>
      </c>
      <c r="J787">
        <f t="shared" si="24"/>
        <v>0</v>
      </c>
    </row>
    <row r="788" spans="1:10" x14ac:dyDescent="0.25">
      <c r="A788" s="4" t="str">
        <f t="shared" si="25"/>
        <v>LCAOutside LA Basin9/9/2021 (6pm-8pm)19</v>
      </c>
      <c r="B788" t="s">
        <v>95</v>
      </c>
      <c r="C788" t="s">
        <v>107</v>
      </c>
      <c r="D788" s="5" t="s">
        <v>162</v>
      </c>
      <c r="E788">
        <v>19</v>
      </c>
      <c r="F788">
        <v>2.7681999206542969</v>
      </c>
      <c r="G788">
        <v>1.6382688283920288</v>
      </c>
      <c r="H788">
        <v>5.3884156048297882E-2</v>
      </c>
      <c r="I788">
        <v>90.061775147930334</v>
      </c>
      <c r="J788">
        <f t="shared" si="24"/>
        <v>0</v>
      </c>
    </row>
    <row r="789" spans="1:10" x14ac:dyDescent="0.25">
      <c r="A789" s="4" t="str">
        <f t="shared" si="25"/>
        <v>LCAOutside LA Basin9/9/2021 (6pm-8pm)20</v>
      </c>
      <c r="B789" t="s">
        <v>95</v>
      </c>
      <c r="C789" t="s">
        <v>107</v>
      </c>
      <c r="D789" s="5" t="s">
        <v>162</v>
      </c>
      <c r="E789">
        <v>20</v>
      </c>
      <c r="F789">
        <v>2.6700959205627441</v>
      </c>
      <c r="G789">
        <v>2.0525722503662109</v>
      </c>
      <c r="H789">
        <v>5.3318217396736145E-2</v>
      </c>
      <c r="I789">
        <v>89.317322485205267</v>
      </c>
      <c r="J789">
        <f t="shared" si="24"/>
        <v>0</v>
      </c>
    </row>
    <row r="790" spans="1:10" x14ac:dyDescent="0.25">
      <c r="A790" s="4" t="str">
        <f t="shared" si="25"/>
        <v>LCAOutside LA Basin9/9/2021 (6pm-8pm)21</v>
      </c>
      <c r="B790" t="s">
        <v>95</v>
      </c>
      <c r="C790" t="s">
        <v>107</v>
      </c>
      <c r="D790" s="5" t="s">
        <v>162</v>
      </c>
      <c r="E790">
        <v>21</v>
      </c>
      <c r="F790">
        <v>2.5321142673492432</v>
      </c>
      <c r="G790">
        <v>3.0781376361846924</v>
      </c>
      <c r="H790">
        <v>5.1243167370557785E-2</v>
      </c>
      <c r="I790">
        <v>87.259097633134544</v>
      </c>
      <c r="J790">
        <f t="shared" si="24"/>
        <v>0</v>
      </c>
    </row>
    <row r="791" spans="1:10" x14ac:dyDescent="0.25">
      <c r="A791" s="4" t="str">
        <f t="shared" si="25"/>
        <v>LCAOutside LA Basin9/9/2021 (6pm-8pm)22</v>
      </c>
      <c r="B791" t="s">
        <v>95</v>
      </c>
      <c r="C791" t="s">
        <v>107</v>
      </c>
      <c r="D791" s="5" t="s">
        <v>162</v>
      </c>
      <c r="E791">
        <v>22</v>
      </c>
      <c r="F791">
        <v>2.3548722267150879</v>
      </c>
      <c r="G791">
        <v>2.506995677947998</v>
      </c>
      <c r="H791">
        <v>4.8387143760919571E-2</v>
      </c>
      <c r="I791">
        <v>84.429571005917467</v>
      </c>
      <c r="J791">
        <f t="shared" si="24"/>
        <v>0</v>
      </c>
    </row>
    <row r="792" spans="1:10" x14ac:dyDescent="0.25">
      <c r="A792" s="4" t="str">
        <f t="shared" si="25"/>
        <v>LCAOutside LA Basin9/9/2021 (6pm-8pm)23</v>
      </c>
      <c r="B792" t="s">
        <v>95</v>
      </c>
      <c r="C792" t="s">
        <v>107</v>
      </c>
      <c r="D792" s="5" t="s">
        <v>162</v>
      </c>
      <c r="E792">
        <v>23</v>
      </c>
      <c r="F792">
        <v>2.0610189437866211</v>
      </c>
      <c r="G792">
        <v>2.1284139156341553</v>
      </c>
      <c r="H792">
        <v>4.4097963720560074E-2</v>
      </c>
      <c r="I792">
        <v>82.555828402368093</v>
      </c>
      <c r="J792">
        <f t="shared" si="24"/>
        <v>0</v>
      </c>
    </row>
    <row r="793" spans="1:10" x14ac:dyDescent="0.25">
      <c r="A793" s="4" t="str">
        <f t="shared" si="25"/>
        <v>LCAOutside LA Basin9/9/2021 (6pm-8pm)24</v>
      </c>
      <c r="B793" t="s">
        <v>95</v>
      </c>
      <c r="C793" t="s">
        <v>107</v>
      </c>
      <c r="D793" s="5" t="s">
        <v>162</v>
      </c>
      <c r="E793">
        <v>24</v>
      </c>
      <c r="F793">
        <v>1.766998291015625</v>
      </c>
      <c r="G793">
        <v>1.7878549098968506</v>
      </c>
      <c r="H793">
        <v>4.060041531920433E-2</v>
      </c>
      <c r="I793">
        <v>80.893402366865502</v>
      </c>
      <c r="J793">
        <f t="shared" si="24"/>
        <v>0</v>
      </c>
    </row>
    <row r="794" spans="1:10" x14ac:dyDescent="0.25">
      <c r="A794" s="4" t="str">
        <f t="shared" si="25"/>
        <v>LCAOutside LA Basin9/14/2021 (4pm-7pm)1</v>
      </c>
      <c r="B794" t="s">
        <v>95</v>
      </c>
      <c r="C794" t="s">
        <v>107</v>
      </c>
      <c r="D794" s="5" t="s">
        <v>163</v>
      </c>
      <c r="E794">
        <v>1</v>
      </c>
      <c r="F794">
        <v>1.1738873720169067</v>
      </c>
      <c r="G794">
        <v>1.1519775390625</v>
      </c>
      <c r="H794">
        <v>3.3003758639097214E-2</v>
      </c>
      <c r="I794">
        <v>76.580824135394892</v>
      </c>
      <c r="J794">
        <f t="shared" si="24"/>
        <v>0</v>
      </c>
    </row>
    <row r="795" spans="1:10" x14ac:dyDescent="0.25">
      <c r="A795" s="4" t="str">
        <f t="shared" si="25"/>
        <v>LCAOutside LA Basin9/14/2021 (4pm-7pm)2</v>
      </c>
      <c r="B795" t="s">
        <v>95</v>
      </c>
      <c r="C795" t="s">
        <v>107</v>
      </c>
      <c r="D795" s="5" t="s">
        <v>163</v>
      </c>
      <c r="E795">
        <v>2</v>
      </c>
      <c r="F795">
        <v>1.050173282623291</v>
      </c>
      <c r="G795">
        <v>0.99540913105010986</v>
      </c>
      <c r="H795">
        <v>3.1198263168334961E-2</v>
      </c>
      <c r="I795">
        <v>75.789977924945219</v>
      </c>
      <c r="J795">
        <f t="shared" si="24"/>
        <v>0</v>
      </c>
    </row>
    <row r="796" spans="1:10" x14ac:dyDescent="0.25">
      <c r="A796" s="4" t="str">
        <f t="shared" si="25"/>
        <v>LCAOutside LA Basin9/14/2021 (4pm-7pm)3</v>
      </c>
      <c r="B796" t="s">
        <v>95</v>
      </c>
      <c r="C796" t="s">
        <v>107</v>
      </c>
      <c r="D796" s="5" t="s">
        <v>163</v>
      </c>
      <c r="E796">
        <v>3</v>
      </c>
      <c r="F796">
        <v>0.93500536680221558</v>
      </c>
      <c r="G796">
        <v>0.87766021490097046</v>
      </c>
      <c r="H796">
        <v>2.8728505596518517E-2</v>
      </c>
      <c r="I796">
        <v>73.402899190580413</v>
      </c>
      <c r="J796">
        <f t="shared" si="24"/>
        <v>0</v>
      </c>
    </row>
    <row r="797" spans="1:10" x14ac:dyDescent="0.25">
      <c r="A797" s="4" t="str">
        <f t="shared" si="25"/>
        <v>LCAOutside LA Basin9/14/2021 (4pm-7pm)4</v>
      </c>
      <c r="B797" t="s">
        <v>95</v>
      </c>
      <c r="C797" t="s">
        <v>107</v>
      </c>
      <c r="D797" s="5" t="s">
        <v>163</v>
      </c>
      <c r="E797">
        <v>4</v>
      </c>
      <c r="F797">
        <v>0.85957080125808716</v>
      </c>
      <c r="G797">
        <v>0.85683214664459229</v>
      </c>
      <c r="H797">
        <v>2.7882743626832962E-2</v>
      </c>
      <c r="I797">
        <v>73.905901398087892</v>
      </c>
      <c r="J797">
        <f t="shared" si="24"/>
        <v>0</v>
      </c>
    </row>
    <row r="798" spans="1:10" x14ac:dyDescent="0.25">
      <c r="A798" s="4" t="str">
        <f t="shared" si="25"/>
        <v>LCAOutside LA Basin9/14/2021 (4pm-7pm)5</v>
      </c>
      <c r="B798" t="s">
        <v>95</v>
      </c>
      <c r="C798" t="s">
        <v>107</v>
      </c>
      <c r="D798" s="5" t="s">
        <v>163</v>
      </c>
      <c r="E798">
        <v>5</v>
      </c>
      <c r="F798">
        <v>0.82952266931533813</v>
      </c>
      <c r="G798">
        <v>0.78581875562667847</v>
      </c>
      <c r="H798">
        <v>2.5524664670228958E-2</v>
      </c>
      <c r="I798">
        <v>73.496961000736832</v>
      </c>
      <c r="J798">
        <f t="shared" si="24"/>
        <v>0</v>
      </c>
    </row>
    <row r="799" spans="1:10" x14ac:dyDescent="0.25">
      <c r="A799" s="4" t="str">
        <f t="shared" si="25"/>
        <v>LCAOutside LA Basin9/14/2021 (4pm-7pm)6</v>
      </c>
      <c r="B799" t="s">
        <v>95</v>
      </c>
      <c r="C799" t="s">
        <v>107</v>
      </c>
      <c r="D799" s="5" t="s">
        <v>163</v>
      </c>
      <c r="E799">
        <v>6</v>
      </c>
      <c r="F799">
        <v>0.80441009998321533</v>
      </c>
      <c r="G799">
        <v>0.77512210607528687</v>
      </c>
      <c r="H799">
        <v>2.4030089378356934E-2</v>
      </c>
      <c r="I799">
        <v>72.778425312729027</v>
      </c>
      <c r="J799">
        <f t="shared" si="24"/>
        <v>0</v>
      </c>
    </row>
    <row r="800" spans="1:10" x14ac:dyDescent="0.25">
      <c r="A800" s="4" t="str">
        <f t="shared" si="25"/>
        <v>LCAOutside LA Basin9/14/2021 (4pm-7pm)7</v>
      </c>
      <c r="B800" t="s">
        <v>95</v>
      </c>
      <c r="C800" t="s">
        <v>107</v>
      </c>
      <c r="D800" s="5" t="s">
        <v>163</v>
      </c>
      <c r="E800">
        <v>7</v>
      </c>
      <c r="F800">
        <v>0.81322568655014038</v>
      </c>
      <c r="G800">
        <v>0.77665668725967407</v>
      </c>
      <c r="H800">
        <v>2.4441380053758621E-2</v>
      </c>
      <c r="I800">
        <v>71.154105960266364</v>
      </c>
      <c r="J800">
        <f t="shared" si="24"/>
        <v>0</v>
      </c>
    </row>
    <row r="801" spans="1:10" x14ac:dyDescent="0.25">
      <c r="A801" s="4" t="str">
        <f t="shared" si="25"/>
        <v>LCAOutside LA Basin9/14/2021 (4pm-7pm)8</v>
      </c>
      <c r="B801" t="s">
        <v>95</v>
      </c>
      <c r="C801" t="s">
        <v>107</v>
      </c>
      <c r="D801" s="5" t="s">
        <v>163</v>
      </c>
      <c r="E801">
        <v>8</v>
      </c>
      <c r="F801">
        <v>0.65496712923049927</v>
      </c>
      <c r="G801">
        <v>0.66554081439971924</v>
      </c>
      <c r="H801">
        <v>2.5619326159358025E-2</v>
      </c>
      <c r="I801">
        <v>69.322391464313029</v>
      </c>
      <c r="J801">
        <f t="shared" si="24"/>
        <v>0</v>
      </c>
    </row>
    <row r="802" spans="1:10" x14ac:dyDescent="0.25">
      <c r="A802" s="4" t="str">
        <f t="shared" si="25"/>
        <v>LCAOutside LA Basin9/14/2021 (4pm-7pm)9</v>
      </c>
      <c r="B802" t="s">
        <v>95</v>
      </c>
      <c r="C802" t="s">
        <v>107</v>
      </c>
      <c r="D802" s="5" t="s">
        <v>163</v>
      </c>
      <c r="E802">
        <v>9</v>
      </c>
      <c r="F802">
        <v>0.48658782243728638</v>
      </c>
      <c r="G802">
        <v>0.47079193592071533</v>
      </c>
      <c r="H802">
        <v>2.753925509750843E-2</v>
      </c>
      <c r="I802">
        <v>71.02495952906456</v>
      </c>
      <c r="J802">
        <f t="shared" si="24"/>
        <v>0</v>
      </c>
    </row>
    <row r="803" spans="1:10" x14ac:dyDescent="0.25">
      <c r="A803" s="4" t="str">
        <f t="shared" si="25"/>
        <v>LCAOutside LA Basin9/14/2021 (4pm-7pm)10</v>
      </c>
      <c r="B803" t="s">
        <v>95</v>
      </c>
      <c r="C803" t="s">
        <v>107</v>
      </c>
      <c r="D803" s="5" t="s">
        <v>163</v>
      </c>
      <c r="E803">
        <v>10</v>
      </c>
      <c r="F803">
        <v>0.33011841773986816</v>
      </c>
      <c r="G803">
        <v>0.29199761152267456</v>
      </c>
      <c r="H803">
        <v>3.1580545008182526E-2</v>
      </c>
      <c r="I803">
        <v>76.996813833702959</v>
      </c>
      <c r="J803">
        <f t="shared" si="24"/>
        <v>0</v>
      </c>
    </row>
    <row r="804" spans="1:10" x14ac:dyDescent="0.25">
      <c r="A804" s="4" t="str">
        <f t="shared" si="25"/>
        <v>LCAOutside LA Basin9/14/2021 (4pm-7pm)11</v>
      </c>
      <c r="B804" t="s">
        <v>95</v>
      </c>
      <c r="C804" t="s">
        <v>107</v>
      </c>
      <c r="D804" s="5" t="s">
        <v>163</v>
      </c>
      <c r="E804">
        <v>11</v>
      </c>
      <c r="F804">
        <v>0.24853330850601196</v>
      </c>
      <c r="G804">
        <v>0.24765720963478088</v>
      </c>
      <c r="H804">
        <v>3.6102171987295151E-2</v>
      </c>
      <c r="I804">
        <v>80.875393671818998</v>
      </c>
      <c r="J804">
        <f t="shared" si="24"/>
        <v>0</v>
      </c>
    </row>
    <row r="805" spans="1:10" x14ac:dyDescent="0.25">
      <c r="A805" s="4" t="str">
        <f t="shared" si="25"/>
        <v>LCAOutside LA Basin9/14/2021 (4pm-7pm)12</v>
      </c>
      <c r="B805" t="s">
        <v>95</v>
      </c>
      <c r="C805" t="s">
        <v>107</v>
      </c>
      <c r="D805" s="5" t="s">
        <v>163</v>
      </c>
      <c r="E805">
        <v>12</v>
      </c>
      <c r="F805">
        <v>0.3033825159072876</v>
      </c>
      <c r="G805">
        <v>0.26701211929321289</v>
      </c>
      <c r="H805">
        <v>3.8112413138151169E-2</v>
      </c>
      <c r="I805">
        <v>86.038189845475628</v>
      </c>
      <c r="J805">
        <f t="shared" si="24"/>
        <v>0</v>
      </c>
    </row>
    <row r="806" spans="1:10" x14ac:dyDescent="0.25">
      <c r="A806" s="4" t="str">
        <f t="shared" si="25"/>
        <v>LCAOutside LA Basin9/14/2021 (4pm-7pm)13</v>
      </c>
      <c r="B806" t="s">
        <v>95</v>
      </c>
      <c r="C806" t="s">
        <v>107</v>
      </c>
      <c r="D806" s="5" t="s">
        <v>163</v>
      </c>
      <c r="E806">
        <v>13</v>
      </c>
      <c r="F806">
        <v>0.44669121503829956</v>
      </c>
      <c r="G806">
        <v>0.41510501503944397</v>
      </c>
      <c r="H806">
        <v>3.6446064710617065E-2</v>
      </c>
      <c r="I806">
        <v>87.646651949961679</v>
      </c>
      <c r="J806">
        <f t="shared" si="24"/>
        <v>0</v>
      </c>
    </row>
    <row r="807" spans="1:10" x14ac:dyDescent="0.25">
      <c r="A807" s="4" t="str">
        <f t="shared" si="25"/>
        <v>LCAOutside LA Basin9/14/2021 (4pm-7pm)14</v>
      </c>
      <c r="B807" t="s">
        <v>95</v>
      </c>
      <c r="C807" t="s">
        <v>107</v>
      </c>
      <c r="D807" s="5" t="s">
        <v>163</v>
      </c>
      <c r="E807">
        <v>14</v>
      </c>
      <c r="F807">
        <v>0.65612691640853882</v>
      </c>
      <c r="G807">
        <v>0.66032493114471436</v>
      </c>
      <c r="H807">
        <v>2.040509507060051E-2</v>
      </c>
      <c r="I807">
        <v>89.033701250920046</v>
      </c>
      <c r="J807">
        <f t="shared" si="24"/>
        <v>0</v>
      </c>
    </row>
    <row r="808" spans="1:10" x14ac:dyDescent="0.25">
      <c r="A808" s="4" t="str">
        <f t="shared" si="25"/>
        <v>LCAOutside LA Basin9/14/2021 (4pm-7pm)15</v>
      </c>
      <c r="B808" t="s">
        <v>95</v>
      </c>
      <c r="C808" t="s">
        <v>107</v>
      </c>
      <c r="D808" s="5" t="s">
        <v>163</v>
      </c>
      <c r="E808">
        <v>15</v>
      </c>
      <c r="F808">
        <v>0.94007176160812378</v>
      </c>
      <c r="G808">
        <v>0.93587374687194824</v>
      </c>
      <c r="H808">
        <v>2.040509507060051E-2</v>
      </c>
      <c r="I808">
        <v>89.887711552613695</v>
      </c>
      <c r="J808">
        <f t="shared" si="24"/>
        <v>0</v>
      </c>
    </row>
    <row r="809" spans="1:10" x14ac:dyDescent="0.25">
      <c r="A809" s="4" t="str">
        <f t="shared" si="25"/>
        <v>LCAOutside LA Basin9/14/2021 (4pm-7pm)16</v>
      </c>
      <c r="B809" t="s">
        <v>95</v>
      </c>
      <c r="C809" t="s">
        <v>107</v>
      </c>
      <c r="D809" s="5" t="s">
        <v>163</v>
      </c>
      <c r="E809">
        <v>16</v>
      </c>
      <c r="F809">
        <v>1.3066955804824829</v>
      </c>
      <c r="G809">
        <v>1.3218941688537598</v>
      </c>
      <c r="H809">
        <v>4.0328327566385269E-2</v>
      </c>
      <c r="I809">
        <v>90.538925680649086</v>
      </c>
      <c r="J809">
        <f t="shared" si="24"/>
        <v>0</v>
      </c>
    </row>
    <row r="810" spans="1:10" x14ac:dyDescent="0.25">
      <c r="A810" s="4" t="str">
        <f t="shared" si="25"/>
        <v>LCAOutside LA Basin9/14/2021 (4pm-7pm)17</v>
      </c>
      <c r="B810" t="s">
        <v>95</v>
      </c>
      <c r="C810" t="s">
        <v>107</v>
      </c>
      <c r="D810" s="5" t="s">
        <v>163</v>
      </c>
      <c r="E810">
        <v>17</v>
      </c>
      <c r="F810">
        <v>1.6806739568710327</v>
      </c>
      <c r="G810">
        <v>1.0458264350891113</v>
      </c>
      <c r="H810">
        <v>4.7517929226160049E-2</v>
      </c>
      <c r="I810">
        <v>90.530095658573728</v>
      </c>
      <c r="J810">
        <f t="shared" si="24"/>
        <v>0</v>
      </c>
    </row>
    <row r="811" spans="1:10" x14ac:dyDescent="0.25">
      <c r="A811" s="4" t="str">
        <f t="shared" si="25"/>
        <v>LCAOutside LA Basin9/14/2021 (4pm-7pm)18</v>
      </c>
      <c r="B811" t="s">
        <v>95</v>
      </c>
      <c r="C811" t="s">
        <v>107</v>
      </c>
      <c r="D811" s="5" t="s">
        <v>163</v>
      </c>
      <c r="E811">
        <v>18</v>
      </c>
      <c r="F811">
        <v>1.9798249006271362</v>
      </c>
      <c r="G811">
        <v>1.5640814304351807</v>
      </c>
      <c r="H811">
        <v>4.9067344516515732E-2</v>
      </c>
      <c r="I811">
        <v>89.846946284032313</v>
      </c>
      <c r="J811">
        <f t="shared" si="24"/>
        <v>0</v>
      </c>
    </row>
    <row r="812" spans="1:10" x14ac:dyDescent="0.25">
      <c r="A812" s="4" t="str">
        <f t="shared" si="25"/>
        <v>LCAOutside LA Basin9/14/2021 (4pm-7pm)19</v>
      </c>
      <c r="B812" t="s">
        <v>95</v>
      </c>
      <c r="C812" t="s">
        <v>107</v>
      </c>
      <c r="D812" s="5" t="s">
        <v>163</v>
      </c>
      <c r="E812">
        <v>19</v>
      </c>
      <c r="F812">
        <v>2.0458238124847412</v>
      </c>
      <c r="G812">
        <v>1.8059682846069336</v>
      </c>
      <c r="H812">
        <v>4.8207219690084457E-2</v>
      </c>
      <c r="I812">
        <v>88.265415746871099</v>
      </c>
      <c r="J812">
        <f t="shared" si="24"/>
        <v>0</v>
      </c>
    </row>
    <row r="813" spans="1:10" x14ac:dyDescent="0.25">
      <c r="A813" s="4" t="str">
        <f t="shared" si="25"/>
        <v>LCAOutside LA Basin9/14/2021 (4pm-7pm)20</v>
      </c>
      <c r="B813" t="s">
        <v>95</v>
      </c>
      <c r="C813" t="s">
        <v>107</v>
      </c>
      <c r="D813" s="5" t="s">
        <v>163</v>
      </c>
      <c r="E813">
        <v>20</v>
      </c>
      <c r="F813">
        <v>2.0141346454620361</v>
      </c>
      <c r="G813">
        <v>2.2540981769561768</v>
      </c>
      <c r="H813">
        <v>4.646795243024826E-2</v>
      </c>
      <c r="I813">
        <v>85.601559970566399</v>
      </c>
      <c r="J813">
        <f t="shared" si="24"/>
        <v>0</v>
      </c>
    </row>
    <row r="814" spans="1:10" x14ac:dyDescent="0.25">
      <c r="A814" s="4" t="str">
        <f t="shared" si="25"/>
        <v>LCAOutside LA Basin9/14/2021 (4pm-7pm)21</v>
      </c>
      <c r="B814" t="s">
        <v>95</v>
      </c>
      <c r="C814" t="s">
        <v>107</v>
      </c>
      <c r="D814" s="5" t="s">
        <v>163</v>
      </c>
      <c r="E814">
        <v>21</v>
      </c>
      <c r="F814">
        <v>1.9225640296936035</v>
      </c>
      <c r="G814">
        <v>1.9650208950042725</v>
      </c>
      <c r="H814">
        <v>4.3579567223787308E-2</v>
      </c>
      <c r="I814">
        <v>81.89041206769862</v>
      </c>
      <c r="J814">
        <f t="shared" si="24"/>
        <v>0</v>
      </c>
    </row>
    <row r="815" spans="1:10" x14ac:dyDescent="0.25">
      <c r="A815" s="4" t="str">
        <f t="shared" si="25"/>
        <v>LCAOutside LA Basin9/14/2021 (4pm-7pm)22</v>
      </c>
      <c r="B815" t="s">
        <v>95</v>
      </c>
      <c r="C815" t="s">
        <v>107</v>
      </c>
      <c r="D815" s="5" t="s">
        <v>163</v>
      </c>
      <c r="E815">
        <v>22</v>
      </c>
      <c r="F815">
        <v>1.733945369720459</v>
      </c>
      <c r="G815">
        <v>1.7797173261642456</v>
      </c>
      <c r="H815">
        <v>4.2211126536130905E-2</v>
      </c>
      <c r="I815">
        <v>79.804311994113448</v>
      </c>
      <c r="J815">
        <f t="shared" si="24"/>
        <v>0</v>
      </c>
    </row>
    <row r="816" spans="1:10" x14ac:dyDescent="0.25">
      <c r="A816" s="4" t="str">
        <f t="shared" si="25"/>
        <v>LCAOutside LA Basin9/14/2021 (4pm-7pm)23</v>
      </c>
      <c r="B816" t="s">
        <v>95</v>
      </c>
      <c r="C816" t="s">
        <v>107</v>
      </c>
      <c r="D816" s="5" t="s">
        <v>163</v>
      </c>
      <c r="E816">
        <v>23</v>
      </c>
      <c r="F816">
        <v>1.4744468927383423</v>
      </c>
      <c r="G816">
        <v>1.5525641441345215</v>
      </c>
      <c r="H816">
        <v>3.9703298360109329E-2</v>
      </c>
      <c r="I816">
        <v>77.611155261220119</v>
      </c>
      <c r="J816">
        <f t="shared" si="24"/>
        <v>0</v>
      </c>
    </row>
    <row r="817" spans="1:10" x14ac:dyDescent="0.25">
      <c r="A817" s="4" t="str">
        <f t="shared" si="25"/>
        <v>LCAOutside LA Basin9/14/2021 (4pm-7pm)24</v>
      </c>
      <c r="B817" t="s">
        <v>95</v>
      </c>
      <c r="C817" t="s">
        <v>107</v>
      </c>
      <c r="D817" s="5" t="s">
        <v>163</v>
      </c>
      <c r="E817">
        <v>24</v>
      </c>
      <c r="F817">
        <v>1.2369824647903442</v>
      </c>
      <c r="G817">
        <v>1.2988532781600952</v>
      </c>
      <c r="H817">
        <v>3.588910773396492E-2</v>
      </c>
      <c r="I817">
        <v>75.765268579837183</v>
      </c>
      <c r="J817">
        <f t="shared" si="24"/>
        <v>0</v>
      </c>
    </row>
    <row r="818" spans="1:10" x14ac:dyDescent="0.25">
      <c r="A818" s="4" t="str">
        <f t="shared" si="25"/>
        <v>LCAOutside LA Basin9/22/2021 (4pm-5pm &amp; 5:55pm-7pm)1</v>
      </c>
      <c r="B818" t="s">
        <v>95</v>
      </c>
      <c r="C818" t="s">
        <v>107</v>
      </c>
      <c r="D818" s="5" t="s">
        <v>164</v>
      </c>
      <c r="E818">
        <v>1</v>
      </c>
      <c r="F818">
        <v>1.0704637765884399</v>
      </c>
      <c r="G818">
        <v>1.0504293441772461</v>
      </c>
      <c r="H818">
        <v>3.8901887834072113E-2</v>
      </c>
      <c r="I818">
        <v>72.333511338699083</v>
      </c>
      <c r="J818">
        <f t="shared" si="24"/>
        <v>0</v>
      </c>
    </row>
    <row r="819" spans="1:10" x14ac:dyDescent="0.25">
      <c r="A819" s="4" t="str">
        <f t="shared" si="25"/>
        <v>LCAOutside LA Basin9/22/2021 (4pm-5pm &amp; 5:55pm-7pm)2</v>
      </c>
      <c r="B819" t="s">
        <v>95</v>
      </c>
      <c r="C819" t="s">
        <v>107</v>
      </c>
      <c r="D819" s="5" t="s">
        <v>164</v>
      </c>
      <c r="E819">
        <v>2</v>
      </c>
      <c r="F819">
        <v>0.94112622737884521</v>
      </c>
      <c r="G819">
        <v>0.90221261978149414</v>
      </c>
      <c r="H819">
        <v>3.5770852118730545E-2</v>
      </c>
      <c r="I819">
        <v>71.596298463790745</v>
      </c>
      <c r="J819">
        <f t="shared" si="24"/>
        <v>0</v>
      </c>
    </row>
    <row r="820" spans="1:10" x14ac:dyDescent="0.25">
      <c r="A820" s="4" t="str">
        <f t="shared" si="25"/>
        <v>LCAOutside LA Basin9/22/2021 (4pm-5pm &amp; 5:55pm-7pm)3</v>
      </c>
      <c r="B820" t="s">
        <v>95</v>
      </c>
      <c r="C820" t="s">
        <v>107</v>
      </c>
      <c r="D820" s="5" t="s">
        <v>164</v>
      </c>
      <c r="E820">
        <v>3</v>
      </c>
      <c r="F820">
        <v>0.85458147525787354</v>
      </c>
      <c r="G820">
        <v>0.81762385368347168</v>
      </c>
      <c r="H820">
        <v>3.2067675143480301E-2</v>
      </c>
      <c r="I820">
        <v>70.183877103144113</v>
      </c>
      <c r="J820">
        <f t="shared" si="24"/>
        <v>0</v>
      </c>
    </row>
    <row r="821" spans="1:10" x14ac:dyDescent="0.25">
      <c r="A821" s="4" t="str">
        <f t="shared" si="25"/>
        <v>LCAOutside LA Basin9/22/2021 (4pm-5pm &amp; 5:55pm-7pm)4</v>
      </c>
      <c r="B821" t="s">
        <v>95</v>
      </c>
      <c r="C821" t="s">
        <v>107</v>
      </c>
      <c r="D821" s="5" t="s">
        <v>164</v>
      </c>
      <c r="E821">
        <v>4</v>
      </c>
      <c r="F821">
        <v>0.79174625873565674</v>
      </c>
      <c r="G821">
        <v>0.76043701171875</v>
      </c>
      <c r="H821">
        <v>2.9821529984474182E-2</v>
      </c>
      <c r="I821">
        <v>68.748800292611818</v>
      </c>
      <c r="J821">
        <f t="shared" si="24"/>
        <v>0</v>
      </c>
    </row>
    <row r="822" spans="1:10" x14ac:dyDescent="0.25">
      <c r="A822" s="4" t="str">
        <f t="shared" si="25"/>
        <v>LCAOutside LA Basin9/22/2021 (4pm-5pm &amp; 5:55pm-7pm)5</v>
      </c>
      <c r="B822" t="s">
        <v>95</v>
      </c>
      <c r="C822" t="s">
        <v>107</v>
      </c>
      <c r="D822" s="5" t="s">
        <v>164</v>
      </c>
      <c r="E822">
        <v>5</v>
      </c>
      <c r="F822">
        <v>0.75143206119537354</v>
      </c>
      <c r="G822">
        <v>0.73770129680633545</v>
      </c>
      <c r="H822">
        <v>2.8406908735632896E-2</v>
      </c>
      <c r="I822">
        <v>67.255647403071706</v>
      </c>
      <c r="J822">
        <f t="shared" si="24"/>
        <v>0</v>
      </c>
    </row>
    <row r="823" spans="1:10" x14ac:dyDescent="0.25">
      <c r="A823" s="4" t="str">
        <f t="shared" si="25"/>
        <v>LCAOutside LA Basin9/22/2021 (4pm-5pm &amp; 5:55pm-7pm)6</v>
      </c>
      <c r="B823" t="s">
        <v>95</v>
      </c>
      <c r="C823" t="s">
        <v>107</v>
      </c>
      <c r="D823" s="5" t="s">
        <v>164</v>
      </c>
      <c r="E823">
        <v>6</v>
      </c>
      <c r="F823">
        <v>0.74505597352981567</v>
      </c>
      <c r="G823">
        <v>0.71998125314712524</v>
      </c>
      <c r="H823">
        <v>2.6015892624855042E-2</v>
      </c>
      <c r="I823">
        <v>65.690029261155743</v>
      </c>
      <c r="J823">
        <f t="shared" si="24"/>
        <v>0</v>
      </c>
    </row>
    <row r="824" spans="1:10" x14ac:dyDescent="0.25">
      <c r="A824" s="4" t="str">
        <f t="shared" si="25"/>
        <v>LCAOutside LA Basin9/22/2021 (4pm-5pm &amp; 5:55pm-7pm)7</v>
      </c>
      <c r="B824" t="s">
        <v>95</v>
      </c>
      <c r="C824" t="s">
        <v>107</v>
      </c>
      <c r="D824" s="5" t="s">
        <v>164</v>
      </c>
      <c r="E824">
        <v>7</v>
      </c>
      <c r="F824">
        <v>0.77859705686569214</v>
      </c>
      <c r="G824">
        <v>0.76039165258407593</v>
      </c>
      <c r="H824">
        <v>2.747766301035881E-2</v>
      </c>
      <c r="I824">
        <v>64.983284564740828</v>
      </c>
      <c r="J824">
        <f t="shared" si="24"/>
        <v>0</v>
      </c>
    </row>
    <row r="825" spans="1:10" x14ac:dyDescent="0.25">
      <c r="A825" s="4" t="str">
        <f t="shared" si="25"/>
        <v>LCAOutside LA Basin9/22/2021 (4pm-5pm &amp; 5:55pm-7pm)8</v>
      </c>
      <c r="B825" t="s">
        <v>95</v>
      </c>
      <c r="C825" t="s">
        <v>107</v>
      </c>
      <c r="D825" s="5" t="s">
        <v>164</v>
      </c>
      <c r="E825">
        <v>8</v>
      </c>
      <c r="F825">
        <v>0.68571019172668457</v>
      </c>
      <c r="G825">
        <v>0.62036669254302979</v>
      </c>
      <c r="H825">
        <v>2.935950830578804E-2</v>
      </c>
      <c r="I825">
        <v>64.77693489392874</v>
      </c>
      <c r="J825">
        <f t="shared" si="24"/>
        <v>0</v>
      </c>
    </row>
    <row r="826" spans="1:10" x14ac:dyDescent="0.25">
      <c r="A826" s="4" t="str">
        <f t="shared" si="25"/>
        <v>LCAOutside LA Basin9/22/2021 (4pm-5pm &amp; 5:55pm-7pm)9</v>
      </c>
      <c r="B826" t="s">
        <v>95</v>
      </c>
      <c r="C826" t="s">
        <v>107</v>
      </c>
      <c r="D826" s="5" t="s">
        <v>164</v>
      </c>
      <c r="E826">
        <v>9</v>
      </c>
      <c r="F826">
        <v>0.4811074435710907</v>
      </c>
      <c r="G826">
        <v>0.43038704991340637</v>
      </c>
      <c r="H826">
        <v>3.2405424863100052E-2</v>
      </c>
      <c r="I826">
        <v>65.94303584491459</v>
      </c>
      <c r="J826">
        <f t="shared" si="24"/>
        <v>0</v>
      </c>
    </row>
    <row r="827" spans="1:10" x14ac:dyDescent="0.25">
      <c r="A827" s="4" t="str">
        <f t="shared" si="25"/>
        <v>LCAOutside LA Basin9/22/2021 (4pm-5pm &amp; 5:55pm-7pm)10</v>
      </c>
      <c r="B827" t="s">
        <v>95</v>
      </c>
      <c r="C827" t="s">
        <v>107</v>
      </c>
      <c r="D827" s="5" t="s">
        <v>164</v>
      </c>
      <c r="E827">
        <v>10</v>
      </c>
      <c r="F827">
        <v>0.31683248281478882</v>
      </c>
      <c r="G827">
        <v>0.26194748282432556</v>
      </c>
      <c r="H827">
        <v>3.6079965531826019E-2</v>
      </c>
      <c r="I827">
        <v>72.281916605707252</v>
      </c>
      <c r="J827">
        <f t="shared" si="24"/>
        <v>0</v>
      </c>
    </row>
    <row r="828" spans="1:10" x14ac:dyDescent="0.25">
      <c r="A828" s="4" t="str">
        <f t="shared" si="25"/>
        <v>LCAOutside LA Basin9/22/2021 (4pm-5pm &amp; 5:55pm-7pm)11</v>
      </c>
      <c r="B828" t="s">
        <v>95</v>
      </c>
      <c r="C828" t="s">
        <v>107</v>
      </c>
      <c r="D828" s="5" t="s">
        <v>164</v>
      </c>
      <c r="E828">
        <v>11</v>
      </c>
      <c r="F828">
        <v>0.27931049466133118</v>
      </c>
      <c r="G828">
        <v>0.1947980672121048</v>
      </c>
      <c r="H828">
        <v>3.9905402809381485E-2</v>
      </c>
      <c r="I828">
        <v>78.089319678128476</v>
      </c>
      <c r="J828">
        <f t="shared" si="24"/>
        <v>0</v>
      </c>
    </row>
    <row r="829" spans="1:10" x14ac:dyDescent="0.25">
      <c r="A829" s="4" t="str">
        <f t="shared" si="25"/>
        <v>LCAOutside LA Basin9/22/2021 (4pm-5pm &amp; 5:55pm-7pm)12</v>
      </c>
      <c r="B829" t="s">
        <v>95</v>
      </c>
      <c r="C829" t="s">
        <v>107</v>
      </c>
      <c r="D829" s="5" t="s">
        <v>164</v>
      </c>
      <c r="E829">
        <v>12</v>
      </c>
      <c r="F829">
        <v>0.33965569734573364</v>
      </c>
      <c r="G829">
        <v>0.26500400900840759</v>
      </c>
      <c r="H829">
        <v>4.2680811136960983E-2</v>
      </c>
      <c r="I829">
        <v>82.206247256765565</v>
      </c>
      <c r="J829">
        <f t="shared" si="24"/>
        <v>0</v>
      </c>
    </row>
    <row r="830" spans="1:10" x14ac:dyDescent="0.25">
      <c r="A830" s="4" t="str">
        <f t="shared" si="25"/>
        <v>LCAOutside LA Basin9/22/2021 (4pm-5pm &amp; 5:55pm-7pm)13</v>
      </c>
      <c r="B830" t="s">
        <v>95</v>
      </c>
      <c r="C830" t="s">
        <v>107</v>
      </c>
      <c r="D830" s="5" t="s">
        <v>164</v>
      </c>
      <c r="E830">
        <v>13</v>
      </c>
      <c r="F830">
        <v>0.55089086294174194</v>
      </c>
      <c r="G830">
        <v>0.44024118781089783</v>
      </c>
      <c r="H830">
        <v>4.126359149813652E-2</v>
      </c>
      <c r="I830">
        <v>85.922106803216934</v>
      </c>
      <c r="J830">
        <f t="shared" si="24"/>
        <v>0</v>
      </c>
    </row>
    <row r="831" spans="1:10" x14ac:dyDescent="0.25">
      <c r="A831" s="4" t="str">
        <f t="shared" si="25"/>
        <v>LCAOutside LA Basin9/22/2021 (4pm-5pm &amp; 5:55pm-7pm)14</v>
      </c>
      <c r="B831" t="s">
        <v>95</v>
      </c>
      <c r="C831" t="s">
        <v>107</v>
      </c>
      <c r="D831" s="5" t="s">
        <v>164</v>
      </c>
      <c r="E831">
        <v>14</v>
      </c>
      <c r="F831">
        <v>0.81493544578552246</v>
      </c>
      <c r="G831">
        <v>0.77870458364486694</v>
      </c>
      <c r="H831">
        <v>2.3257138207554817E-2</v>
      </c>
      <c r="I831">
        <v>88.598200438918582</v>
      </c>
      <c r="J831">
        <f t="shared" si="24"/>
        <v>0</v>
      </c>
    </row>
    <row r="832" spans="1:10" x14ac:dyDescent="0.25">
      <c r="A832" s="4" t="str">
        <f t="shared" si="25"/>
        <v>LCAOutside LA Basin9/22/2021 (4pm-5pm &amp; 5:55pm-7pm)15</v>
      </c>
      <c r="B832" t="s">
        <v>95</v>
      </c>
      <c r="C832" t="s">
        <v>107</v>
      </c>
      <c r="D832" s="5" t="s">
        <v>164</v>
      </c>
      <c r="E832">
        <v>15</v>
      </c>
      <c r="F832">
        <v>1.1810989379882813</v>
      </c>
      <c r="G832">
        <v>1.2173298597335815</v>
      </c>
      <c r="H832">
        <v>2.3257138207554817E-2</v>
      </c>
      <c r="I832">
        <v>90.08633504023264</v>
      </c>
      <c r="J832">
        <f t="shared" si="24"/>
        <v>0</v>
      </c>
    </row>
    <row r="833" spans="1:10" x14ac:dyDescent="0.25">
      <c r="A833" s="4" t="str">
        <f t="shared" si="25"/>
        <v>LCAOutside LA Basin9/22/2021 (4pm-5pm &amp; 5:55pm-7pm)16</v>
      </c>
      <c r="B833" t="s">
        <v>95</v>
      </c>
      <c r="C833" t="s">
        <v>107</v>
      </c>
      <c r="D833" s="5" t="s">
        <v>164</v>
      </c>
      <c r="E833">
        <v>16</v>
      </c>
      <c r="F833">
        <v>1.5933924913406372</v>
      </c>
      <c r="G833">
        <v>1.6914751529693604</v>
      </c>
      <c r="H833">
        <v>4.5680563896894455E-2</v>
      </c>
      <c r="I833">
        <v>91.581887344551319</v>
      </c>
      <c r="J833">
        <f t="shared" si="24"/>
        <v>0</v>
      </c>
    </row>
    <row r="834" spans="1:10" x14ac:dyDescent="0.25">
      <c r="A834" s="4" t="str">
        <f t="shared" si="25"/>
        <v>LCAOutside LA Basin9/22/2021 (4pm-5pm &amp; 5:55pm-7pm)17</v>
      </c>
      <c r="B834" t="s">
        <v>95</v>
      </c>
      <c r="C834" t="s">
        <v>107</v>
      </c>
      <c r="D834" s="5" t="s">
        <v>164</v>
      </c>
      <c r="E834">
        <v>17</v>
      </c>
      <c r="F834">
        <v>2.0217697620391846</v>
      </c>
      <c r="G834">
        <v>1.0710204839706421</v>
      </c>
      <c r="H834">
        <v>5.395883321762085E-2</v>
      </c>
      <c r="I834">
        <v>92.11078273591967</v>
      </c>
      <c r="J834">
        <f t="shared" ref="J834:J897" si="26">INDEX(events, MATCH(CONCATENATE(B834, C834, D834), events_y, 0), MATCH("Confidential", events_x, 0))</f>
        <v>0</v>
      </c>
    </row>
    <row r="835" spans="1:10" x14ac:dyDescent="0.25">
      <c r="A835" s="4" t="str">
        <f t="shared" ref="A835:A898" si="27">B835&amp;C835&amp;D835&amp;E835</f>
        <v>LCAOutside LA Basin9/22/2021 (4pm-5pm &amp; 5:55pm-7pm)18</v>
      </c>
      <c r="B835" t="s">
        <v>95</v>
      </c>
      <c r="C835" t="s">
        <v>107</v>
      </c>
      <c r="D835" s="5" t="s">
        <v>164</v>
      </c>
      <c r="E835">
        <v>18</v>
      </c>
      <c r="F835">
        <v>2.1877372264862061</v>
      </c>
      <c r="G835">
        <v>2.4083812236785889</v>
      </c>
      <c r="H835">
        <v>5.3615845739841461E-2</v>
      </c>
      <c r="I835">
        <v>90.245822970009002</v>
      </c>
      <c r="J835">
        <f t="shared" si="26"/>
        <v>0</v>
      </c>
    </row>
    <row r="836" spans="1:10" x14ac:dyDescent="0.25">
      <c r="A836" s="4" t="str">
        <f t="shared" si="27"/>
        <v>LCAOutside LA Basin9/22/2021 (4pm-5pm &amp; 5:55pm-7pm)19</v>
      </c>
      <c r="B836" t="s">
        <v>95</v>
      </c>
      <c r="C836" t="s">
        <v>107</v>
      </c>
      <c r="D836" s="5" t="s">
        <v>164</v>
      </c>
      <c r="E836">
        <v>19</v>
      </c>
      <c r="F836">
        <v>2.1671884059906006</v>
      </c>
      <c r="G836">
        <v>1.5122921466827393</v>
      </c>
      <c r="H836">
        <v>5.363103374838829E-2</v>
      </c>
      <c r="I836">
        <v>88.166817849306184</v>
      </c>
      <c r="J836">
        <f t="shared" si="26"/>
        <v>0</v>
      </c>
    </row>
    <row r="837" spans="1:10" x14ac:dyDescent="0.25">
      <c r="A837" s="4" t="str">
        <f t="shared" si="27"/>
        <v>LCAOutside LA Basin9/22/2021 (4pm-5pm &amp; 5:55pm-7pm)20</v>
      </c>
      <c r="B837" t="s">
        <v>95</v>
      </c>
      <c r="C837" t="s">
        <v>107</v>
      </c>
      <c r="D837" s="5" t="s">
        <v>164</v>
      </c>
      <c r="E837">
        <v>20</v>
      </c>
      <c r="F837">
        <v>2.0664045810699463</v>
      </c>
      <c r="G837">
        <v>2.4759962558746338</v>
      </c>
      <c r="H837">
        <v>5.2391603589057922E-2</v>
      </c>
      <c r="I837">
        <v>85.593657644475698</v>
      </c>
      <c r="J837">
        <f t="shared" si="26"/>
        <v>0</v>
      </c>
    </row>
    <row r="838" spans="1:10" x14ac:dyDescent="0.25">
      <c r="A838" s="4" t="str">
        <f t="shared" si="27"/>
        <v>LCAOutside LA Basin9/22/2021 (4pm-5pm &amp; 5:55pm-7pm)21</v>
      </c>
      <c r="B838" t="s">
        <v>95</v>
      </c>
      <c r="C838" t="s">
        <v>107</v>
      </c>
      <c r="D838" s="5" t="s">
        <v>164</v>
      </c>
      <c r="E838">
        <v>21</v>
      </c>
      <c r="F838">
        <v>2.0968716144561768</v>
      </c>
      <c r="G838">
        <v>2.0537495613098145</v>
      </c>
      <c r="H838">
        <v>5.0062347203493118E-2</v>
      </c>
      <c r="I838">
        <v>82.570277980978616</v>
      </c>
      <c r="J838">
        <f t="shared" si="26"/>
        <v>0</v>
      </c>
    </row>
    <row r="839" spans="1:10" x14ac:dyDescent="0.25">
      <c r="A839" s="4" t="str">
        <f t="shared" si="27"/>
        <v>LCAOutside LA Basin9/22/2021 (4pm-5pm &amp; 5:55pm-7pm)22</v>
      </c>
      <c r="B839" t="s">
        <v>95</v>
      </c>
      <c r="C839" t="s">
        <v>107</v>
      </c>
      <c r="D839" s="5" t="s">
        <v>164</v>
      </c>
      <c r="E839">
        <v>22</v>
      </c>
      <c r="F839">
        <v>1.9396431446075439</v>
      </c>
      <c r="G839">
        <v>1.8880462646484375</v>
      </c>
      <c r="H839">
        <v>4.6695820987224579E-2</v>
      </c>
      <c r="I839">
        <v>80.935969275786576</v>
      </c>
      <c r="J839">
        <f t="shared" si="26"/>
        <v>0</v>
      </c>
    </row>
    <row r="840" spans="1:10" x14ac:dyDescent="0.25">
      <c r="A840" s="4" t="str">
        <f t="shared" si="27"/>
        <v>LCAOutside LA Basin9/22/2021 (4pm-5pm &amp; 5:55pm-7pm)23</v>
      </c>
      <c r="B840" t="s">
        <v>95</v>
      </c>
      <c r="C840" t="s">
        <v>107</v>
      </c>
      <c r="D840" s="5" t="s">
        <v>164</v>
      </c>
      <c r="E840">
        <v>23</v>
      </c>
      <c r="F840">
        <v>1.6850855350494385</v>
      </c>
      <c r="G840">
        <v>1.6365959644317627</v>
      </c>
      <c r="H840">
        <v>4.4513478875160217E-2</v>
      </c>
      <c r="I840">
        <v>78.932538405268289</v>
      </c>
      <c r="J840">
        <f t="shared" si="26"/>
        <v>0</v>
      </c>
    </row>
    <row r="841" spans="1:10" x14ac:dyDescent="0.25">
      <c r="A841" s="4" t="str">
        <f t="shared" si="27"/>
        <v>LCAOutside LA Basin9/22/2021 (4pm-5pm &amp; 5:55pm-7pm)24</v>
      </c>
      <c r="B841" t="s">
        <v>95</v>
      </c>
      <c r="C841" t="s">
        <v>107</v>
      </c>
      <c r="D841" s="5" t="s">
        <v>164</v>
      </c>
      <c r="E841">
        <v>24</v>
      </c>
      <c r="F841">
        <v>1.4403160810470581</v>
      </c>
      <c r="G841">
        <v>1.4307373762130737</v>
      </c>
      <c r="H841">
        <v>4.1727557778358459E-2</v>
      </c>
      <c r="I841">
        <v>77.308200438915947</v>
      </c>
      <c r="J841">
        <f t="shared" si="26"/>
        <v>0</v>
      </c>
    </row>
    <row r="842" spans="1:10" x14ac:dyDescent="0.25">
      <c r="A842" s="4" t="str">
        <f t="shared" si="27"/>
        <v>LCAOutside LA Basin9/30/2021 (5pm-7pm)1</v>
      </c>
      <c r="B842" t="s">
        <v>95</v>
      </c>
      <c r="C842" t="s">
        <v>107</v>
      </c>
      <c r="D842" s="5" t="s">
        <v>165</v>
      </c>
      <c r="E842">
        <v>1</v>
      </c>
      <c r="F842">
        <v>0.77447491884231567</v>
      </c>
      <c r="G842">
        <v>0.72342574596405029</v>
      </c>
      <c r="H842">
        <v>3.2271988689899445E-2</v>
      </c>
      <c r="I842">
        <v>60.135076363635697</v>
      </c>
      <c r="J842">
        <f t="shared" si="26"/>
        <v>0</v>
      </c>
    </row>
    <row r="843" spans="1:10" x14ac:dyDescent="0.25">
      <c r="A843" s="4" t="str">
        <f t="shared" si="27"/>
        <v>LCAOutside LA Basin9/30/2021 (5pm-7pm)2</v>
      </c>
      <c r="B843" t="s">
        <v>95</v>
      </c>
      <c r="C843" t="s">
        <v>107</v>
      </c>
      <c r="D843" s="5" t="s">
        <v>165</v>
      </c>
      <c r="E843">
        <v>2</v>
      </c>
      <c r="F843">
        <v>0.69483757019042969</v>
      </c>
      <c r="G843">
        <v>0.6677899956703186</v>
      </c>
      <c r="H843">
        <v>2.853786014020443E-2</v>
      </c>
      <c r="I843">
        <v>58.770421818182442</v>
      </c>
      <c r="J843">
        <f t="shared" si="26"/>
        <v>0</v>
      </c>
    </row>
    <row r="844" spans="1:10" x14ac:dyDescent="0.25">
      <c r="A844" s="4" t="str">
        <f t="shared" si="27"/>
        <v>LCAOutside LA Basin9/30/2021 (5pm-7pm)3</v>
      </c>
      <c r="B844" t="s">
        <v>95</v>
      </c>
      <c r="C844" t="s">
        <v>107</v>
      </c>
      <c r="D844" s="5" t="s">
        <v>165</v>
      </c>
      <c r="E844">
        <v>3</v>
      </c>
      <c r="F844">
        <v>0.65232056379318237</v>
      </c>
      <c r="G844">
        <v>0.63295203447341919</v>
      </c>
      <c r="H844">
        <v>2.5327799841761589E-2</v>
      </c>
      <c r="I844">
        <v>57.052050909090774</v>
      </c>
      <c r="J844">
        <f t="shared" si="26"/>
        <v>0</v>
      </c>
    </row>
    <row r="845" spans="1:10" x14ac:dyDescent="0.25">
      <c r="A845" s="4" t="str">
        <f t="shared" si="27"/>
        <v>LCAOutside LA Basin9/30/2021 (5pm-7pm)4</v>
      </c>
      <c r="B845" t="s">
        <v>95</v>
      </c>
      <c r="C845" t="s">
        <v>107</v>
      </c>
      <c r="D845" s="5" t="s">
        <v>165</v>
      </c>
      <c r="E845">
        <v>4</v>
      </c>
      <c r="F845">
        <v>0.62108331918716431</v>
      </c>
      <c r="G845">
        <v>0.63000965118408203</v>
      </c>
      <c r="H845">
        <v>2.4823568761348724E-2</v>
      </c>
      <c r="I845">
        <v>57.624741818181512</v>
      </c>
      <c r="J845">
        <f t="shared" si="26"/>
        <v>0</v>
      </c>
    </row>
    <row r="846" spans="1:10" x14ac:dyDescent="0.25">
      <c r="A846" s="4" t="str">
        <f t="shared" si="27"/>
        <v>LCAOutside LA Basin9/30/2021 (5pm-7pm)5</v>
      </c>
      <c r="B846" t="s">
        <v>95</v>
      </c>
      <c r="C846" t="s">
        <v>107</v>
      </c>
      <c r="D846" s="5" t="s">
        <v>165</v>
      </c>
      <c r="E846">
        <v>5</v>
      </c>
      <c r="F846">
        <v>0.60366976261138916</v>
      </c>
      <c r="G846">
        <v>0.62185400724411011</v>
      </c>
      <c r="H846">
        <v>2.2713415324687958E-2</v>
      </c>
      <c r="I846">
        <v>54.696800000000046</v>
      </c>
      <c r="J846">
        <f t="shared" si="26"/>
        <v>0</v>
      </c>
    </row>
    <row r="847" spans="1:10" x14ac:dyDescent="0.25">
      <c r="A847" s="4" t="str">
        <f t="shared" si="27"/>
        <v>LCAOutside LA Basin9/30/2021 (5pm-7pm)6</v>
      </c>
      <c r="B847" t="s">
        <v>95</v>
      </c>
      <c r="C847" t="s">
        <v>107</v>
      </c>
      <c r="D847" s="5" t="s">
        <v>165</v>
      </c>
      <c r="E847">
        <v>6</v>
      </c>
      <c r="F847">
        <v>0.61736208200454712</v>
      </c>
      <c r="G847">
        <v>0.6351812481880188</v>
      </c>
      <c r="H847">
        <v>2.2142292931675911E-2</v>
      </c>
      <c r="I847">
        <v>54.197701818183191</v>
      </c>
      <c r="J847">
        <f t="shared" si="26"/>
        <v>0</v>
      </c>
    </row>
    <row r="848" spans="1:10" x14ac:dyDescent="0.25">
      <c r="A848" s="4" t="str">
        <f t="shared" si="27"/>
        <v>LCAOutside LA Basin9/30/2021 (5pm-7pm)7</v>
      </c>
      <c r="B848" t="s">
        <v>95</v>
      </c>
      <c r="C848" t="s">
        <v>107</v>
      </c>
      <c r="D848" s="5" t="s">
        <v>165</v>
      </c>
      <c r="E848">
        <v>7</v>
      </c>
      <c r="F848">
        <v>0.66937005519866943</v>
      </c>
      <c r="G848">
        <v>0.68388885259628296</v>
      </c>
      <c r="H848">
        <v>2.2483170032501221E-2</v>
      </c>
      <c r="I848">
        <v>53.402014545454222</v>
      </c>
      <c r="J848">
        <f t="shared" si="26"/>
        <v>0</v>
      </c>
    </row>
    <row r="849" spans="1:10" x14ac:dyDescent="0.25">
      <c r="A849" s="4" t="str">
        <f t="shared" si="27"/>
        <v>LCAOutside LA Basin9/30/2021 (5pm-7pm)8</v>
      </c>
      <c r="B849" t="s">
        <v>95</v>
      </c>
      <c r="C849" t="s">
        <v>107</v>
      </c>
      <c r="D849" s="5" t="s">
        <v>165</v>
      </c>
      <c r="E849">
        <v>8</v>
      </c>
      <c r="F849">
        <v>0.57189762592315674</v>
      </c>
      <c r="G849">
        <v>0.54315227270126343</v>
      </c>
      <c r="H849">
        <v>2.4550905451178551E-2</v>
      </c>
      <c r="I849">
        <v>52.943970909090744</v>
      </c>
      <c r="J849">
        <f t="shared" si="26"/>
        <v>0</v>
      </c>
    </row>
    <row r="850" spans="1:10" x14ac:dyDescent="0.25">
      <c r="A850" s="4" t="str">
        <f t="shared" si="27"/>
        <v>LCAOutside LA Basin9/30/2021 (5pm-7pm)9</v>
      </c>
      <c r="B850" t="s">
        <v>95</v>
      </c>
      <c r="C850" t="s">
        <v>107</v>
      </c>
      <c r="D850" s="5" t="s">
        <v>165</v>
      </c>
      <c r="E850">
        <v>9</v>
      </c>
      <c r="F850">
        <v>0.3344835638999939</v>
      </c>
      <c r="G850">
        <v>0.31226003170013428</v>
      </c>
      <c r="H850">
        <v>2.7409365400671959E-2</v>
      </c>
      <c r="I850">
        <v>54.367476363636392</v>
      </c>
      <c r="J850">
        <f t="shared" si="26"/>
        <v>0</v>
      </c>
    </row>
    <row r="851" spans="1:10" x14ac:dyDescent="0.25">
      <c r="A851" s="4" t="str">
        <f t="shared" si="27"/>
        <v>LCAOutside LA Basin9/30/2021 (5pm-7pm)10</v>
      </c>
      <c r="B851" t="s">
        <v>95</v>
      </c>
      <c r="C851" t="s">
        <v>107</v>
      </c>
      <c r="D851" s="5" t="s">
        <v>165</v>
      </c>
      <c r="E851">
        <v>10</v>
      </c>
      <c r="F851">
        <v>0.11913300305604935</v>
      </c>
      <c r="G851">
        <v>7.204805314540863E-2</v>
      </c>
      <c r="H851">
        <v>3.1755793839693069E-2</v>
      </c>
      <c r="I851">
        <v>58.510465454545667</v>
      </c>
      <c r="J851">
        <f t="shared" si="26"/>
        <v>0</v>
      </c>
    </row>
    <row r="852" spans="1:10" x14ac:dyDescent="0.25">
      <c r="A852" s="4" t="str">
        <f t="shared" si="27"/>
        <v>LCAOutside LA Basin9/30/2021 (5pm-7pm)11</v>
      </c>
      <c r="B852" t="s">
        <v>95</v>
      </c>
      <c r="C852" t="s">
        <v>107</v>
      </c>
      <c r="D852" s="5" t="s">
        <v>165</v>
      </c>
      <c r="E852">
        <v>11</v>
      </c>
      <c r="F852">
        <v>-9.8857663571834564E-2</v>
      </c>
      <c r="G852">
        <v>-0.12359949201345444</v>
      </c>
      <c r="H852">
        <v>3.398498147726059E-2</v>
      </c>
      <c r="I852">
        <v>64.038945454544034</v>
      </c>
      <c r="J852">
        <f t="shared" si="26"/>
        <v>0</v>
      </c>
    </row>
    <row r="853" spans="1:10" x14ac:dyDescent="0.25">
      <c r="A853" s="4" t="str">
        <f t="shared" si="27"/>
        <v>LCAOutside LA Basin9/30/2021 (5pm-7pm)12</v>
      </c>
      <c r="B853" t="s">
        <v>95</v>
      </c>
      <c r="C853" t="s">
        <v>107</v>
      </c>
      <c r="D853" s="5" t="s">
        <v>165</v>
      </c>
      <c r="E853">
        <v>12</v>
      </c>
      <c r="F853">
        <v>-0.20509357750415802</v>
      </c>
      <c r="G853">
        <v>-0.25399640202522278</v>
      </c>
      <c r="H853">
        <v>3.7612073123455048E-2</v>
      </c>
      <c r="I853">
        <v>69.23823272727104</v>
      </c>
      <c r="J853">
        <f t="shared" si="26"/>
        <v>0</v>
      </c>
    </row>
    <row r="854" spans="1:10" x14ac:dyDescent="0.25">
      <c r="A854" s="4" t="str">
        <f t="shared" si="27"/>
        <v>LCAOutside LA Basin9/30/2021 (5pm-7pm)13</v>
      </c>
      <c r="B854" t="s">
        <v>95</v>
      </c>
      <c r="C854" t="s">
        <v>107</v>
      </c>
      <c r="D854" s="5" t="s">
        <v>165</v>
      </c>
      <c r="E854">
        <v>13</v>
      </c>
      <c r="F854">
        <v>-0.25521212816238403</v>
      </c>
      <c r="G854">
        <v>-0.28289592266082764</v>
      </c>
      <c r="H854">
        <v>3.7463285028934479E-2</v>
      </c>
      <c r="I854">
        <v>73.31602909090779</v>
      </c>
      <c r="J854">
        <f t="shared" si="26"/>
        <v>0</v>
      </c>
    </row>
    <row r="855" spans="1:10" x14ac:dyDescent="0.25">
      <c r="A855" s="4" t="str">
        <f t="shared" si="27"/>
        <v>LCAOutside LA Basin9/30/2021 (5pm-7pm)14</v>
      </c>
      <c r="B855" t="s">
        <v>95</v>
      </c>
      <c r="C855" t="s">
        <v>107</v>
      </c>
      <c r="D855" s="5" t="s">
        <v>165</v>
      </c>
      <c r="E855">
        <v>14</v>
      </c>
      <c r="F855">
        <v>-0.20721793174743652</v>
      </c>
      <c r="G855">
        <v>-0.2295863926410675</v>
      </c>
      <c r="H855">
        <v>3.4638755023479462E-2</v>
      </c>
      <c r="I855">
        <v>74.462814545455871</v>
      </c>
      <c r="J855">
        <f t="shared" si="26"/>
        <v>0</v>
      </c>
    </row>
    <row r="856" spans="1:10" x14ac:dyDescent="0.25">
      <c r="A856" s="4" t="str">
        <f t="shared" si="27"/>
        <v>LCAOutside LA Basin9/30/2021 (5pm-7pm)15</v>
      </c>
      <c r="B856" t="s">
        <v>95</v>
      </c>
      <c r="C856" t="s">
        <v>107</v>
      </c>
      <c r="D856" s="5" t="s">
        <v>165</v>
      </c>
      <c r="E856">
        <v>15</v>
      </c>
      <c r="F856">
        <v>-7.7074520289897919E-2</v>
      </c>
      <c r="G856">
        <v>-7.5328238308429718E-2</v>
      </c>
      <c r="H856">
        <v>1.8901335075497627E-2</v>
      </c>
      <c r="I856">
        <v>75.819120000000922</v>
      </c>
      <c r="J856">
        <f t="shared" si="26"/>
        <v>0</v>
      </c>
    </row>
    <row r="857" spans="1:10" x14ac:dyDescent="0.25">
      <c r="A857" s="4" t="str">
        <f t="shared" si="27"/>
        <v>LCAOutside LA Basin9/30/2021 (5pm-7pm)16</v>
      </c>
      <c r="B857" t="s">
        <v>95</v>
      </c>
      <c r="C857" t="s">
        <v>107</v>
      </c>
      <c r="D857" s="5" t="s">
        <v>165</v>
      </c>
      <c r="E857">
        <v>16</v>
      </c>
      <c r="F857">
        <v>0.20175735652446747</v>
      </c>
      <c r="G857">
        <v>0.20001107454299927</v>
      </c>
      <c r="H857">
        <v>1.8901335075497627E-2</v>
      </c>
      <c r="I857">
        <v>77.078421818181965</v>
      </c>
      <c r="J857">
        <f t="shared" si="26"/>
        <v>0</v>
      </c>
    </row>
    <row r="858" spans="1:10" x14ac:dyDescent="0.25">
      <c r="A858" s="4" t="str">
        <f t="shared" si="27"/>
        <v>LCAOutside LA Basin9/30/2021 (5pm-7pm)17</v>
      </c>
      <c r="B858" t="s">
        <v>95</v>
      </c>
      <c r="C858" t="s">
        <v>107</v>
      </c>
      <c r="D858" s="5" t="s">
        <v>165</v>
      </c>
      <c r="E858">
        <v>17</v>
      </c>
      <c r="F858">
        <v>0.59243828058242798</v>
      </c>
      <c r="G858">
        <v>0.51265817880630493</v>
      </c>
      <c r="H858">
        <v>3.8029417395591736E-2</v>
      </c>
      <c r="I858">
        <v>77.515643636362711</v>
      </c>
      <c r="J858">
        <f t="shared" si="26"/>
        <v>0</v>
      </c>
    </row>
    <row r="859" spans="1:10" x14ac:dyDescent="0.25">
      <c r="A859" s="4" t="str">
        <f t="shared" si="27"/>
        <v>LCAOutside LA Basin9/30/2021 (5pm-7pm)18</v>
      </c>
      <c r="B859" t="s">
        <v>95</v>
      </c>
      <c r="C859" t="s">
        <v>107</v>
      </c>
      <c r="D859" s="5" t="s">
        <v>165</v>
      </c>
      <c r="E859">
        <v>18</v>
      </c>
      <c r="F859">
        <v>0.92779850959777832</v>
      </c>
      <c r="G859">
        <v>0.68625807762145996</v>
      </c>
      <c r="H859">
        <v>4.1794247925281525E-2</v>
      </c>
      <c r="I859">
        <v>77.589716363636455</v>
      </c>
      <c r="J859">
        <f t="shared" si="26"/>
        <v>0</v>
      </c>
    </row>
    <row r="860" spans="1:10" x14ac:dyDescent="0.25">
      <c r="A860" s="4" t="str">
        <f t="shared" si="27"/>
        <v>LCAOutside LA Basin9/30/2021 (5pm-7pm)19</v>
      </c>
      <c r="B860" t="s">
        <v>95</v>
      </c>
      <c r="C860" t="s">
        <v>107</v>
      </c>
      <c r="D860" s="5" t="s">
        <v>165</v>
      </c>
      <c r="E860">
        <v>19</v>
      </c>
      <c r="F860">
        <v>1.1109905242919922</v>
      </c>
      <c r="G860">
        <v>0.93659502267837524</v>
      </c>
      <c r="H860">
        <v>4.1849929839372635E-2</v>
      </c>
      <c r="I860">
        <v>77.009025454546318</v>
      </c>
      <c r="J860">
        <f t="shared" si="26"/>
        <v>0</v>
      </c>
    </row>
    <row r="861" spans="1:10" x14ac:dyDescent="0.25">
      <c r="A861" s="4" t="str">
        <f t="shared" si="27"/>
        <v>LCAOutside LA Basin9/30/2021 (5pm-7pm)20</v>
      </c>
      <c r="B861" t="s">
        <v>95</v>
      </c>
      <c r="C861" t="s">
        <v>107</v>
      </c>
      <c r="D861" s="5" t="s">
        <v>165</v>
      </c>
      <c r="E861">
        <v>20</v>
      </c>
      <c r="F861">
        <v>1.1696985960006714</v>
      </c>
      <c r="G861">
        <v>1.2879371643066406</v>
      </c>
      <c r="H861">
        <v>4.036669060587883E-2</v>
      </c>
      <c r="I861">
        <v>74.826865454546976</v>
      </c>
      <c r="J861">
        <f t="shared" si="26"/>
        <v>0</v>
      </c>
    </row>
    <row r="862" spans="1:10" x14ac:dyDescent="0.25">
      <c r="A862" s="4" t="str">
        <f t="shared" si="27"/>
        <v>LCAOutside LA Basin9/30/2021 (5pm-7pm)21</v>
      </c>
      <c r="B862" t="s">
        <v>95</v>
      </c>
      <c r="C862" t="s">
        <v>107</v>
      </c>
      <c r="D862" s="5" t="s">
        <v>165</v>
      </c>
      <c r="E862">
        <v>21</v>
      </c>
      <c r="F862">
        <v>1.1258233785629272</v>
      </c>
      <c r="G862">
        <v>1.1574865579605103</v>
      </c>
      <c r="H862">
        <v>3.977791965007782E-2</v>
      </c>
      <c r="I862">
        <v>71.665229090910245</v>
      </c>
      <c r="J862">
        <f t="shared" si="26"/>
        <v>0</v>
      </c>
    </row>
    <row r="863" spans="1:10" x14ac:dyDescent="0.25">
      <c r="A863" s="4" t="str">
        <f t="shared" si="27"/>
        <v>LCAOutside LA Basin9/30/2021 (5pm-7pm)22</v>
      </c>
      <c r="B863" t="s">
        <v>95</v>
      </c>
      <c r="C863" t="s">
        <v>107</v>
      </c>
      <c r="D863" s="5" t="s">
        <v>165</v>
      </c>
      <c r="E863">
        <v>22</v>
      </c>
      <c r="F863">
        <v>1.0735137462615967</v>
      </c>
      <c r="G863">
        <v>1.065880298614502</v>
      </c>
      <c r="H863">
        <v>3.8820654153823853E-2</v>
      </c>
      <c r="I863">
        <v>68.654560000000231</v>
      </c>
      <c r="J863">
        <f t="shared" si="26"/>
        <v>0</v>
      </c>
    </row>
    <row r="864" spans="1:10" x14ac:dyDescent="0.25">
      <c r="A864" s="4" t="str">
        <f t="shared" si="27"/>
        <v>LCAOutside LA Basin9/30/2021 (5pm-7pm)23</v>
      </c>
      <c r="B864" t="s">
        <v>95</v>
      </c>
      <c r="C864" t="s">
        <v>107</v>
      </c>
      <c r="D864" s="5" t="s">
        <v>165</v>
      </c>
      <c r="E864">
        <v>23</v>
      </c>
      <c r="F864">
        <v>0.896412193775177</v>
      </c>
      <c r="G864">
        <v>0.93446332216262817</v>
      </c>
      <c r="H864">
        <v>3.6624480038881302E-2</v>
      </c>
      <c r="I864">
        <v>65.046821818180746</v>
      </c>
      <c r="J864">
        <f t="shared" si="26"/>
        <v>0</v>
      </c>
    </row>
    <row r="865" spans="1:10" x14ac:dyDescent="0.25">
      <c r="A865" s="4" t="str">
        <f t="shared" si="27"/>
        <v>LCAOutside LA Basin9/30/2021 (5pm-7pm)24</v>
      </c>
      <c r="B865" t="s">
        <v>95</v>
      </c>
      <c r="C865" t="s">
        <v>107</v>
      </c>
      <c r="D865" s="5" t="s">
        <v>165</v>
      </c>
      <c r="E865">
        <v>24</v>
      </c>
      <c r="F865">
        <v>0.80052858591079712</v>
      </c>
      <c r="G865">
        <v>0.80135178565979004</v>
      </c>
      <c r="H865">
        <v>3.3616527915000916E-2</v>
      </c>
      <c r="I865">
        <v>63.578945454544865</v>
      </c>
      <c r="J865">
        <f t="shared" si="26"/>
        <v>0</v>
      </c>
    </row>
    <row r="866" spans="1:10" x14ac:dyDescent="0.25">
      <c r="A866" s="4" t="str">
        <f t="shared" si="27"/>
        <v>Low IncomeCAREAverage Event Day (6pm-8pm)1</v>
      </c>
      <c r="B866" t="s">
        <v>96</v>
      </c>
      <c r="C866" t="s">
        <v>108</v>
      </c>
      <c r="D866" s="5" t="s">
        <v>166</v>
      </c>
      <c r="E866">
        <v>1</v>
      </c>
      <c r="F866">
        <v>1.3501759767532349</v>
      </c>
      <c r="G866">
        <v>1.3303972482681274</v>
      </c>
      <c r="H866">
        <v>1.3449561782181263E-2</v>
      </c>
      <c r="I866">
        <v>75.954221299962484</v>
      </c>
      <c r="J866">
        <f t="shared" si="26"/>
        <v>0</v>
      </c>
    </row>
    <row r="867" spans="1:10" x14ac:dyDescent="0.25">
      <c r="A867" s="4" t="str">
        <f t="shared" si="27"/>
        <v>Low IncomeCAREAverage Event Day (6pm-8pm)2</v>
      </c>
      <c r="B867" t="s">
        <v>96</v>
      </c>
      <c r="C867" t="s">
        <v>108</v>
      </c>
      <c r="D867" s="5" t="s">
        <v>166</v>
      </c>
      <c r="E867">
        <v>2</v>
      </c>
      <c r="F867">
        <v>1.1597785949707031</v>
      </c>
      <c r="G867">
        <v>1.1554412841796875</v>
      </c>
      <c r="H867">
        <v>1.2463695369660854E-2</v>
      </c>
      <c r="I867">
        <v>74.606811072997857</v>
      </c>
      <c r="J867">
        <f t="shared" si="26"/>
        <v>0</v>
      </c>
    </row>
    <row r="868" spans="1:10" x14ac:dyDescent="0.25">
      <c r="A868" s="4" t="str">
        <f t="shared" si="27"/>
        <v>Low IncomeCAREAverage Event Day (6pm-8pm)3</v>
      </c>
      <c r="B868" t="s">
        <v>96</v>
      </c>
      <c r="C868" t="s">
        <v>108</v>
      </c>
      <c r="D868" s="5" t="s">
        <v>166</v>
      </c>
      <c r="E868">
        <v>3</v>
      </c>
      <c r="F868">
        <v>1.0230320692062378</v>
      </c>
      <c r="G868">
        <v>1.0197348594665527</v>
      </c>
      <c r="H868">
        <v>1.139445323497057E-2</v>
      </c>
      <c r="I868">
        <v>73.384968067540811</v>
      </c>
      <c r="J868">
        <f t="shared" si="26"/>
        <v>0</v>
      </c>
    </row>
    <row r="869" spans="1:10" x14ac:dyDescent="0.25">
      <c r="A869" s="4" t="str">
        <f t="shared" si="27"/>
        <v>Low IncomeCAREAverage Event Day (6pm-8pm)4</v>
      </c>
      <c r="B869" t="s">
        <v>96</v>
      </c>
      <c r="C869" t="s">
        <v>108</v>
      </c>
      <c r="D869" s="5" t="s">
        <v>166</v>
      </c>
      <c r="E869">
        <v>4</v>
      </c>
      <c r="F869">
        <v>0.91973233222961426</v>
      </c>
      <c r="G869">
        <v>0.91912335157394409</v>
      </c>
      <c r="H869">
        <v>1.0289611294865608E-2</v>
      </c>
      <c r="I869">
        <v>72.524166114319428</v>
      </c>
      <c r="J869">
        <f t="shared" si="26"/>
        <v>0</v>
      </c>
    </row>
    <row r="870" spans="1:10" x14ac:dyDescent="0.25">
      <c r="A870" s="4" t="str">
        <f t="shared" si="27"/>
        <v>Low IncomeCAREAverage Event Day (6pm-8pm)5</v>
      </c>
      <c r="B870" t="s">
        <v>96</v>
      </c>
      <c r="C870" t="s">
        <v>108</v>
      </c>
      <c r="D870" s="5" t="s">
        <v>166</v>
      </c>
      <c r="E870">
        <v>5</v>
      </c>
      <c r="F870">
        <v>0.85171788930892944</v>
      </c>
      <c r="G870">
        <v>0.84563553333282471</v>
      </c>
      <c r="H870">
        <v>9.2691471800208092E-3</v>
      </c>
      <c r="I870">
        <v>71.711410335538829</v>
      </c>
      <c r="J870">
        <f t="shared" si="26"/>
        <v>0</v>
      </c>
    </row>
    <row r="871" spans="1:10" x14ac:dyDescent="0.25">
      <c r="A871" s="4" t="str">
        <f t="shared" si="27"/>
        <v>Low IncomeCAREAverage Event Day (6pm-8pm)6</v>
      </c>
      <c r="B871" t="s">
        <v>96</v>
      </c>
      <c r="C871" t="s">
        <v>108</v>
      </c>
      <c r="D871" s="5" t="s">
        <v>166</v>
      </c>
      <c r="E871">
        <v>6</v>
      </c>
      <c r="F871">
        <v>0.82327055931091309</v>
      </c>
      <c r="G871">
        <v>0.80708277225494385</v>
      </c>
      <c r="H871">
        <v>8.2924477756023407E-3</v>
      </c>
      <c r="I871">
        <v>71.217847158313802</v>
      </c>
      <c r="J871">
        <f t="shared" si="26"/>
        <v>0</v>
      </c>
    </row>
    <row r="872" spans="1:10" x14ac:dyDescent="0.25">
      <c r="A872" s="4" t="str">
        <f t="shared" si="27"/>
        <v>Low IncomeCAREAverage Event Day (6pm-8pm)7</v>
      </c>
      <c r="B872" t="s">
        <v>96</v>
      </c>
      <c r="C872" t="s">
        <v>108</v>
      </c>
      <c r="D872" s="5" t="s">
        <v>166</v>
      </c>
      <c r="E872">
        <v>7</v>
      </c>
      <c r="F872">
        <v>0.81993931531906128</v>
      </c>
      <c r="G872">
        <v>0.81708508729934692</v>
      </c>
      <c r="H872">
        <v>7.8806644305586815E-3</v>
      </c>
      <c r="I872">
        <v>70.66006044543694</v>
      </c>
      <c r="J872">
        <f t="shared" si="26"/>
        <v>0</v>
      </c>
    </row>
    <row r="873" spans="1:10" x14ac:dyDescent="0.25">
      <c r="A873" s="4" t="str">
        <f t="shared" si="27"/>
        <v>Low IncomeCAREAverage Event Day (6pm-8pm)8</v>
      </c>
      <c r="B873" t="s">
        <v>96</v>
      </c>
      <c r="C873" t="s">
        <v>108</v>
      </c>
      <c r="D873" s="5" t="s">
        <v>166</v>
      </c>
      <c r="E873">
        <v>8</v>
      </c>
      <c r="F873">
        <v>0.80630570650100708</v>
      </c>
      <c r="G873">
        <v>0.79930758476257324</v>
      </c>
      <c r="H873">
        <v>8.4754824638366699E-3</v>
      </c>
      <c r="I873">
        <v>70.216836837499955</v>
      </c>
      <c r="J873">
        <f t="shared" si="26"/>
        <v>0</v>
      </c>
    </row>
    <row r="874" spans="1:10" x14ac:dyDescent="0.25">
      <c r="A874" s="4" t="str">
        <f t="shared" si="27"/>
        <v>Low IncomeCAREAverage Event Day (6pm-8pm)9</v>
      </c>
      <c r="B874" t="s">
        <v>96</v>
      </c>
      <c r="C874" t="s">
        <v>108</v>
      </c>
      <c r="D874" s="5" t="s">
        <v>166</v>
      </c>
      <c r="E874">
        <v>9</v>
      </c>
      <c r="F874">
        <v>0.77047461271286011</v>
      </c>
      <c r="G874">
        <v>0.76166802644729614</v>
      </c>
      <c r="H874">
        <v>9.830797091126442E-3</v>
      </c>
      <c r="I874">
        <v>72.28765070490202</v>
      </c>
      <c r="J874">
        <f t="shared" si="26"/>
        <v>0</v>
      </c>
    </row>
    <row r="875" spans="1:10" x14ac:dyDescent="0.25">
      <c r="A875" s="4" t="str">
        <f t="shared" si="27"/>
        <v>Low IncomeCAREAverage Event Day (6pm-8pm)10</v>
      </c>
      <c r="B875" t="s">
        <v>96</v>
      </c>
      <c r="C875" t="s">
        <v>108</v>
      </c>
      <c r="D875" s="5" t="s">
        <v>166</v>
      </c>
      <c r="E875">
        <v>10</v>
      </c>
      <c r="F875">
        <v>0.79246002435684204</v>
      </c>
      <c r="G875">
        <v>0.77658534049987793</v>
      </c>
      <c r="H875">
        <v>1.1671380139887333E-2</v>
      </c>
      <c r="I875">
        <v>77.151924747884237</v>
      </c>
      <c r="J875">
        <f t="shared" si="26"/>
        <v>0</v>
      </c>
    </row>
    <row r="876" spans="1:10" x14ac:dyDescent="0.25">
      <c r="A876" s="4" t="str">
        <f t="shared" si="27"/>
        <v>Low IncomeCAREAverage Event Day (6pm-8pm)11</v>
      </c>
      <c r="B876" t="s">
        <v>96</v>
      </c>
      <c r="C876" t="s">
        <v>108</v>
      </c>
      <c r="D876" s="5" t="s">
        <v>166</v>
      </c>
      <c r="E876">
        <v>11</v>
      </c>
      <c r="F876">
        <v>0.90791404247283936</v>
      </c>
      <c r="G876">
        <v>0.8875851035118103</v>
      </c>
      <c r="H876">
        <v>1.3565732166171074E-2</v>
      </c>
      <c r="I876">
        <v>82.468972766165408</v>
      </c>
      <c r="J876">
        <f t="shared" si="26"/>
        <v>0</v>
      </c>
    </row>
    <row r="877" spans="1:10" x14ac:dyDescent="0.25">
      <c r="A877" s="4" t="str">
        <f t="shared" si="27"/>
        <v>Low IncomeCAREAverage Event Day (6pm-8pm)12</v>
      </c>
      <c r="B877" t="s">
        <v>96</v>
      </c>
      <c r="C877" t="s">
        <v>108</v>
      </c>
      <c r="D877" s="5" t="s">
        <v>166</v>
      </c>
      <c r="E877">
        <v>12</v>
      </c>
      <c r="F877">
        <v>1.1537257432937622</v>
      </c>
      <c r="G877">
        <v>1.112576961517334</v>
      </c>
      <c r="H877">
        <v>1.5531283803284168E-2</v>
      </c>
      <c r="I877">
        <v>87.002416045577107</v>
      </c>
      <c r="J877">
        <f t="shared" si="26"/>
        <v>0</v>
      </c>
    </row>
    <row r="878" spans="1:10" x14ac:dyDescent="0.25">
      <c r="A878" s="4" t="str">
        <f t="shared" si="27"/>
        <v>Low IncomeCAREAverage Event Day (6pm-8pm)13</v>
      </c>
      <c r="B878" t="s">
        <v>96</v>
      </c>
      <c r="C878" t="s">
        <v>108</v>
      </c>
      <c r="D878" s="5" t="s">
        <v>166</v>
      </c>
      <c r="E878">
        <v>13</v>
      </c>
      <c r="F878">
        <v>1.4830584526062012</v>
      </c>
      <c r="G878">
        <v>1.4635629653930664</v>
      </c>
      <c r="H878">
        <v>1.7153507098555565E-2</v>
      </c>
      <c r="I878">
        <v>90.563773423183889</v>
      </c>
      <c r="J878">
        <f t="shared" si="26"/>
        <v>0</v>
      </c>
    </row>
    <row r="879" spans="1:10" x14ac:dyDescent="0.25">
      <c r="A879" s="4" t="str">
        <f t="shared" si="27"/>
        <v>Low IncomeCAREAverage Event Day (6pm-8pm)14</v>
      </c>
      <c r="B879" t="s">
        <v>96</v>
      </c>
      <c r="C879" t="s">
        <v>108</v>
      </c>
      <c r="D879" s="5" t="s">
        <v>166</v>
      </c>
      <c r="E879">
        <v>14</v>
      </c>
      <c r="F879">
        <v>1.8446807861328125</v>
      </c>
      <c r="G879">
        <v>1.8334053754806519</v>
      </c>
      <c r="H879">
        <v>1.772700622677803E-2</v>
      </c>
      <c r="I879">
        <v>93.332418884320376</v>
      </c>
      <c r="J879">
        <f t="shared" si="26"/>
        <v>0</v>
      </c>
    </row>
    <row r="880" spans="1:10" x14ac:dyDescent="0.25">
      <c r="A880" s="4" t="str">
        <f t="shared" si="27"/>
        <v>Low IncomeCAREAverage Event Day (6pm-8pm)15</v>
      </c>
      <c r="B880" t="s">
        <v>96</v>
      </c>
      <c r="C880" t="s">
        <v>108</v>
      </c>
      <c r="D880" s="5" t="s">
        <v>166</v>
      </c>
      <c r="E880">
        <v>15</v>
      </c>
      <c r="F880">
        <v>2.1989479064941406</v>
      </c>
      <c r="G880">
        <v>2.1889667510986328</v>
      </c>
      <c r="H880">
        <v>1.6453675925731659E-2</v>
      </c>
      <c r="I880">
        <v>95.22257132805295</v>
      </c>
      <c r="J880">
        <f t="shared" si="26"/>
        <v>0</v>
      </c>
    </row>
    <row r="881" spans="1:10" x14ac:dyDescent="0.25">
      <c r="A881" s="4" t="str">
        <f t="shared" si="27"/>
        <v>Low IncomeCAREAverage Event Day (6pm-8pm)16</v>
      </c>
      <c r="B881" t="s">
        <v>96</v>
      </c>
      <c r="C881" t="s">
        <v>108</v>
      </c>
      <c r="D881" s="5" t="s">
        <v>166</v>
      </c>
      <c r="E881">
        <v>16</v>
      </c>
      <c r="F881">
        <v>2.5687234401702881</v>
      </c>
      <c r="G881">
        <v>2.5803277492523193</v>
      </c>
      <c r="H881">
        <v>8.8053978979587555E-3</v>
      </c>
      <c r="I881">
        <v>96.799413515508519</v>
      </c>
      <c r="J881">
        <f t="shared" si="26"/>
        <v>0</v>
      </c>
    </row>
    <row r="882" spans="1:10" x14ac:dyDescent="0.25">
      <c r="A882" s="4" t="str">
        <f t="shared" si="27"/>
        <v>Low IncomeCAREAverage Event Day (6pm-8pm)17</v>
      </c>
      <c r="B882" t="s">
        <v>96</v>
      </c>
      <c r="C882" t="s">
        <v>108</v>
      </c>
      <c r="D882" s="5" t="s">
        <v>166</v>
      </c>
      <c r="E882">
        <v>17</v>
      </c>
      <c r="F882">
        <v>2.8168740272521973</v>
      </c>
      <c r="G882">
        <v>2.805269718170166</v>
      </c>
      <c r="H882">
        <v>8.8053978979587555E-3</v>
      </c>
      <c r="I882">
        <v>96.505429587397117</v>
      </c>
      <c r="J882">
        <f t="shared" si="26"/>
        <v>0</v>
      </c>
    </row>
    <row r="883" spans="1:10" x14ac:dyDescent="0.25">
      <c r="A883" s="4" t="str">
        <f t="shared" si="27"/>
        <v>Low IncomeCAREAverage Event Day (6pm-8pm)18</v>
      </c>
      <c r="B883" t="s">
        <v>96</v>
      </c>
      <c r="C883" t="s">
        <v>108</v>
      </c>
      <c r="D883" s="5" t="s">
        <v>166</v>
      </c>
      <c r="E883">
        <v>18</v>
      </c>
      <c r="F883">
        <v>2.9241268634796143</v>
      </c>
      <c r="G883">
        <v>2.9344091415405273</v>
      </c>
      <c r="H883">
        <v>1.6238497570157051E-2</v>
      </c>
      <c r="I883">
        <v>95.362714240974242</v>
      </c>
      <c r="J883">
        <f t="shared" si="26"/>
        <v>0</v>
      </c>
    </row>
    <row r="884" spans="1:10" x14ac:dyDescent="0.25">
      <c r="A884" s="4" t="str">
        <f t="shared" si="27"/>
        <v>Low IncomeCAREAverage Event Day (6pm-8pm)19</v>
      </c>
      <c r="B884" t="s">
        <v>96</v>
      </c>
      <c r="C884" t="s">
        <v>108</v>
      </c>
      <c r="D884" s="5" t="s">
        <v>166</v>
      </c>
      <c r="E884">
        <v>19</v>
      </c>
      <c r="F884">
        <v>2.8799436092376709</v>
      </c>
      <c r="G884">
        <v>1.8787906169891357</v>
      </c>
      <c r="H884">
        <v>1.8423896282911301E-2</v>
      </c>
      <c r="I884">
        <v>93.427817131653256</v>
      </c>
      <c r="J884">
        <f t="shared" si="26"/>
        <v>0</v>
      </c>
    </row>
    <row r="885" spans="1:10" x14ac:dyDescent="0.25">
      <c r="A885" s="4" t="str">
        <f t="shared" si="27"/>
        <v>Low IncomeCAREAverage Event Day (6pm-8pm)20</v>
      </c>
      <c r="B885" t="s">
        <v>96</v>
      </c>
      <c r="C885" t="s">
        <v>108</v>
      </c>
      <c r="D885" s="5" t="s">
        <v>166</v>
      </c>
      <c r="E885">
        <v>20</v>
      </c>
      <c r="F885">
        <v>2.6640400886535645</v>
      </c>
      <c r="G885">
        <v>2.1462242603302002</v>
      </c>
      <c r="H885">
        <v>1.810334250330925E-2</v>
      </c>
      <c r="I885">
        <v>90.155679816943703</v>
      </c>
      <c r="J885">
        <f t="shared" si="26"/>
        <v>0</v>
      </c>
    </row>
    <row r="886" spans="1:10" x14ac:dyDescent="0.25">
      <c r="A886" s="4" t="str">
        <f t="shared" si="27"/>
        <v>Low IncomeCAREAverage Event Day (6pm-8pm)21</v>
      </c>
      <c r="B886" t="s">
        <v>96</v>
      </c>
      <c r="C886" t="s">
        <v>108</v>
      </c>
      <c r="D886" s="5" t="s">
        <v>166</v>
      </c>
      <c r="E886">
        <v>21</v>
      </c>
      <c r="F886">
        <v>2.4807429313659668</v>
      </c>
      <c r="G886">
        <v>2.8985836505889893</v>
      </c>
      <c r="H886">
        <v>1.7548484727740288E-2</v>
      </c>
      <c r="I886">
        <v>85.992141905021697</v>
      </c>
      <c r="J886">
        <f t="shared" si="26"/>
        <v>0</v>
      </c>
    </row>
    <row r="887" spans="1:10" x14ac:dyDescent="0.25">
      <c r="A887" s="4" t="str">
        <f t="shared" si="27"/>
        <v>Low IncomeCAREAverage Event Day (6pm-8pm)22</v>
      </c>
      <c r="B887" t="s">
        <v>96</v>
      </c>
      <c r="C887" t="s">
        <v>108</v>
      </c>
      <c r="D887" s="5" t="s">
        <v>166</v>
      </c>
      <c r="E887">
        <v>22</v>
      </c>
      <c r="F887">
        <v>2.2772290706634521</v>
      </c>
      <c r="G887">
        <v>2.4632046222686768</v>
      </c>
      <c r="H887">
        <v>1.6849534586071968E-2</v>
      </c>
      <c r="I887">
        <v>82.65440842822882</v>
      </c>
      <c r="J887">
        <f t="shared" si="26"/>
        <v>0</v>
      </c>
    </row>
    <row r="888" spans="1:10" x14ac:dyDescent="0.25">
      <c r="A888" s="4" t="str">
        <f t="shared" si="27"/>
        <v>Low IncomeCAREAverage Event Day (6pm-8pm)23</v>
      </c>
      <c r="B888" t="s">
        <v>96</v>
      </c>
      <c r="C888" t="s">
        <v>108</v>
      </c>
      <c r="D888" s="5" t="s">
        <v>166</v>
      </c>
      <c r="E888">
        <v>23</v>
      </c>
      <c r="F888">
        <v>1.9775902032852173</v>
      </c>
      <c r="G888">
        <v>2.0718085765838623</v>
      </c>
      <c r="H888">
        <v>1.5928968787193298E-2</v>
      </c>
      <c r="I888">
        <v>80.246550692237506</v>
      </c>
      <c r="J888">
        <f t="shared" si="26"/>
        <v>0</v>
      </c>
    </row>
    <row r="889" spans="1:10" x14ac:dyDescent="0.25">
      <c r="A889" s="4" t="str">
        <f t="shared" si="27"/>
        <v>Low IncomeCAREAverage Event Day (6pm-8pm)24</v>
      </c>
      <c r="B889" t="s">
        <v>96</v>
      </c>
      <c r="C889" t="s">
        <v>108</v>
      </c>
      <c r="D889" s="5" t="s">
        <v>166</v>
      </c>
      <c r="E889">
        <v>24</v>
      </c>
      <c r="F889">
        <v>1.665584921836853</v>
      </c>
      <c r="G889">
        <v>1.7512452602386475</v>
      </c>
      <c r="H889">
        <v>1.4675001613795757E-2</v>
      </c>
      <c r="I889">
        <v>78.361224377632283</v>
      </c>
      <c r="J889">
        <f t="shared" si="26"/>
        <v>0</v>
      </c>
    </row>
    <row r="890" spans="1:10" x14ac:dyDescent="0.25">
      <c r="A890" s="4" t="str">
        <f t="shared" si="27"/>
        <v>Low IncomeCARE6/17/2021 (8pm-9pm)1</v>
      </c>
      <c r="B890" t="s">
        <v>96</v>
      </c>
      <c r="C890" t="s">
        <v>108</v>
      </c>
      <c r="D890" s="5" t="s">
        <v>167</v>
      </c>
      <c r="E890">
        <v>1</v>
      </c>
      <c r="F890">
        <v>1.2928650379180908</v>
      </c>
      <c r="G890">
        <v>1.2822144031524658</v>
      </c>
      <c r="H890">
        <v>1.6326615586876869E-2</v>
      </c>
      <c r="I890">
        <v>74.620937224751671</v>
      </c>
      <c r="J890">
        <f t="shared" si="26"/>
        <v>0</v>
      </c>
    </row>
    <row r="891" spans="1:10" x14ac:dyDescent="0.25">
      <c r="A891" s="4" t="str">
        <f t="shared" si="27"/>
        <v>Low IncomeCARE6/17/2021 (8pm-9pm)2</v>
      </c>
      <c r="B891" t="s">
        <v>96</v>
      </c>
      <c r="C891" t="s">
        <v>108</v>
      </c>
      <c r="D891" s="5" t="s">
        <v>167</v>
      </c>
      <c r="E891">
        <v>2</v>
      </c>
      <c r="F891">
        <v>1.0904393196105957</v>
      </c>
      <c r="G891">
        <v>1.1111465692520142</v>
      </c>
      <c r="H891">
        <v>1.4878371730446815E-2</v>
      </c>
      <c r="I891">
        <v>73.267692375896573</v>
      </c>
      <c r="J891">
        <f t="shared" si="26"/>
        <v>0</v>
      </c>
    </row>
    <row r="892" spans="1:10" x14ac:dyDescent="0.25">
      <c r="A892" s="4" t="str">
        <f t="shared" si="27"/>
        <v>Low IncomeCARE6/17/2021 (8pm-9pm)3</v>
      </c>
      <c r="B892" t="s">
        <v>96</v>
      </c>
      <c r="C892" t="s">
        <v>108</v>
      </c>
      <c r="D892" s="5" t="s">
        <v>167</v>
      </c>
      <c r="E892">
        <v>3</v>
      </c>
      <c r="F892">
        <v>0.96634924411773682</v>
      </c>
      <c r="G892">
        <v>0.97484683990478516</v>
      </c>
      <c r="H892">
        <v>1.3593035750091076E-2</v>
      </c>
      <c r="I892">
        <v>72.20103114572791</v>
      </c>
      <c r="J892">
        <f t="shared" si="26"/>
        <v>0</v>
      </c>
    </row>
    <row r="893" spans="1:10" x14ac:dyDescent="0.25">
      <c r="A893" s="4" t="str">
        <f t="shared" si="27"/>
        <v>Low IncomeCARE6/17/2021 (8pm-9pm)4</v>
      </c>
      <c r="B893" t="s">
        <v>96</v>
      </c>
      <c r="C893" t="s">
        <v>108</v>
      </c>
      <c r="D893" s="5" t="s">
        <v>167</v>
      </c>
      <c r="E893">
        <v>4</v>
      </c>
      <c r="F893">
        <v>0.86322283744812012</v>
      </c>
      <c r="G893">
        <v>0.88181304931640625</v>
      </c>
      <c r="H893">
        <v>1.2144364416599274E-2</v>
      </c>
      <c r="I893">
        <v>71.50660326162469</v>
      </c>
      <c r="J893">
        <f t="shared" si="26"/>
        <v>0</v>
      </c>
    </row>
    <row r="894" spans="1:10" x14ac:dyDescent="0.25">
      <c r="A894" s="4" t="str">
        <f t="shared" si="27"/>
        <v>Low IncomeCARE6/17/2021 (8pm-9pm)5</v>
      </c>
      <c r="B894" t="s">
        <v>96</v>
      </c>
      <c r="C894" t="s">
        <v>108</v>
      </c>
      <c r="D894" s="5" t="s">
        <v>167</v>
      </c>
      <c r="E894">
        <v>5</v>
      </c>
      <c r="F894">
        <v>0.79134202003479004</v>
      </c>
      <c r="G894">
        <v>0.8075491189956665</v>
      </c>
      <c r="H894">
        <v>1.093375775963068E-2</v>
      </c>
      <c r="I894">
        <v>70.818894318098444</v>
      </c>
      <c r="J894">
        <f t="shared" si="26"/>
        <v>0</v>
      </c>
    </row>
    <row r="895" spans="1:10" x14ac:dyDescent="0.25">
      <c r="A895" s="4" t="str">
        <f t="shared" si="27"/>
        <v>Low IncomeCARE6/17/2021 (8pm-9pm)6</v>
      </c>
      <c r="B895" t="s">
        <v>96</v>
      </c>
      <c r="C895" t="s">
        <v>108</v>
      </c>
      <c r="D895" s="5" t="s">
        <v>167</v>
      </c>
      <c r="E895">
        <v>6</v>
      </c>
      <c r="F895">
        <v>0.76611769199371338</v>
      </c>
      <c r="G895">
        <v>0.76306462287902832</v>
      </c>
      <c r="H895">
        <v>9.7007760778069496E-3</v>
      </c>
      <c r="I895">
        <v>70.17526788731324</v>
      </c>
      <c r="J895">
        <f t="shared" si="26"/>
        <v>0</v>
      </c>
    </row>
    <row r="896" spans="1:10" x14ac:dyDescent="0.25">
      <c r="A896" s="4" t="str">
        <f t="shared" si="27"/>
        <v>Low IncomeCARE6/17/2021 (8pm-9pm)7</v>
      </c>
      <c r="B896" t="s">
        <v>96</v>
      </c>
      <c r="C896" t="s">
        <v>108</v>
      </c>
      <c r="D896" s="5" t="s">
        <v>167</v>
      </c>
      <c r="E896">
        <v>7</v>
      </c>
      <c r="F896">
        <v>0.74385166168212891</v>
      </c>
      <c r="G896">
        <v>0.73199373483657837</v>
      </c>
      <c r="H896">
        <v>9.2659080401062965E-3</v>
      </c>
      <c r="I896">
        <v>69.454019596024594</v>
      </c>
      <c r="J896">
        <f t="shared" si="26"/>
        <v>0</v>
      </c>
    </row>
    <row r="897" spans="1:10" x14ac:dyDescent="0.25">
      <c r="A897" s="4" t="str">
        <f t="shared" si="27"/>
        <v>Low IncomeCARE6/17/2021 (8pm-9pm)8</v>
      </c>
      <c r="B897" t="s">
        <v>96</v>
      </c>
      <c r="C897" t="s">
        <v>108</v>
      </c>
      <c r="D897" s="5" t="s">
        <v>167</v>
      </c>
      <c r="E897">
        <v>8</v>
      </c>
      <c r="F897">
        <v>0.73611950874328613</v>
      </c>
      <c r="G897">
        <v>0.72305524349212646</v>
      </c>
      <c r="H897">
        <v>9.7661009058356285E-3</v>
      </c>
      <c r="I897">
        <v>69.951316189890008</v>
      </c>
      <c r="J897">
        <f t="shared" si="26"/>
        <v>0</v>
      </c>
    </row>
    <row r="898" spans="1:10" x14ac:dyDescent="0.25">
      <c r="A898" s="4" t="str">
        <f t="shared" si="27"/>
        <v>Low IncomeCARE6/17/2021 (8pm-9pm)9</v>
      </c>
      <c r="B898" t="s">
        <v>96</v>
      </c>
      <c r="C898" t="s">
        <v>108</v>
      </c>
      <c r="D898" s="5" t="s">
        <v>167</v>
      </c>
      <c r="E898">
        <v>9</v>
      </c>
      <c r="F898">
        <v>0.76013892889022827</v>
      </c>
      <c r="G898">
        <v>0.73938471078872681</v>
      </c>
      <c r="H898">
        <v>1.1089247651398182E-2</v>
      </c>
      <c r="I898">
        <v>73.561969682509627</v>
      </c>
      <c r="J898">
        <f t="shared" ref="J898:J961" si="28">INDEX(events, MATCH(CONCATENATE(B898, C898, D898), events_y, 0), MATCH("Confidential", events_x, 0))</f>
        <v>0</v>
      </c>
    </row>
    <row r="899" spans="1:10" x14ac:dyDescent="0.25">
      <c r="A899" s="4" t="str">
        <f t="shared" ref="A899:A962" si="29">B899&amp;C899&amp;D899&amp;E899</f>
        <v>Low IncomeCARE6/17/2021 (8pm-9pm)10</v>
      </c>
      <c r="B899" t="s">
        <v>96</v>
      </c>
      <c r="C899" t="s">
        <v>108</v>
      </c>
      <c r="D899" s="5" t="s">
        <v>167</v>
      </c>
      <c r="E899">
        <v>10</v>
      </c>
      <c r="F899">
        <v>0.78584730625152588</v>
      </c>
      <c r="G899">
        <v>0.78378218412399292</v>
      </c>
      <c r="H899">
        <v>1.3065806590020657E-2</v>
      </c>
      <c r="I899">
        <v>77.250971077139624</v>
      </c>
      <c r="J899">
        <f t="shared" si="28"/>
        <v>0</v>
      </c>
    </row>
    <row r="900" spans="1:10" x14ac:dyDescent="0.25">
      <c r="A900" s="4" t="str">
        <f t="shared" si="29"/>
        <v>Low IncomeCARE6/17/2021 (8pm-9pm)11</v>
      </c>
      <c r="B900" t="s">
        <v>96</v>
      </c>
      <c r="C900" t="s">
        <v>108</v>
      </c>
      <c r="D900" s="5" t="s">
        <v>167</v>
      </c>
      <c r="E900">
        <v>11</v>
      </c>
      <c r="F900">
        <v>0.90107953548431396</v>
      </c>
      <c r="G900">
        <v>0.87650197744369507</v>
      </c>
      <c r="H900">
        <v>1.5461438335478306E-2</v>
      </c>
      <c r="I900">
        <v>80.400862410259521</v>
      </c>
      <c r="J900">
        <f t="shared" si="28"/>
        <v>0</v>
      </c>
    </row>
    <row r="901" spans="1:10" x14ac:dyDescent="0.25">
      <c r="A901" s="4" t="str">
        <f t="shared" si="29"/>
        <v>Low IncomeCARE6/17/2021 (8pm-9pm)12</v>
      </c>
      <c r="B901" t="s">
        <v>96</v>
      </c>
      <c r="C901" t="s">
        <v>108</v>
      </c>
      <c r="D901" s="5" t="s">
        <v>167</v>
      </c>
      <c r="E901">
        <v>12</v>
      </c>
      <c r="F901">
        <v>1.0749926567077637</v>
      </c>
      <c r="G901">
        <v>1.0941442251205444</v>
      </c>
      <c r="H901">
        <v>1.7753610387444496E-2</v>
      </c>
      <c r="I901">
        <v>85.377695360708159</v>
      </c>
      <c r="J901">
        <f t="shared" si="28"/>
        <v>0</v>
      </c>
    </row>
    <row r="902" spans="1:10" x14ac:dyDescent="0.25">
      <c r="A902" s="4" t="str">
        <f t="shared" si="29"/>
        <v>Low IncomeCARE6/17/2021 (8pm-9pm)13</v>
      </c>
      <c r="B902" t="s">
        <v>96</v>
      </c>
      <c r="C902" t="s">
        <v>108</v>
      </c>
      <c r="D902" s="5" t="s">
        <v>167</v>
      </c>
      <c r="E902">
        <v>13</v>
      </c>
      <c r="F902">
        <v>1.346184253692627</v>
      </c>
      <c r="G902">
        <v>1.364326000213623</v>
      </c>
      <c r="H902">
        <v>1.955823041498661E-2</v>
      </c>
      <c r="I902">
        <v>89.572286850244524</v>
      </c>
      <c r="J902">
        <f t="shared" si="28"/>
        <v>0</v>
      </c>
    </row>
    <row r="903" spans="1:10" x14ac:dyDescent="0.25">
      <c r="A903" s="4" t="str">
        <f t="shared" si="29"/>
        <v>Low IncomeCARE6/17/2021 (8pm-9pm)14</v>
      </c>
      <c r="B903" t="s">
        <v>96</v>
      </c>
      <c r="C903" t="s">
        <v>108</v>
      </c>
      <c r="D903" s="5" t="s">
        <v>167</v>
      </c>
      <c r="E903">
        <v>14</v>
      </c>
      <c r="F903">
        <v>1.6405202150344849</v>
      </c>
      <c r="G903">
        <v>1.676095724105835</v>
      </c>
      <c r="H903">
        <v>2.1032385528087616E-2</v>
      </c>
      <c r="I903">
        <v>91.605953572076189</v>
      </c>
      <c r="J903">
        <f t="shared" si="28"/>
        <v>0</v>
      </c>
    </row>
    <row r="904" spans="1:10" x14ac:dyDescent="0.25">
      <c r="A904" s="4" t="str">
        <f t="shared" si="29"/>
        <v>Low IncomeCARE6/17/2021 (8pm-9pm)15</v>
      </c>
      <c r="B904" t="s">
        <v>96</v>
      </c>
      <c r="C904" t="s">
        <v>108</v>
      </c>
      <c r="D904" s="5" t="s">
        <v>167</v>
      </c>
      <c r="E904">
        <v>15</v>
      </c>
      <c r="F904">
        <v>1.8980002403259277</v>
      </c>
      <c r="G904">
        <v>1.9516555070877075</v>
      </c>
      <c r="H904">
        <v>2.1155454218387604E-2</v>
      </c>
      <c r="I904">
        <v>92.836296771892194</v>
      </c>
      <c r="J904">
        <f t="shared" si="28"/>
        <v>0</v>
      </c>
    </row>
    <row r="905" spans="1:10" x14ac:dyDescent="0.25">
      <c r="A905" s="4" t="str">
        <f t="shared" si="29"/>
        <v>Low IncomeCARE6/17/2021 (8pm-9pm)16</v>
      </c>
      <c r="B905" t="s">
        <v>96</v>
      </c>
      <c r="C905" t="s">
        <v>108</v>
      </c>
      <c r="D905" s="5" t="s">
        <v>167</v>
      </c>
      <c r="E905">
        <v>16</v>
      </c>
      <c r="F905">
        <v>2.1465981006622314</v>
      </c>
      <c r="G905">
        <v>2.2101531028747559</v>
      </c>
      <c r="H905">
        <v>2.067858912050724E-2</v>
      </c>
      <c r="I905">
        <v>92.891993948380971</v>
      </c>
      <c r="J905">
        <f t="shared" si="28"/>
        <v>0</v>
      </c>
    </row>
    <row r="906" spans="1:10" x14ac:dyDescent="0.25">
      <c r="A906" s="4" t="str">
        <f t="shared" si="29"/>
        <v>Low IncomeCARE6/17/2021 (8pm-9pm)17</v>
      </c>
      <c r="B906" t="s">
        <v>96</v>
      </c>
      <c r="C906" t="s">
        <v>108</v>
      </c>
      <c r="D906" s="5" t="s">
        <v>167</v>
      </c>
      <c r="E906">
        <v>17</v>
      </c>
      <c r="F906">
        <v>2.3424129486083984</v>
      </c>
      <c r="G906">
        <v>2.416262149810791</v>
      </c>
      <c r="H906">
        <v>1.8570411950349808E-2</v>
      </c>
      <c r="I906">
        <v>92.477505459196166</v>
      </c>
      <c r="J906">
        <f t="shared" si="28"/>
        <v>0</v>
      </c>
    </row>
    <row r="907" spans="1:10" x14ac:dyDescent="0.25">
      <c r="A907" s="4" t="str">
        <f t="shared" si="29"/>
        <v>Low IncomeCARE6/17/2021 (8pm-9pm)18</v>
      </c>
      <c r="B907" t="s">
        <v>96</v>
      </c>
      <c r="C907" t="s">
        <v>108</v>
      </c>
      <c r="D907" s="5" t="s">
        <v>167</v>
      </c>
      <c r="E907">
        <v>18</v>
      </c>
      <c r="F907">
        <v>2.4837582111358643</v>
      </c>
      <c r="G907">
        <v>2.5187456607818604</v>
      </c>
      <c r="H907">
        <v>9.8477546125650406E-3</v>
      </c>
      <c r="I907">
        <v>90.958755694099239</v>
      </c>
      <c r="J907">
        <f t="shared" si="28"/>
        <v>0</v>
      </c>
    </row>
    <row r="908" spans="1:10" x14ac:dyDescent="0.25">
      <c r="A908" s="4" t="str">
        <f t="shared" si="29"/>
        <v>Low IncomeCARE6/17/2021 (8pm-9pm)19</v>
      </c>
      <c r="B908" t="s">
        <v>96</v>
      </c>
      <c r="C908" t="s">
        <v>108</v>
      </c>
      <c r="D908" s="5" t="s">
        <v>167</v>
      </c>
      <c r="E908">
        <v>19</v>
      </c>
      <c r="F908">
        <v>2.5238645076751709</v>
      </c>
      <c r="G908">
        <v>2.4888768196105957</v>
      </c>
      <c r="H908">
        <v>9.8477546125650406E-3</v>
      </c>
      <c r="I908">
        <v>89.062074180951612</v>
      </c>
      <c r="J908">
        <f t="shared" si="28"/>
        <v>0</v>
      </c>
    </row>
    <row r="909" spans="1:10" x14ac:dyDescent="0.25">
      <c r="A909" s="4" t="str">
        <f t="shared" si="29"/>
        <v>Low IncomeCARE6/17/2021 (8pm-9pm)20</v>
      </c>
      <c r="B909" t="s">
        <v>96</v>
      </c>
      <c r="C909" t="s">
        <v>108</v>
      </c>
      <c r="D909" s="5" t="s">
        <v>167</v>
      </c>
      <c r="E909">
        <v>20</v>
      </c>
      <c r="F909">
        <v>2.3721306324005127</v>
      </c>
      <c r="G909">
        <v>2.3429305553436279</v>
      </c>
      <c r="H909">
        <v>1.7140923067927361E-2</v>
      </c>
      <c r="I909">
        <v>86.099094990208812</v>
      </c>
      <c r="J909">
        <f t="shared" si="28"/>
        <v>0</v>
      </c>
    </row>
    <row r="910" spans="1:10" x14ac:dyDescent="0.25">
      <c r="A910" s="4" t="str">
        <f t="shared" si="29"/>
        <v>Low IncomeCARE6/17/2021 (8pm-9pm)21</v>
      </c>
      <c r="B910" t="s">
        <v>96</v>
      </c>
      <c r="C910" t="s">
        <v>108</v>
      </c>
      <c r="D910" s="5" t="s">
        <v>167</v>
      </c>
      <c r="E910">
        <v>21</v>
      </c>
      <c r="F910">
        <v>2.2256829738616943</v>
      </c>
      <c r="G910">
        <v>1.4770506620407104</v>
      </c>
      <c r="H910">
        <v>1.8740931525826454E-2</v>
      </c>
      <c r="I910">
        <v>82.562454171937929</v>
      </c>
      <c r="J910">
        <f t="shared" si="28"/>
        <v>0</v>
      </c>
    </row>
    <row r="911" spans="1:10" x14ac:dyDescent="0.25">
      <c r="A911" s="4" t="str">
        <f t="shared" si="29"/>
        <v>Low IncomeCARE6/17/2021 (8pm-9pm)22</v>
      </c>
      <c r="B911" t="s">
        <v>96</v>
      </c>
      <c r="C911" t="s">
        <v>108</v>
      </c>
      <c r="D911" s="5" t="s">
        <v>167</v>
      </c>
      <c r="E911">
        <v>22</v>
      </c>
      <c r="F911">
        <v>2.0962576866149902</v>
      </c>
      <c r="G911">
        <v>2.3748540878295898</v>
      </c>
      <c r="H911">
        <v>1.9059095531702042E-2</v>
      </c>
      <c r="I911">
        <v>79.351972968754282</v>
      </c>
      <c r="J911">
        <f t="shared" si="28"/>
        <v>0</v>
      </c>
    </row>
    <row r="912" spans="1:10" x14ac:dyDescent="0.25">
      <c r="A912" s="4" t="str">
        <f t="shared" si="29"/>
        <v>Low IncomeCARE6/17/2021 (8pm-9pm)23</v>
      </c>
      <c r="B912" t="s">
        <v>96</v>
      </c>
      <c r="C912" t="s">
        <v>108</v>
      </c>
      <c r="D912" s="5" t="s">
        <v>167</v>
      </c>
      <c r="E912">
        <v>23</v>
      </c>
      <c r="F912">
        <v>1.8627557754516602</v>
      </c>
      <c r="G912">
        <v>1.9425619840621948</v>
      </c>
      <c r="H912">
        <v>1.8309401348233223E-2</v>
      </c>
      <c r="I912">
        <v>77.702229408133178</v>
      </c>
      <c r="J912">
        <f t="shared" si="28"/>
        <v>0</v>
      </c>
    </row>
    <row r="913" spans="1:10" x14ac:dyDescent="0.25">
      <c r="A913" s="4" t="str">
        <f t="shared" si="29"/>
        <v>Low IncomeCARE6/17/2021 (8pm-9pm)24</v>
      </c>
      <c r="B913" t="s">
        <v>96</v>
      </c>
      <c r="C913" t="s">
        <v>108</v>
      </c>
      <c r="D913" s="5" t="s">
        <v>167</v>
      </c>
      <c r="E913">
        <v>24</v>
      </c>
      <c r="F913">
        <v>1.5747427940368652</v>
      </c>
      <c r="G913">
        <v>1.6225146055221558</v>
      </c>
      <c r="H913">
        <v>1.6995681449770927E-2</v>
      </c>
      <c r="I913">
        <v>75.55191496162746</v>
      </c>
      <c r="J913">
        <f t="shared" si="28"/>
        <v>0</v>
      </c>
    </row>
    <row r="914" spans="1:10" x14ac:dyDescent="0.25">
      <c r="A914" s="4" t="str">
        <f t="shared" si="29"/>
        <v>Low IncomeCARE7/9/2021 (5pm-6pm &amp; 6:30pm-8:58pm)1</v>
      </c>
      <c r="B914" t="s">
        <v>96</v>
      </c>
      <c r="C914" t="s">
        <v>108</v>
      </c>
      <c r="D914" s="5" t="s">
        <v>168</v>
      </c>
      <c r="E914">
        <v>1</v>
      </c>
      <c r="F914">
        <v>1.4509509801864624</v>
      </c>
      <c r="G914">
        <v>1.4716839790344238</v>
      </c>
      <c r="H914">
        <v>1.5156523324549198E-2</v>
      </c>
      <c r="I914">
        <v>76.77129214865586</v>
      </c>
      <c r="J914">
        <f t="shared" si="28"/>
        <v>0</v>
      </c>
    </row>
    <row r="915" spans="1:10" x14ac:dyDescent="0.25">
      <c r="A915" s="4" t="str">
        <f t="shared" si="29"/>
        <v>Low IncomeCARE7/9/2021 (5pm-6pm &amp; 6:30pm-8:58pm)2</v>
      </c>
      <c r="B915" t="s">
        <v>96</v>
      </c>
      <c r="C915" t="s">
        <v>108</v>
      </c>
      <c r="D915" s="5" t="s">
        <v>168</v>
      </c>
      <c r="E915">
        <v>2</v>
      </c>
      <c r="F915">
        <v>1.2563972473144531</v>
      </c>
      <c r="G915">
        <v>1.2749263048171997</v>
      </c>
      <c r="H915">
        <v>1.391870528459549E-2</v>
      </c>
      <c r="I915">
        <v>75.970182131431699</v>
      </c>
      <c r="J915">
        <f t="shared" si="28"/>
        <v>0</v>
      </c>
    </row>
    <row r="916" spans="1:10" x14ac:dyDescent="0.25">
      <c r="A916" s="4" t="str">
        <f t="shared" si="29"/>
        <v>Low IncomeCARE7/9/2021 (5pm-6pm &amp; 6:30pm-8:58pm)3</v>
      </c>
      <c r="B916" t="s">
        <v>96</v>
      </c>
      <c r="C916" t="s">
        <v>108</v>
      </c>
      <c r="D916" s="5" t="s">
        <v>168</v>
      </c>
      <c r="E916">
        <v>3</v>
      </c>
      <c r="F916">
        <v>1.1177655458450317</v>
      </c>
      <c r="G916">
        <v>1.1278349161148071</v>
      </c>
      <c r="H916">
        <v>1.282447949051857E-2</v>
      </c>
      <c r="I916">
        <v>75.050916810238633</v>
      </c>
      <c r="J916">
        <f t="shared" si="28"/>
        <v>0</v>
      </c>
    </row>
    <row r="917" spans="1:10" x14ac:dyDescent="0.25">
      <c r="A917" s="4" t="str">
        <f t="shared" si="29"/>
        <v>Low IncomeCARE7/9/2021 (5pm-6pm &amp; 6:30pm-8:58pm)4</v>
      </c>
      <c r="B917" t="s">
        <v>96</v>
      </c>
      <c r="C917" t="s">
        <v>108</v>
      </c>
      <c r="D917" s="5" t="s">
        <v>168</v>
      </c>
      <c r="E917">
        <v>4</v>
      </c>
      <c r="F917">
        <v>1.0037935972213745</v>
      </c>
      <c r="G917">
        <v>1.0146982669830322</v>
      </c>
      <c r="H917">
        <v>1.1697824113070965E-2</v>
      </c>
      <c r="I917">
        <v>74.375791287227969</v>
      </c>
      <c r="J917">
        <f t="shared" si="28"/>
        <v>0</v>
      </c>
    </row>
    <row r="918" spans="1:10" x14ac:dyDescent="0.25">
      <c r="A918" s="4" t="str">
        <f t="shared" si="29"/>
        <v>Low IncomeCARE7/9/2021 (5pm-6pm &amp; 6:30pm-8:58pm)5</v>
      </c>
      <c r="B918" t="s">
        <v>96</v>
      </c>
      <c r="C918" t="s">
        <v>108</v>
      </c>
      <c r="D918" s="5" t="s">
        <v>168</v>
      </c>
      <c r="E918">
        <v>5</v>
      </c>
      <c r="F918">
        <v>0.93181300163269043</v>
      </c>
      <c r="G918">
        <v>0.93612790107727051</v>
      </c>
      <c r="H918">
        <v>1.0592694394290447E-2</v>
      </c>
      <c r="I918">
        <v>73.921617031749946</v>
      </c>
      <c r="J918">
        <f t="shared" si="28"/>
        <v>0</v>
      </c>
    </row>
    <row r="919" spans="1:10" x14ac:dyDescent="0.25">
      <c r="A919" s="4" t="str">
        <f t="shared" si="29"/>
        <v>Low IncomeCARE7/9/2021 (5pm-6pm &amp; 6:30pm-8:58pm)6</v>
      </c>
      <c r="B919" t="s">
        <v>96</v>
      </c>
      <c r="C919" t="s">
        <v>108</v>
      </c>
      <c r="D919" s="5" t="s">
        <v>168</v>
      </c>
      <c r="E919">
        <v>6</v>
      </c>
      <c r="F919">
        <v>0.87606632709503174</v>
      </c>
      <c r="G919">
        <v>0.88497453927993774</v>
      </c>
      <c r="H919">
        <v>9.6689499914646149E-3</v>
      </c>
      <c r="I919">
        <v>72.989345311348927</v>
      </c>
      <c r="J919">
        <f t="shared" si="28"/>
        <v>0</v>
      </c>
    </row>
    <row r="920" spans="1:10" x14ac:dyDescent="0.25">
      <c r="A920" s="4" t="str">
        <f t="shared" si="29"/>
        <v>Low IncomeCARE7/9/2021 (5pm-6pm &amp; 6:30pm-8:58pm)7</v>
      </c>
      <c r="B920" t="s">
        <v>96</v>
      </c>
      <c r="C920" t="s">
        <v>108</v>
      </c>
      <c r="D920" s="5" t="s">
        <v>168</v>
      </c>
      <c r="E920">
        <v>7</v>
      </c>
      <c r="F920">
        <v>0.83561968803405762</v>
      </c>
      <c r="G920">
        <v>0.84356242418289185</v>
      </c>
      <c r="H920">
        <v>9.1369636356830597E-3</v>
      </c>
      <c r="I920">
        <v>72.448786610880333</v>
      </c>
      <c r="J920">
        <f t="shared" si="28"/>
        <v>0</v>
      </c>
    </row>
    <row r="921" spans="1:10" x14ac:dyDescent="0.25">
      <c r="A921" s="4" t="str">
        <f t="shared" si="29"/>
        <v>Low IncomeCARE7/9/2021 (5pm-6pm &amp; 6:30pm-8:58pm)8</v>
      </c>
      <c r="B921" t="s">
        <v>96</v>
      </c>
      <c r="C921" t="s">
        <v>108</v>
      </c>
      <c r="D921" s="5" t="s">
        <v>168</v>
      </c>
      <c r="E921">
        <v>8</v>
      </c>
      <c r="F921">
        <v>0.85150563716888428</v>
      </c>
      <c r="G921">
        <v>0.84696280956268311</v>
      </c>
      <c r="H921">
        <v>9.7070978954434395E-3</v>
      </c>
      <c r="I921">
        <v>73.066817622444702</v>
      </c>
      <c r="J921">
        <f t="shared" si="28"/>
        <v>0</v>
      </c>
    </row>
    <row r="922" spans="1:10" x14ac:dyDescent="0.25">
      <c r="A922" s="4" t="str">
        <f t="shared" si="29"/>
        <v>Low IncomeCARE7/9/2021 (5pm-6pm &amp; 6:30pm-8:58pm)9</v>
      </c>
      <c r="B922" t="s">
        <v>96</v>
      </c>
      <c r="C922" t="s">
        <v>108</v>
      </c>
      <c r="D922" s="5" t="s">
        <v>168</v>
      </c>
      <c r="E922">
        <v>9</v>
      </c>
      <c r="F922">
        <v>0.88031178712844849</v>
      </c>
      <c r="G922">
        <v>0.89681881666183472</v>
      </c>
      <c r="H922">
        <v>1.1344380676746368E-2</v>
      </c>
      <c r="I922">
        <v>75.635006153083751</v>
      </c>
      <c r="J922">
        <f t="shared" si="28"/>
        <v>0</v>
      </c>
    </row>
    <row r="923" spans="1:10" x14ac:dyDescent="0.25">
      <c r="A923" s="4" t="str">
        <f t="shared" si="29"/>
        <v>Low IncomeCARE7/9/2021 (5pm-6pm &amp; 6:30pm-8:58pm)10</v>
      </c>
      <c r="B923" t="s">
        <v>96</v>
      </c>
      <c r="C923" t="s">
        <v>108</v>
      </c>
      <c r="D923" s="5" t="s">
        <v>168</v>
      </c>
      <c r="E923">
        <v>10</v>
      </c>
      <c r="F923">
        <v>0.97055912017822266</v>
      </c>
      <c r="G923">
        <v>0.99347251653671265</v>
      </c>
      <c r="H923">
        <v>1.3617993332445621E-2</v>
      </c>
      <c r="I923">
        <v>79.244240708832407</v>
      </c>
      <c r="J923">
        <f t="shared" si="28"/>
        <v>0</v>
      </c>
    </row>
    <row r="924" spans="1:10" x14ac:dyDescent="0.25">
      <c r="A924" s="4" t="str">
        <f t="shared" si="29"/>
        <v>Low IncomeCARE7/9/2021 (5pm-6pm &amp; 6:30pm-8:58pm)11</v>
      </c>
      <c r="B924" t="s">
        <v>96</v>
      </c>
      <c r="C924" t="s">
        <v>108</v>
      </c>
      <c r="D924" s="5" t="s">
        <v>168</v>
      </c>
      <c r="E924">
        <v>11</v>
      </c>
      <c r="F924">
        <v>1.1553560495376587</v>
      </c>
      <c r="G924">
        <v>1.1854780912399292</v>
      </c>
      <c r="H924">
        <v>1.5702651813626289E-2</v>
      </c>
      <c r="I924">
        <v>83.278593200464186</v>
      </c>
      <c r="J924">
        <f t="shared" si="28"/>
        <v>0</v>
      </c>
    </row>
    <row r="925" spans="1:10" x14ac:dyDescent="0.25">
      <c r="A925" s="4" t="str">
        <f t="shared" si="29"/>
        <v>Low IncomeCARE7/9/2021 (5pm-6pm &amp; 6:30pm-8:58pm)12</v>
      </c>
      <c r="B925" t="s">
        <v>96</v>
      </c>
      <c r="C925" t="s">
        <v>108</v>
      </c>
      <c r="D925" s="5" t="s">
        <v>168</v>
      </c>
      <c r="E925">
        <v>12</v>
      </c>
      <c r="F925">
        <v>1.4167569875717163</v>
      </c>
      <c r="G925">
        <v>1.4302138090133667</v>
      </c>
      <c r="H925">
        <v>1.765555702149868E-2</v>
      </c>
      <c r="I925">
        <v>86.76970691676415</v>
      </c>
      <c r="J925">
        <f t="shared" si="28"/>
        <v>0</v>
      </c>
    </row>
    <row r="926" spans="1:10" x14ac:dyDescent="0.25">
      <c r="A926" s="4" t="str">
        <f t="shared" si="29"/>
        <v>Low IncomeCARE7/9/2021 (5pm-6pm &amp; 6:30pm-8:58pm)13</v>
      </c>
      <c r="B926" t="s">
        <v>96</v>
      </c>
      <c r="C926" t="s">
        <v>108</v>
      </c>
      <c r="D926" s="5" t="s">
        <v>168</v>
      </c>
      <c r="E926">
        <v>13</v>
      </c>
      <c r="F926">
        <v>1.7123987674713135</v>
      </c>
      <c r="G926">
        <v>1.7064822912216187</v>
      </c>
      <c r="H926">
        <v>1.8857073038816452E-2</v>
      </c>
      <c r="I926">
        <v>89.418159437278703</v>
      </c>
      <c r="J926">
        <f t="shared" si="28"/>
        <v>0</v>
      </c>
    </row>
    <row r="927" spans="1:10" x14ac:dyDescent="0.25">
      <c r="A927" s="4" t="str">
        <f t="shared" si="29"/>
        <v>Low IncomeCARE7/9/2021 (5pm-6pm &amp; 6:30pm-8:58pm)14</v>
      </c>
      <c r="B927" t="s">
        <v>96</v>
      </c>
      <c r="C927" t="s">
        <v>108</v>
      </c>
      <c r="D927" s="5" t="s">
        <v>168</v>
      </c>
      <c r="E927">
        <v>14</v>
      </c>
      <c r="F927">
        <v>1.9461954832077026</v>
      </c>
      <c r="G927">
        <v>1.9334148168563843</v>
      </c>
      <c r="H927">
        <v>1.741478219628334E-2</v>
      </c>
      <c r="I927">
        <v>91.532227432592947</v>
      </c>
      <c r="J927">
        <f t="shared" si="28"/>
        <v>0</v>
      </c>
    </row>
    <row r="928" spans="1:10" x14ac:dyDescent="0.25">
      <c r="A928" s="4" t="str">
        <f t="shared" si="29"/>
        <v>Low IncomeCARE7/9/2021 (5pm-6pm &amp; 6:30pm-8:58pm)15</v>
      </c>
      <c r="B928" t="s">
        <v>96</v>
      </c>
      <c r="C928" t="s">
        <v>108</v>
      </c>
      <c r="D928" s="5" t="s">
        <v>168</v>
      </c>
      <c r="E928">
        <v>15</v>
      </c>
      <c r="F928">
        <v>2.2216331958770752</v>
      </c>
      <c r="G928">
        <v>2.2219555377960205</v>
      </c>
      <c r="H928">
        <v>9.4253756105899811E-3</v>
      </c>
      <c r="I928">
        <v>93.113810082056659</v>
      </c>
      <c r="J928">
        <f t="shared" si="28"/>
        <v>0</v>
      </c>
    </row>
    <row r="929" spans="1:10" x14ac:dyDescent="0.25">
      <c r="A929" s="4" t="str">
        <f t="shared" si="29"/>
        <v>Low IncomeCARE7/9/2021 (5pm-6pm &amp; 6:30pm-8:58pm)16</v>
      </c>
      <c r="B929" t="s">
        <v>96</v>
      </c>
      <c r="C929" t="s">
        <v>108</v>
      </c>
      <c r="D929" s="5" t="s">
        <v>168</v>
      </c>
      <c r="E929">
        <v>16</v>
      </c>
      <c r="F929">
        <v>2.513319730758667</v>
      </c>
      <c r="G929">
        <v>2.5129973888397217</v>
      </c>
      <c r="H929">
        <v>9.4253756105899811E-3</v>
      </c>
      <c r="I929">
        <v>94.765967174679915</v>
      </c>
      <c r="J929">
        <f t="shared" si="28"/>
        <v>0</v>
      </c>
    </row>
    <row r="930" spans="1:10" x14ac:dyDescent="0.25">
      <c r="A930" s="4" t="str">
        <f t="shared" si="29"/>
        <v>Low IncomeCARE7/9/2021 (5pm-6pm &amp; 6:30pm-8:58pm)17</v>
      </c>
      <c r="B930" t="s">
        <v>96</v>
      </c>
      <c r="C930" t="s">
        <v>108</v>
      </c>
      <c r="D930" s="5" t="s">
        <v>168</v>
      </c>
      <c r="E930">
        <v>17</v>
      </c>
      <c r="F930">
        <v>2.7067277431488037</v>
      </c>
      <c r="G930">
        <v>2.6963613033294678</v>
      </c>
      <c r="H930">
        <v>1.7705235630273819E-2</v>
      </c>
      <c r="I930">
        <v>95.60055099647829</v>
      </c>
      <c r="J930">
        <f t="shared" si="28"/>
        <v>0</v>
      </c>
    </row>
    <row r="931" spans="1:10" x14ac:dyDescent="0.25">
      <c r="A931" s="4" t="str">
        <f t="shared" si="29"/>
        <v>Low IncomeCARE7/9/2021 (5pm-6pm &amp; 6:30pm-8:58pm)18</v>
      </c>
      <c r="B931" t="s">
        <v>96</v>
      </c>
      <c r="C931" t="s">
        <v>108</v>
      </c>
      <c r="D931" s="5" t="s">
        <v>168</v>
      </c>
      <c r="E931">
        <v>18</v>
      </c>
      <c r="F931">
        <v>2.875978946685791</v>
      </c>
      <c r="G931">
        <v>1.6893248558044434</v>
      </c>
      <c r="H931">
        <v>2.0688293501734734E-2</v>
      </c>
      <c r="I931">
        <v>94.840539273153965</v>
      </c>
      <c r="J931">
        <f t="shared" si="28"/>
        <v>0</v>
      </c>
    </row>
    <row r="932" spans="1:10" x14ac:dyDescent="0.25">
      <c r="A932" s="4" t="str">
        <f t="shared" si="29"/>
        <v>Low IncomeCARE7/9/2021 (5pm-6pm &amp; 6:30pm-8:58pm)19</v>
      </c>
      <c r="B932" t="s">
        <v>96</v>
      </c>
      <c r="C932" t="s">
        <v>108</v>
      </c>
      <c r="D932" s="5" t="s">
        <v>168</v>
      </c>
      <c r="E932">
        <v>19</v>
      </c>
      <c r="F932">
        <v>2.8607234954833984</v>
      </c>
      <c r="G932">
        <v>2.6371734142303467</v>
      </c>
      <c r="H932">
        <v>1.9999541342258453E-2</v>
      </c>
      <c r="I932">
        <v>93.0774794841724</v>
      </c>
      <c r="J932">
        <f t="shared" si="28"/>
        <v>0</v>
      </c>
    </row>
    <row r="933" spans="1:10" x14ac:dyDescent="0.25">
      <c r="A933" s="4" t="str">
        <f t="shared" si="29"/>
        <v>Low IncomeCARE7/9/2021 (5pm-6pm &amp; 6:30pm-8:58pm)20</v>
      </c>
      <c r="B933" t="s">
        <v>96</v>
      </c>
      <c r="C933" t="s">
        <v>108</v>
      </c>
      <c r="D933" s="5" t="s">
        <v>168</v>
      </c>
      <c r="E933">
        <v>20</v>
      </c>
      <c r="F933">
        <v>2.6661117076873779</v>
      </c>
      <c r="G933">
        <v>2.0180301666259766</v>
      </c>
      <c r="H933">
        <v>1.9857678562402725E-2</v>
      </c>
      <c r="I933">
        <v>90.567573270806889</v>
      </c>
      <c r="J933">
        <f t="shared" si="28"/>
        <v>0</v>
      </c>
    </row>
    <row r="934" spans="1:10" x14ac:dyDescent="0.25">
      <c r="A934" s="4" t="str">
        <f t="shared" si="29"/>
        <v>Low IncomeCARE7/9/2021 (5pm-6pm &amp; 6:30pm-8:58pm)21</v>
      </c>
      <c r="B934" t="s">
        <v>96</v>
      </c>
      <c r="C934" t="s">
        <v>108</v>
      </c>
      <c r="D934" s="5" t="s">
        <v>168</v>
      </c>
      <c r="E934">
        <v>21</v>
      </c>
      <c r="F934">
        <v>2.4857261180877686</v>
      </c>
      <c r="G934">
        <v>2.1483142375946045</v>
      </c>
      <c r="H934">
        <v>1.9135512411594391E-2</v>
      </c>
      <c r="I934">
        <v>87.173845252055614</v>
      </c>
      <c r="J934">
        <f t="shared" si="28"/>
        <v>0</v>
      </c>
    </row>
    <row r="935" spans="1:10" x14ac:dyDescent="0.25">
      <c r="A935" s="4" t="str">
        <f t="shared" si="29"/>
        <v>Low IncomeCARE7/9/2021 (5pm-6pm &amp; 6:30pm-8:58pm)22</v>
      </c>
      <c r="B935" t="s">
        <v>96</v>
      </c>
      <c r="C935" t="s">
        <v>108</v>
      </c>
      <c r="D935" s="5" t="s">
        <v>168</v>
      </c>
      <c r="E935">
        <v>22</v>
      </c>
      <c r="F935">
        <v>2.332085132598877</v>
      </c>
      <c r="G935">
        <v>2.7365143299102783</v>
      </c>
      <c r="H935">
        <v>1.8772291019558907E-2</v>
      </c>
      <c r="I935">
        <v>83.460798358732063</v>
      </c>
      <c r="J935">
        <f t="shared" si="28"/>
        <v>0</v>
      </c>
    </row>
    <row r="936" spans="1:10" x14ac:dyDescent="0.25">
      <c r="A936" s="4" t="str">
        <f t="shared" si="29"/>
        <v>Low IncomeCARE7/9/2021 (5pm-6pm &amp; 6:30pm-8:58pm)23</v>
      </c>
      <c r="B936" t="s">
        <v>96</v>
      </c>
      <c r="C936" t="s">
        <v>108</v>
      </c>
      <c r="D936" s="5" t="s">
        <v>168</v>
      </c>
      <c r="E936">
        <v>23</v>
      </c>
      <c r="F936">
        <v>2.1071276664733887</v>
      </c>
      <c r="G936">
        <v>2.3627855777740479</v>
      </c>
      <c r="H936">
        <v>1.821071095764637E-2</v>
      </c>
      <c r="I936">
        <v>81.209464243846838</v>
      </c>
      <c r="J936">
        <f t="shared" si="28"/>
        <v>0</v>
      </c>
    </row>
    <row r="937" spans="1:10" x14ac:dyDescent="0.25">
      <c r="A937" s="4" t="str">
        <f t="shared" si="29"/>
        <v>Low IncomeCARE7/9/2021 (5pm-6pm &amp; 6:30pm-8:58pm)24</v>
      </c>
      <c r="B937" t="s">
        <v>96</v>
      </c>
      <c r="C937" t="s">
        <v>108</v>
      </c>
      <c r="D937" s="5" t="s">
        <v>168</v>
      </c>
      <c r="E937">
        <v>24</v>
      </c>
      <c r="F937">
        <v>1.8476183414459229</v>
      </c>
      <c r="G937">
        <v>1.9853062629699707</v>
      </c>
      <c r="H937">
        <v>1.701374351978302E-2</v>
      </c>
      <c r="I937">
        <v>79.522554513485687</v>
      </c>
      <c r="J937">
        <f t="shared" si="28"/>
        <v>0</v>
      </c>
    </row>
    <row r="938" spans="1:10" x14ac:dyDescent="0.25">
      <c r="A938" s="4" t="str">
        <f t="shared" si="29"/>
        <v>Low IncomeCARE8/5/2021 (5pm-6pm &amp; 8pm-9pm)1</v>
      </c>
      <c r="B938" t="s">
        <v>96</v>
      </c>
      <c r="C938" t="s">
        <v>108</v>
      </c>
      <c r="D938" s="5" t="s">
        <v>169</v>
      </c>
      <c r="E938">
        <v>1</v>
      </c>
      <c r="F938">
        <v>1.544403076171875</v>
      </c>
      <c r="G938">
        <v>1.5496698617935181</v>
      </c>
      <c r="H938">
        <v>1.4172615483403206E-2</v>
      </c>
      <c r="I938">
        <v>77.08277351765534</v>
      </c>
      <c r="J938">
        <f t="shared" si="28"/>
        <v>0</v>
      </c>
    </row>
    <row r="939" spans="1:10" x14ac:dyDescent="0.25">
      <c r="A939" s="4" t="str">
        <f t="shared" si="29"/>
        <v>Low IncomeCARE8/5/2021 (5pm-6pm &amp; 8pm-9pm)2</v>
      </c>
      <c r="B939" t="s">
        <v>96</v>
      </c>
      <c r="C939" t="s">
        <v>108</v>
      </c>
      <c r="D939" s="5" t="s">
        <v>169</v>
      </c>
      <c r="E939">
        <v>2</v>
      </c>
      <c r="F939">
        <v>1.3275531530380249</v>
      </c>
      <c r="G939">
        <v>1.3258520364761353</v>
      </c>
      <c r="H939">
        <v>1.3157824985682964E-2</v>
      </c>
      <c r="I939">
        <v>75.900854303919431</v>
      </c>
      <c r="J939">
        <f t="shared" si="28"/>
        <v>0</v>
      </c>
    </row>
    <row r="940" spans="1:10" x14ac:dyDescent="0.25">
      <c r="A940" s="4" t="str">
        <f t="shared" si="29"/>
        <v>Low IncomeCARE8/5/2021 (5pm-6pm &amp; 8pm-9pm)3</v>
      </c>
      <c r="B940" t="s">
        <v>96</v>
      </c>
      <c r="C940" t="s">
        <v>108</v>
      </c>
      <c r="D940" s="5" t="s">
        <v>169</v>
      </c>
      <c r="E940">
        <v>3</v>
      </c>
      <c r="F940">
        <v>1.1559574604034424</v>
      </c>
      <c r="G940">
        <v>1.1693029403686523</v>
      </c>
      <c r="H940">
        <v>1.2132958509027958E-2</v>
      </c>
      <c r="I940">
        <v>74.288479317421135</v>
      </c>
      <c r="J940">
        <f t="shared" si="28"/>
        <v>0</v>
      </c>
    </row>
    <row r="941" spans="1:10" x14ac:dyDescent="0.25">
      <c r="A941" s="4" t="str">
        <f t="shared" si="29"/>
        <v>Low IncomeCARE8/5/2021 (5pm-6pm &amp; 8pm-9pm)4</v>
      </c>
      <c r="B941" t="s">
        <v>96</v>
      </c>
      <c r="C941" t="s">
        <v>108</v>
      </c>
      <c r="D941" s="5" t="s">
        <v>169</v>
      </c>
      <c r="E941">
        <v>4</v>
      </c>
      <c r="F941">
        <v>1.0251095294952393</v>
      </c>
      <c r="G941">
        <v>1.038575291633606</v>
      </c>
      <c r="H941">
        <v>1.0979607701301575E-2</v>
      </c>
      <c r="I941">
        <v>73.38495409870859</v>
      </c>
      <c r="J941">
        <f t="shared" si="28"/>
        <v>0</v>
      </c>
    </row>
    <row r="942" spans="1:10" x14ac:dyDescent="0.25">
      <c r="A942" s="4" t="str">
        <f t="shared" si="29"/>
        <v>Low IncomeCARE8/5/2021 (5pm-6pm &amp; 8pm-9pm)5</v>
      </c>
      <c r="B942" t="s">
        <v>96</v>
      </c>
      <c r="C942" t="s">
        <v>108</v>
      </c>
      <c r="D942" s="5" t="s">
        <v>169</v>
      </c>
      <c r="E942">
        <v>5</v>
      </c>
      <c r="F942">
        <v>0.95052832365036011</v>
      </c>
      <c r="G942">
        <v>0.94617223739624023</v>
      </c>
      <c r="H942">
        <v>9.9266450852155685E-3</v>
      </c>
      <c r="I942">
        <v>72.710696619506834</v>
      </c>
      <c r="J942">
        <f t="shared" si="28"/>
        <v>0</v>
      </c>
    </row>
    <row r="943" spans="1:10" x14ac:dyDescent="0.25">
      <c r="A943" s="4" t="str">
        <f t="shared" si="29"/>
        <v>Low IncomeCARE8/5/2021 (5pm-6pm &amp; 8pm-9pm)6</v>
      </c>
      <c r="B943" t="s">
        <v>96</v>
      </c>
      <c r="C943" t="s">
        <v>108</v>
      </c>
      <c r="D943" s="5" t="s">
        <v>169</v>
      </c>
      <c r="E943">
        <v>6</v>
      </c>
      <c r="F943">
        <v>0.88285309076309204</v>
      </c>
      <c r="G943">
        <v>0.88571655750274658</v>
      </c>
      <c r="H943">
        <v>8.7676467373967171E-3</v>
      </c>
      <c r="I943">
        <v>71.472346905716563</v>
      </c>
      <c r="J943">
        <f t="shared" si="28"/>
        <v>0</v>
      </c>
    </row>
    <row r="944" spans="1:10" x14ac:dyDescent="0.25">
      <c r="A944" s="4" t="str">
        <f t="shared" si="29"/>
        <v>Low IncomeCARE8/5/2021 (5pm-6pm &amp; 8pm-9pm)7</v>
      </c>
      <c r="B944" t="s">
        <v>96</v>
      </c>
      <c r="C944" t="s">
        <v>108</v>
      </c>
      <c r="D944" s="5" t="s">
        <v>169</v>
      </c>
      <c r="E944">
        <v>7</v>
      </c>
      <c r="F944">
        <v>0.83396631479263306</v>
      </c>
      <c r="G944">
        <v>0.85214811563491821</v>
      </c>
      <c r="H944">
        <v>8.2284882664680481E-3</v>
      </c>
      <c r="I944">
        <v>70.683973431251445</v>
      </c>
      <c r="J944">
        <f t="shared" si="28"/>
        <v>0</v>
      </c>
    </row>
    <row r="945" spans="1:10" x14ac:dyDescent="0.25">
      <c r="A945" s="4" t="str">
        <f t="shared" si="29"/>
        <v>Low IncomeCARE8/5/2021 (5pm-6pm &amp; 8pm-9pm)8</v>
      </c>
      <c r="B945" t="s">
        <v>96</v>
      </c>
      <c r="C945" t="s">
        <v>108</v>
      </c>
      <c r="D945" s="5" t="s">
        <v>169</v>
      </c>
      <c r="E945">
        <v>8</v>
      </c>
      <c r="F945">
        <v>0.83692264556884766</v>
      </c>
      <c r="G945">
        <v>0.83152234554290771</v>
      </c>
      <c r="H945">
        <v>8.9183226227760315E-3</v>
      </c>
      <c r="I945">
        <v>70.575369910353018</v>
      </c>
      <c r="J945">
        <f t="shared" si="28"/>
        <v>0</v>
      </c>
    </row>
    <row r="946" spans="1:10" x14ac:dyDescent="0.25">
      <c r="A946" s="4" t="str">
        <f t="shared" si="29"/>
        <v>Low IncomeCARE8/5/2021 (5pm-6pm &amp; 8pm-9pm)9</v>
      </c>
      <c r="B946" t="s">
        <v>96</v>
      </c>
      <c r="C946" t="s">
        <v>108</v>
      </c>
      <c r="D946" s="5" t="s">
        <v>169</v>
      </c>
      <c r="E946">
        <v>9</v>
      </c>
      <c r="F946">
        <v>0.83509302139282227</v>
      </c>
      <c r="G946">
        <v>0.81617861986160278</v>
      </c>
      <c r="H946">
        <v>1.0239019989967346E-2</v>
      </c>
      <c r="I946">
        <v>72.905358030022839</v>
      </c>
      <c r="J946">
        <f t="shared" si="28"/>
        <v>0</v>
      </c>
    </row>
    <row r="947" spans="1:10" x14ac:dyDescent="0.25">
      <c r="A947" s="4" t="str">
        <f t="shared" si="29"/>
        <v>Low IncomeCARE8/5/2021 (5pm-6pm &amp; 8pm-9pm)10</v>
      </c>
      <c r="B947" t="s">
        <v>96</v>
      </c>
      <c r="C947" t="s">
        <v>108</v>
      </c>
      <c r="D947" s="5" t="s">
        <v>169</v>
      </c>
      <c r="E947">
        <v>10</v>
      </c>
      <c r="F947">
        <v>0.88561320304870605</v>
      </c>
      <c r="G947">
        <v>0.8795279860496521</v>
      </c>
      <c r="H947">
        <v>1.2205323204398155E-2</v>
      </c>
      <c r="I947">
        <v>77.151611405116853</v>
      </c>
      <c r="J947">
        <f t="shared" si="28"/>
        <v>0</v>
      </c>
    </row>
    <row r="948" spans="1:10" x14ac:dyDescent="0.25">
      <c r="A948" s="4" t="str">
        <f t="shared" si="29"/>
        <v>Low IncomeCARE8/5/2021 (5pm-6pm &amp; 8pm-9pm)11</v>
      </c>
      <c r="B948" t="s">
        <v>96</v>
      </c>
      <c r="C948" t="s">
        <v>108</v>
      </c>
      <c r="D948" s="5" t="s">
        <v>169</v>
      </c>
      <c r="E948">
        <v>11</v>
      </c>
      <c r="F948">
        <v>1.0400257110595703</v>
      </c>
      <c r="G948">
        <v>1.0287147760391235</v>
      </c>
      <c r="H948">
        <v>1.3996177352964878E-2</v>
      </c>
      <c r="I948">
        <v>82.03791554162882</v>
      </c>
      <c r="J948">
        <f t="shared" si="28"/>
        <v>0</v>
      </c>
    </row>
    <row r="949" spans="1:10" x14ac:dyDescent="0.25">
      <c r="A949" s="4" t="str">
        <f t="shared" si="29"/>
        <v>Low IncomeCARE8/5/2021 (5pm-6pm &amp; 8pm-9pm)12</v>
      </c>
      <c r="B949" t="s">
        <v>96</v>
      </c>
      <c r="C949" t="s">
        <v>108</v>
      </c>
      <c r="D949" s="5" t="s">
        <v>169</v>
      </c>
      <c r="E949">
        <v>12</v>
      </c>
      <c r="F949">
        <v>1.2833662033081055</v>
      </c>
      <c r="G949">
        <v>1.2734801769256592</v>
      </c>
      <c r="H949">
        <v>1.5846440568566322E-2</v>
      </c>
      <c r="I949">
        <v>86.509938438275839</v>
      </c>
      <c r="J949">
        <f t="shared" si="28"/>
        <v>0</v>
      </c>
    </row>
    <row r="950" spans="1:10" x14ac:dyDescent="0.25">
      <c r="A950" s="4" t="str">
        <f t="shared" si="29"/>
        <v>Low IncomeCARE8/5/2021 (5pm-6pm &amp; 8pm-9pm)13</v>
      </c>
      <c r="B950" t="s">
        <v>96</v>
      </c>
      <c r="C950" t="s">
        <v>108</v>
      </c>
      <c r="D950" s="5" t="s">
        <v>169</v>
      </c>
      <c r="E950">
        <v>13</v>
      </c>
      <c r="F950">
        <v>1.5802534818649292</v>
      </c>
      <c r="G950">
        <v>1.5971893072128296</v>
      </c>
      <c r="H950">
        <v>1.6872752457857132E-2</v>
      </c>
      <c r="I950">
        <v>89.984851495844893</v>
      </c>
      <c r="J950">
        <f t="shared" si="28"/>
        <v>0</v>
      </c>
    </row>
    <row r="951" spans="1:10" x14ac:dyDescent="0.25">
      <c r="A951" s="4" t="str">
        <f t="shared" si="29"/>
        <v>Low IncomeCARE8/5/2021 (5pm-6pm &amp; 8pm-9pm)14</v>
      </c>
      <c r="B951" t="s">
        <v>96</v>
      </c>
      <c r="C951" t="s">
        <v>108</v>
      </c>
      <c r="D951" s="5" t="s">
        <v>169</v>
      </c>
      <c r="E951">
        <v>14</v>
      </c>
      <c r="F951">
        <v>1.9003136157989502</v>
      </c>
      <c r="G951">
        <v>1.904362678527832</v>
      </c>
      <c r="H951">
        <v>1.5900148078799248E-2</v>
      </c>
      <c r="I951">
        <v>91.921519602549679</v>
      </c>
      <c r="J951">
        <f t="shared" si="28"/>
        <v>0</v>
      </c>
    </row>
    <row r="952" spans="1:10" x14ac:dyDescent="0.25">
      <c r="A952" s="4" t="str">
        <f t="shared" si="29"/>
        <v>Low IncomeCARE8/5/2021 (5pm-6pm &amp; 8pm-9pm)15</v>
      </c>
      <c r="B952" t="s">
        <v>96</v>
      </c>
      <c r="C952" t="s">
        <v>108</v>
      </c>
      <c r="D952" s="5" t="s">
        <v>169</v>
      </c>
      <c r="E952">
        <v>15</v>
      </c>
      <c r="F952">
        <v>2.2030813694000244</v>
      </c>
      <c r="G952">
        <v>2.2022387981414795</v>
      </c>
      <c r="H952">
        <v>8.8363355025649071E-3</v>
      </c>
      <c r="I952">
        <v>92.565606436986755</v>
      </c>
      <c r="J952">
        <f t="shared" si="28"/>
        <v>0</v>
      </c>
    </row>
    <row r="953" spans="1:10" x14ac:dyDescent="0.25">
      <c r="A953" s="4" t="str">
        <f t="shared" si="29"/>
        <v>Low IncomeCARE8/5/2021 (5pm-6pm &amp; 8pm-9pm)16</v>
      </c>
      <c r="B953" t="s">
        <v>96</v>
      </c>
      <c r="C953" t="s">
        <v>108</v>
      </c>
      <c r="D953" s="5" t="s">
        <v>169</v>
      </c>
      <c r="E953">
        <v>16</v>
      </c>
      <c r="F953">
        <v>2.4661595821380615</v>
      </c>
      <c r="G953">
        <v>2.4670021533966064</v>
      </c>
      <c r="H953">
        <v>8.8363355025649071E-3</v>
      </c>
      <c r="I953">
        <v>92.895122583430975</v>
      </c>
      <c r="J953">
        <f t="shared" si="28"/>
        <v>0</v>
      </c>
    </row>
    <row r="954" spans="1:10" x14ac:dyDescent="0.25">
      <c r="A954" s="4" t="str">
        <f t="shared" si="29"/>
        <v>Low IncomeCARE8/5/2021 (5pm-6pm &amp; 8pm-9pm)17</v>
      </c>
      <c r="B954" t="s">
        <v>96</v>
      </c>
      <c r="C954" t="s">
        <v>108</v>
      </c>
      <c r="D954" s="5" t="s">
        <v>169</v>
      </c>
      <c r="E954">
        <v>17</v>
      </c>
      <c r="F954">
        <v>2.6721286773681641</v>
      </c>
      <c r="G954">
        <v>2.6419656276702881</v>
      </c>
      <c r="H954">
        <v>1.658695749938488E-2</v>
      </c>
      <c r="I954">
        <v>93.321229074404755</v>
      </c>
      <c r="J954">
        <f t="shared" si="28"/>
        <v>0</v>
      </c>
    </row>
    <row r="955" spans="1:10" x14ac:dyDescent="0.25">
      <c r="A955" s="4" t="str">
        <f t="shared" si="29"/>
        <v>Low IncomeCARE8/5/2021 (5pm-6pm &amp; 8pm-9pm)18</v>
      </c>
      <c r="B955" t="s">
        <v>96</v>
      </c>
      <c r="C955" t="s">
        <v>108</v>
      </c>
      <c r="D955" s="5" t="s">
        <v>169</v>
      </c>
      <c r="E955">
        <v>18</v>
      </c>
      <c r="F955">
        <v>2.8313641548156738</v>
      </c>
      <c r="G955">
        <v>1.9168351888656616</v>
      </c>
      <c r="H955">
        <v>1.9165599718689919E-2</v>
      </c>
      <c r="I955">
        <v>92.806164812618718</v>
      </c>
      <c r="J955">
        <f t="shared" si="28"/>
        <v>0</v>
      </c>
    </row>
    <row r="956" spans="1:10" x14ac:dyDescent="0.25">
      <c r="A956" s="4" t="str">
        <f t="shared" si="29"/>
        <v>Low IncomeCARE8/5/2021 (5pm-6pm &amp; 8pm-9pm)19</v>
      </c>
      <c r="B956" t="s">
        <v>96</v>
      </c>
      <c r="C956" t="s">
        <v>108</v>
      </c>
      <c r="D956" s="5" t="s">
        <v>169</v>
      </c>
      <c r="E956">
        <v>19</v>
      </c>
      <c r="F956">
        <v>2.8312206268310547</v>
      </c>
      <c r="G956">
        <v>3.118044376373291</v>
      </c>
      <c r="H956">
        <v>1.8852604553103447E-2</v>
      </c>
      <c r="I956">
        <v>91.423574900093669</v>
      </c>
      <c r="J956">
        <f t="shared" si="28"/>
        <v>0</v>
      </c>
    </row>
    <row r="957" spans="1:10" x14ac:dyDescent="0.25">
      <c r="A957" s="4" t="str">
        <f t="shared" si="29"/>
        <v>Low IncomeCARE8/5/2021 (5pm-6pm &amp; 8pm-9pm)20</v>
      </c>
      <c r="B957" t="s">
        <v>96</v>
      </c>
      <c r="C957" t="s">
        <v>108</v>
      </c>
      <c r="D957" s="5" t="s">
        <v>169</v>
      </c>
      <c r="E957">
        <v>20</v>
      </c>
      <c r="F957">
        <v>2.6442782878875732</v>
      </c>
      <c r="G957">
        <v>2.7638399600982666</v>
      </c>
      <c r="H957">
        <v>1.8099511042237282E-2</v>
      </c>
      <c r="I957">
        <v>89.046510422291121</v>
      </c>
      <c r="J957">
        <f t="shared" si="28"/>
        <v>0</v>
      </c>
    </row>
    <row r="958" spans="1:10" x14ac:dyDescent="0.25">
      <c r="A958" s="4" t="str">
        <f t="shared" si="29"/>
        <v>Low IncomeCARE8/5/2021 (5pm-6pm &amp; 8pm-9pm)21</v>
      </c>
      <c r="B958" t="s">
        <v>96</v>
      </c>
      <c r="C958" t="s">
        <v>108</v>
      </c>
      <c r="D958" s="5" t="s">
        <v>169</v>
      </c>
      <c r="E958">
        <v>21</v>
      </c>
      <c r="F958">
        <v>2.4520785808563232</v>
      </c>
      <c r="G958">
        <v>1.7295553684234619</v>
      </c>
      <c r="H958">
        <v>1.7813744023442268E-2</v>
      </c>
      <c r="I958">
        <v>85.406799870400775</v>
      </c>
      <c r="J958">
        <f t="shared" si="28"/>
        <v>0</v>
      </c>
    </row>
    <row r="959" spans="1:10" x14ac:dyDescent="0.25">
      <c r="A959" s="4" t="str">
        <f t="shared" si="29"/>
        <v>Low IncomeCARE8/5/2021 (5pm-6pm &amp; 8pm-9pm)22</v>
      </c>
      <c r="B959" t="s">
        <v>96</v>
      </c>
      <c r="C959" t="s">
        <v>108</v>
      </c>
      <c r="D959" s="5" t="s">
        <v>169</v>
      </c>
      <c r="E959">
        <v>22</v>
      </c>
      <c r="F959">
        <v>2.2745013236999512</v>
      </c>
      <c r="G959">
        <v>2.6706461906433105</v>
      </c>
      <c r="H959">
        <v>1.7350168898701668E-2</v>
      </c>
      <c r="I959">
        <v>81.195520034562151</v>
      </c>
      <c r="J959">
        <f t="shared" si="28"/>
        <v>0</v>
      </c>
    </row>
    <row r="960" spans="1:10" x14ac:dyDescent="0.25">
      <c r="A960" s="4" t="str">
        <f t="shared" si="29"/>
        <v>Low IncomeCARE8/5/2021 (5pm-6pm &amp; 8pm-9pm)23</v>
      </c>
      <c r="B960" t="s">
        <v>96</v>
      </c>
      <c r="C960" t="s">
        <v>108</v>
      </c>
      <c r="D960" s="5" t="s">
        <v>169</v>
      </c>
      <c r="E960">
        <v>23</v>
      </c>
      <c r="F960">
        <v>1.9575344324111938</v>
      </c>
      <c r="G960">
        <v>2.1298840045928955</v>
      </c>
      <c r="H960">
        <v>1.6424532979726791E-2</v>
      </c>
      <c r="I960">
        <v>78.313614861211789</v>
      </c>
      <c r="J960">
        <f t="shared" si="28"/>
        <v>0</v>
      </c>
    </row>
    <row r="961" spans="1:10" x14ac:dyDescent="0.25">
      <c r="A961" s="4" t="str">
        <f t="shared" si="29"/>
        <v>Low IncomeCARE8/5/2021 (5pm-6pm &amp; 8pm-9pm)24</v>
      </c>
      <c r="B961" t="s">
        <v>96</v>
      </c>
      <c r="C961" t="s">
        <v>108</v>
      </c>
      <c r="D961" s="5" t="s">
        <v>169</v>
      </c>
      <c r="E961">
        <v>24</v>
      </c>
      <c r="F961">
        <v>1.6434428691864014</v>
      </c>
      <c r="G961">
        <v>1.74928879737854</v>
      </c>
      <c r="H961">
        <v>1.5149054117500782E-2</v>
      </c>
      <c r="I961">
        <v>76.135653958312957</v>
      </c>
      <c r="J961">
        <f t="shared" si="28"/>
        <v>0</v>
      </c>
    </row>
    <row r="962" spans="1:10" x14ac:dyDescent="0.25">
      <c r="A962" s="4" t="str">
        <f t="shared" si="29"/>
        <v>Low IncomeCARE8/27/2021 (6pm-8pm)1</v>
      </c>
      <c r="B962" t="s">
        <v>96</v>
      </c>
      <c r="C962" t="s">
        <v>108</v>
      </c>
      <c r="D962" s="5" t="s">
        <v>170</v>
      </c>
      <c r="E962">
        <v>1</v>
      </c>
      <c r="F962">
        <v>1.2771540880203247</v>
      </c>
      <c r="G962">
        <v>1.2606709003448486</v>
      </c>
      <c r="H962">
        <v>1.3113219290971756E-2</v>
      </c>
      <c r="I962">
        <v>76.64017372654132</v>
      </c>
      <c r="J962">
        <f t="shared" ref="J962:J1025" si="30">INDEX(events, MATCH(CONCATENATE(B962, C962, D962), events_y, 0), MATCH("Confidential", events_x, 0))</f>
        <v>0</v>
      </c>
    </row>
    <row r="963" spans="1:10" x14ac:dyDescent="0.25">
      <c r="A963" s="4" t="str">
        <f t="shared" ref="A963:A1026" si="31">B963&amp;C963&amp;D963&amp;E963</f>
        <v>Low IncomeCARE8/27/2021 (6pm-8pm)2</v>
      </c>
      <c r="B963" t="s">
        <v>96</v>
      </c>
      <c r="C963" t="s">
        <v>108</v>
      </c>
      <c r="D963" s="5" t="s">
        <v>170</v>
      </c>
      <c r="E963">
        <v>2</v>
      </c>
      <c r="F963">
        <v>1.0958638191223145</v>
      </c>
      <c r="G963">
        <v>1.0719820261001587</v>
      </c>
      <c r="H963">
        <v>1.2165335938334465E-2</v>
      </c>
      <c r="I963">
        <v>74.72497908847366</v>
      </c>
      <c r="J963">
        <f t="shared" si="30"/>
        <v>0</v>
      </c>
    </row>
    <row r="964" spans="1:10" x14ac:dyDescent="0.25">
      <c r="A964" s="4" t="str">
        <f t="shared" si="31"/>
        <v>Low IncomeCARE8/27/2021 (6pm-8pm)3</v>
      </c>
      <c r="B964" t="s">
        <v>96</v>
      </c>
      <c r="C964" t="s">
        <v>108</v>
      </c>
      <c r="D964" s="5" t="s">
        <v>170</v>
      </c>
      <c r="E964">
        <v>3</v>
      </c>
      <c r="F964">
        <v>0.949676513671875</v>
      </c>
      <c r="G964">
        <v>0.94045692682266235</v>
      </c>
      <c r="H964">
        <v>1.115570031106472E-2</v>
      </c>
      <c r="I964">
        <v>72.77665737264941</v>
      </c>
      <c r="J964">
        <f t="shared" si="30"/>
        <v>0</v>
      </c>
    </row>
    <row r="965" spans="1:10" x14ac:dyDescent="0.25">
      <c r="A965" s="4" t="str">
        <f t="shared" si="31"/>
        <v>Low IncomeCARE8/27/2021 (6pm-8pm)4</v>
      </c>
      <c r="B965" t="s">
        <v>96</v>
      </c>
      <c r="C965" t="s">
        <v>108</v>
      </c>
      <c r="D965" s="5" t="s">
        <v>170</v>
      </c>
      <c r="E965">
        <v>4</v>
      </c>
      <c r="F965">
        <v>0.85227233171463013</v>
      </c>
      <c r="G965">
        <v>0.83619934320449829</v>
      </c>
      <c r="H965">
        <v>1.0056339204311371E-2</v>
      </c>
      <c r="I965">
        <v>71.521099195711898</v>
      </c>
      <c r="J965">
        <f t="shared" si="30"/>
        <v>0</v>
      </c>
    </row>
    <row r="966" spans="1:10" x14ac:dyDescent="0.25">
      <c r="A966" s="4" t="str">
        <f t="shared" si="31"/>
        <v>Low IncomeCARE8/27/2021 (6pm-8pm)5</v>
      </c>
      <c r="B966" t="s">
        <v>96</v>
      </c>
      <c r="C966" t="s">
        <v>108</v>
      </c>
      <c r="D966" s="5" t="s">
        <v>170</v>
      </c>
      <c r="E966">
        <v>5</v>
      </c>
      <c r="F966">
        <v>0.7802768349647522</v>
      </c>
      <c r="G966">
        <v>0.7640804648399353</v>
      </c>
      <c r="H966">
        <v>8.9856972917914391E-3</v>
      </c>
      <c r="I966">
        <v>70.17408364611002</v>
      </c>
      <c r="J966">
        <f t="shared" si="30"/>
        <v>0</v>
      </c>
    </row>
    <row r="967" spans="1:10" x14ac:dyDescent="0.25">
      <c r="A967" s="4" t="str">
        <f t="shared" si="31"/>
        <v>Low IncomeCARE8/27/2021 (6pm-8pm)6</v>
      </c>
      <c r="B967" t="s">
        <v>96</v>
      </c>
      <c r="C967" t="s">
        <v>108</v>
      </c>
      <c r="D967" s="5" t="s">
        <v>170</v>
      </c>
      <c r="E967">
        <v>6</v>
      </c>
      <c r="F967">
        <v>0.74692469835281372</v>
      </c>
      <c r="G967">
        <v>0.73184537887573242</v>
      </c>
      <c r="H967">
        <v>8.0907205119729042E-3</v>
      </c>
      <c r="I967">
        <v>69.28445576407637</v>
      </c>
      <c r="J967">
        <f t="shared" si="30"/>
        <v>0</v>
      </c>
    </row>
    <row r="968" spans="1:10" x14ac:dyDescent="0.25">
      <c r="A968" s="4" t="str">
        <f t="shared" si="31"/>
        <v>Low IncomeCARE8/27/2021 (6pm-8pm)7</v>
      </c>
      <c r="B968" t="s">
        <v>96</v>
      </c>
      <c r="C968" t="s">
        <v>108</v>
      </c>
      <c r="D968" s="5" t="s">
        <v>170</v>
      </c>
      <c r="E968">
        <v>7</v>
      </c>
      <c r="F968">
        <v>0.75054550170898438</v>
      </c>
      <c r="G968">
        <v>0.74467360973358154</v>
      </c>
      <c r="H968">
        <v>7.5316149741411209E-3</v>
      </c>
      <c r="I968">
        <v>68.172006434321361</v>
      </c>
      <c r="J968">
        <f t="shared" si="30"/>
        <v>0</v>
      </c>
    </row>
    <row r="969" spans="1:10" x14ac:dyDescent="0.25">
      <c r="A969" s="4" t="str">
        <f t="shared" si="31"/>
        <v>Low IncomeCARE8/27/2021 (6pm-8pm)8</v>
      </c>
      <c r="B969" t="s">
        <v>96</v>
      </c>
      <c r="C969" t="s">
        <v>108</v>
      </c>
      <c r="D969" s="5" t="s">
        <v>170</v>
      </c>
      <c r="E969">
        <v>8</v>
      </c>
      <c r="F969">
        <v>0.72786641120910645</v>
      </c>
      <c r="G969">
        <v>0.72214263677597046</v>
      </c>
      <c r="H969">
        <v>8.0449022352695465E-3</v>
      </c>
      <c r="I969">
        <v>67.698575871315327</v>
      </c>
      <c r="J969">
        <f t="shared" si="30"/>
        <v>0</v>
      </c>
    </row>
    <row r="970" spans="1:10" x14ac:dyDescent="0.25">
      <c r="A970" s="4" t="str">
        <f t="shared" si="31"/>
        <v>Low IncomeCARE8/27/2021 (6pm-8pm)9</v>
      </c>
      <c r="B970" t="s">
        <v>96</v>
      </c>
      <c r="C970" t="s">
        <v>108</v>
      </c>
      <c r="D970" s="5" t="s">
        <v>170</v>
      </c>
      <c r="E970">
        <v>9</v>
      </c>
      <c r="F970">
        <v>0.6643226146697998</v>
      </c>
      <c r="G970">
        <v>0.66864073276519775</v>
      </c>
      <c r="H970">
        <v>9.2975832521915436E-3</v>
      </c>
      <c r="I970">
        <v>70.342764611255632</v>
      </c>
      <c r="J970">
        <f t="shared" si="30"/>
        <v>0</v>
      </c>
    </row>
    <row r="971" spans="1:10" x14ac:dyDescent="0.25">
      <c r="A971" s="4" t="str">
        <f t="shared" si="31"/>
        <v>Low IncomeCARE8/27/2021 (6pm-8pm)10</v>
      </c>
      <c r="B971" t="s">
        <v>96</v>
      </c>
      <c r="C971" t="s">
        <v>108</v>
      </c>
      <c r="D971" s="5" t="s">
        <v>170</v>
      </c>
      <c r="E971">
        <v>10</v>
      </c>
      <c r="F971">
        <v>0.65673810243606567</v>
      </c>
      <c r="G971">
        <v>0.65339875221252441</v>
      </c>
      <c r="H971">
        <v>1.1115177534520626E-2</v>
      </c>
      <c r="I971">
        <v>76.071065951734425</v>
      </c>
      <c r="J971">
        <f t="shared" si="30"/>
        <v>0</v>
      </c>
    </row>
    <row r="972" spans="1:10" x14ac:dyDescent="0.25">
      <c r="A972" s="4" t="str">
        <f t="shared" si="31"/>
        <v>Low IncomeCARE8/27/2021 (6pm-8pm)11</v>
      </c>
      <c r="B972" t="s">
        <v>96</v>
      </c>
      <c r="C972" t="s">
        <v>108</v>
      </c>
      <c r="D972" s="5" t="s">
        <v>170</v>
      </c>
      <c r="E972">
        <v>11</v>
      </c>
      <c r="F972">
        <v>0.73446369171142578</v>
      </c>
      <c r="G972">
        <v>0.71731352806091309</v>
      </c>
      <c r="H972">
        <v>1.2999904341995716E-2</v>
      </c>
      <c r="I972">
        <v>82.037841286857315</v>
      </c>
      <c r="J972">
        <f t="shared" si="30"/>
        <v>0</v>
      </c>
    </row>
    <row r="973" spans="1:10" x14ac:dyDescent="0.25">
      <c r="A973" s="4" t="str">
        <f t="shared" si="31"/>
        <v>Low IncomeCARE8/27/2021 (6pm-8pm)12</v>
      </c>
      <c r="B973" t="s">
        <v>96</v>
      </c>
      <c r="C973" t="s">
        <v>108</v>
      </c>
      <c r="D973" s="5" t="s">
        <v>170</v>
      </c>
      <c r="E973">
        <v>12</v>
      </c>
      <c r="F973">
        <v>0.94245344400405884</v>
      </c>
      <c r="G973">
        <v>0.91435450315475464</v>
      </c>
      <c r="H973">
        <v>1.5027278102934361E-2</v>
      </c>
      <c r="I973">
        <v>86.845154959786456</v>
      </c>
      <c r="J973">
        <f t="shared" si="30"/>
        <v>0</v>
      </c>
    </row>
    <row r="974" spans="1:10" x14ac:dyDescent="0.25">
      <c r="A974" s="4" t="str">
        <f t="shared" si="31"/>
        <v>Low IncomeCARE8/27/2021 (6pm-8pm)13</v>
      </c>
      <c r="B974" t="s">
        <v>96</v>
      </c>
      <c r="C974" t="s">
        <v>108</v>
      </c>
      <c r="D974" s="5" t="s">
        <v>170</v>
      </c>
      <c r="E974">
        <v>13</v>
      </c>
      <c r="F974">
        <v>1.2684479951858521</v>
      </c>
      <c r="G974">
        <v>1.2733466625213623</v>
      </c>
      <c r="H974">
        <v>1.7053579911589622E-2</v>
      </c>
      <c r="I974">
        <v>90.978981233248831</v>
      </c>
      <c r="J974">
        <f t="shared" si="30"/>
        <v>0</v>
      </c>
    </row>
    <row r="975" spans="1:10" x14ac:dyDescent="0.25">
      <c r="A975" s="4" t="str">
        <f t="shared" si="31"/>
        <v>Low IncomeCARE8/27/2021 (6pm-8pm)14</v>
      </c>
      <c r="B975" t="s">
        <v>96</v>
      </c>
      <c r="C975" t="s">
        <v>108</v>
      </c>
      <c r="D975" s="5" t="s">
        <v>170</v>
      </c>
      <c r="E975">
        <v>14</v>
      </c>
      <c r="F975">
        <v>1.6624166965484619</v>
      </c>
      <c r="G975">
        <v>1.6570364236831665</v>
      </c>
      <c r="H975">
        <v>1.7935045063495636E-2</v>
      </c>
      <c r="I975">
        <v>94.055761930288554</v>
      </c>
      <c r="J975">
        <f t="shared" si="30"/>
        <v>0</v>
      </c>
    </row>
    <row r="976" spans="1:10" x14ac:dyDescent="0.25">
      <c r="A976" s="4" t="str">
        <f t="shared" si="31"/>
        <v>Low IncomeCARE8/27/2021 (6pm-8pm)15</v>
      </c>
      <c r="B976" t="s">
        <v>96</v>
      </c>
      <c r="C976" t="s">
        <v>108</v>
      </c>
      <c r="D976" s="5" t="s">
        <v>170</v>
      </c>
      <c r="E976">
        <v>15</v>
      </c>
      <c r="F976">
        <v>2.0415642261505127</v>
      </c>
      <c r="G976">
        <v>2.0569744110107422</v>
      </c>
      <c r="H976">
        <v>1.6810808330774307E-2</v>
      </c>
      <c r="I976">
        <v>96.077463806971707</v>
      </c>
      <c r="J976">
        <f t="shared" si="30"/>
        <v>0</v>
      </c>
    </row>
    <row r="977" spans="1:10" x14ac:dyDescent="0.25">
      <c r="A977" s="4" t="str">
        <f t="shared" si="31"/>
        <v>Low IncomeCARE8/27/2021 (6pm-8pm)16</v>
      </c>
      <c r="B977" t="s">
        <v>96</v>
      </c>
      <c r="C977" t="s">
        <v>108</v>
      </c>
      <c r="D977" s="5" t="s">
        <v>170</v>
      </c>
      <c r="E977">
        <v>16</v>
      </c>
      <c r="F977">
        <v>2.4682114124298096</v>
      </c>
      <c r="G977">
        <v>2.4843769073486328</v>
      </c>
      <c r="H977">
        <v>9.1331228613853455E-3</v>
      </c>
      <c r="I977">
        <v>97.662582305625847</v>
      </c>
      <c r="J977">
        <f t="shared" si="30"/>
        <v>0</v>
      </c>
    </row>
    <row r="978" spans="1:10" x14ac:dyDescent="0.25">
      <c r="A978" s="4" t="str">
        <f t="shared" si="31"/>
        <v>Low IncomeCARE8/27/2021 (6pm-8pm)17</v>
      </c>
      <c r="B978" t="s">
        <v>96</v>
      </c>
      <c r="C978" t="s">
        <v>108</v>
      </c>
      <c r="D978" s="5" t="s">
        <v>170</v>
      </c>
      <c r="E978">
        <v>17</v>
      </c>
      <c r="F978">
        <v>2.7638871669769287</v>
      </c>
      <c r="G978">
        <v>2.7477216720581055</v>
      </c>
      <c r="H978">
        <v>9.1331228613853455E-3</v>
      </c>
      <c r="I978">
        <v>97.633584986601377</v>
      </c>
      <c r="J978">
        <f t="shared" si="30"/>
        <v>0</v>
      </c>
    </row>
    <row r="979" spans="1:10" x14ac:dyDescent="0.25">
      <c r="A979" s="4" t="str">
        <f t="shared" si="31"/>
        <v>Low IncomeCARE8/27/2021 (6pm-8pm)18</v>
      </c>
      <c r="B979" t="s">
        <v>96</v>
      </c>
      <c r="C979" t="s">
        <v>108</v>
      </c>
      <c r="D979" s="5" t="s">
        <v>170</v>
      </c>
      <c r="E979">
        <v>18</v>
      </c>
      <c r="F979">
        <v>2.8955411911010742</v>
      </c>
      <c r="G979">
        <v>2.8910617828369141</v>
      </c>
      <c r="H979">
        <v>1.6675252467393875E-2</v>
      </c>
      <c r="I979">
        <v>96.297279356567017</v>
      </c>
      <c r="J979">
        <f t="shared" si="30"/>
        <v>0</v>
      </c>
    </row>
    <row r="980" spans="1:10" x14ac:dyDescent="0.25">
      <c r="A980" s="4" t="str">
        <f t="shared" si="31"/>
        <v>Low IncomeCARE8/27/2021 (6pm-8pm)19</v>
      </c>
      <c r="B980" t="s">
        <v>96</v>
      </c>
      <c r="C980" t="s">
        <v>108</v>
      </c>
      <c r="D980" s="5" t="s">
        <v>170</v>
      </c>
      <c r="E980">
        <v>19</v>
      </c>
      <c r="F980">
        <v>2.8636484146118164</v>
      </c>
      <c r="G980">
        <v>1.8611503839492798</v>
      </c>
      <c r="H980">
        <v>1.8844138830900192E-2</v>
      </c>
      <c r="I980">
        <v>94.59435067024944</v>
      </c>
      <c r="J980">
        <f t="shared" si="30"/>
        <v>0</v>
      </c>
    </row>
    <row r="981" spans="1:10" x14ac:dyDescent="0.25">
      <c r="A981" s="4" t="str">
        <f t="shared" si="31"/>
        <v>Low IncomeCARE8/27/2021 (6pm-8pm)20</v>
      </c>
      <c r="B981" t="s">
        <v>96</v>
      </c>
      <c r="C981" t="s">
        <v>108</v>
      </c>
      <c r="D981" s="5" t="s">
        <v>170</v>
      </c>
      <c r="E981">
        <v>20</v>
      </c>
      <c r="F981">
        <v>2.6201915740966797</v>
      </c>
      <c r="G981">
        <v>2.0789046287536621</v>
      </c>
      <c r="H981">
        <v>1.8413906916975975E-2</v>
      </c>
      <c r="I981">
        <v>91.468712064341759</v>
      </c>
      <c r="J981">
        <f t="shared" si="30"/>
        <v>0</v>
      </c>
    </row>
    <row r="982" spans="1:10" x14ac:dyDescent="0.25">
      <c r="A982" s="4" t="str">
        <f t="shared" si="31"/>
        <v>Low IncomeCARE8/27/2021 (6pm-8pm)21</v>
      </c>
      <c r="B982" t="s">
        <v>96</v>
      </c>
      <c r="C982" t="s">
        <v>108</v>
      </c>
      <c r="D982" s="5" t="s">
        <v>170</v>
      </c>
      <c r="E982">
        <v>21</v>
      </c>
      <c r="F982">
        <v>2.4141416549682617</v>
      </c>
      <c r="G982">
        <v>2.7979555130004883</v>
      </c>
      <c r="H982">
        <v>1.7988590523600578E-2</v>
      </c>
      <c r="I982">
        <v>86.695178552284446</v>
      </c>
      <c r="J982">
        <f t="shared" si="30"/>
        <v>0</v>
      </c>
    </row>
    <row r="983" spans="1:10" x14ac:dyDescent="0.25">
      <c r="A983" s="4" t="str">
        <f t="shared" si="31"/>
        <v>Low IncomeCARE8/27/2021 (6pm-8pm)22</v>
      </c>
      <c r="B983" t="s">
        <v>96</v>
      </c>
      <c r="C983" t="s">
        <v>108</v>
      </c>
      <c r="D983" s="5" t="s">
        <v>170</v>
      </c>
      <c r="E983">
        <v>22</v>
      </c>
      <c r="F983">
        <v>2.2125208377838135</v>
      </c>
      <c r="G983">
        <v>2.3498876094818115</v>
      </c>
      <c r="H983">
        <v>1.7121026292443275E-2</v>
      </c>
      <c r="I983">
        <v>82.791947453081349</v>
      </c>
      <c r="J983">
        <f t="shared" si="30"/>
        <v>0</v>
      </c>
    </row>
    <row r="984" spans="1:10" x14ac:dyDescent="0.25">
      <c r="A984" s="4" t="str">
        <f t="shared" si="31"/>
        <v>Low IncomeCARE8/27/2021 (6pm-8pm)23</v>
      </c>
      <c r="B984" t="s">
        <v>96</v>
      </c>
      <c r="C984" t="s">
        <v>108</v>
      </c>
      <c r="D984" s="5" t="s">
        <v>170</v>
      </c>
      <c r="E984">
        <v>23</v>
      </c>
      <c r="F984">
        <v>1.9329084157943726</v>
      </c>
      <c r="G984">
        <v>1.9934215545654297</v>
      </c>
      <c r="H984">
        <v>1.6154468059539795E-2</v>
      </c>
      <c r="I984">
        <v>80.172613404829534</v>
      </c>
      <c r="J984">
        <f t="shared" si="30"/>
        <v>0</v>
      </c>
    </row>
    <row r="985" spans="1:10" x14ac:dyDescent="0.25">
      <c r="A985" s="4" t="str">
        <f t="shared" si="31"/>
        <v>Low IncomeCARE8/27/2021 (6pm-8pm)24</v>
      </c>
      <c r="B985" t="s">
        <v>96</v>
      </c>
      <c r="C985" t="s">
        <v>108</v>
      </c>
      <c r="D985" s="5" t="s">
        <v>170</v>
      </c>
      <c r="E985">
        <v>24</v>
      </c>
      <c r="F985">
        <v>1.6295276880264282</v>
      </c>
      <c r="G985">
        <v>1.7076454162597656</v>
      </c>
      <c r="H985">
        <v>1.4894586056470871E-2</v>
      </c>
      <c r="I985">
        <v>77.875337265415041</v>
      </c>
      <c r="J985">
        <f t="shared" si="30"/>
        <v>0</v>
      </c>
    </row>
    <row r="986" spans="1:10" x14ac:dyDescent="0.25">
      <c r="A986" s="4" t="str">
        <f t="shared" si="31"/>
        <v>Low IncomeCARE9/9/2021 (6pm-8pm)1</v>
      </c>
      <c r="B986" t="s">
        <v>96</v>
      </c>
      <c r="C986" t="s">
        <v>108</v>
      </c>
      <c r="D986" s="5" t="s">
        <v>171</v>
      </c>
      <c r="E986">
        <v>1</v>
      </c>
      <c r="F986">
        <v>1.4170999526977539</v>
      </c>
      <c r="G986">
        <v>1.3943009376525879</v>
      </c>
      <c r="H986">
        <v>1.3750593177974224E-2</v>
      </c>
      <c r="I986">
        <v>75.325551872083025</v>
      </c>
      <c r="J986">
        <f t="shared" si="30"/>
        <v>0</v>
      </c>
    </row>
    <row r="987" spans="1:10" x14ac:dyDescent="0.25">
      <c r="A987" s="4" t="str">
        <f t="shared" si="31"/>
        <v>Low IncomeCARE9/9/2021 (6pm-8pm)2</v>
      </c>
      <c r="B987" t="s">
        <v>96</v>
      </c>
      <c r="C987" t="s">
        <v>108</v>
      </c>
      <c r="D987" s="5" t="s">
        <v>171</v>
      </c>
      <c r="E987">
        <v>2</v>
      </c>
      <c r="F987">
        <v>1.2183558940887451</v>
      </c>
      <c r="G987">
        <v>1.2319309711456299</v>
      </c>
      <c r="H987">
        <v>1.2730999849736691E-2</v>
      </c>
      <c r="I987">
        <v>74.498511115443449</v>
      </c>
      <c r="J987">
        <f t="shared" si="30"/>
        <v>0</v>
      </c>
    </row>
    <row r="988" spans="1:10" x14ac:dyDescent="0.25">
      <c r="A988" s="4" t="str">
        <f t="shared" si="31"/>
        <v>Low IncomeCARE9/9/2021 (6pm-8pm)3</v>
      </c>
      <c r="B988" t="s">
        <v>96</v>
      </c>
      <c r="C988" t="s">
        <v>108</v>
      </c>
      <c r="D988" s="5" t="s">
        <v>171</v>
      </c>
      <c r="E988">
        <v>3</v>
      </c>
      <c r="F988">
        <v>1.090261697769165</v>
      </c>
      <c r="G988">
        <v>1.0923924446105957</v>
      </c>
      <c r="H988">
        <v>1.1608956381678581E-2</v>
      </c>
      <c r="I988">
        <v>73.942479524184634</v>
      </c>
      <c r="J988">
        <f t="shared" si="30"/>
        <v>0</v>
      </c>
    </row>
    <row r="989" spans="1:10" x14ac:dyDescent="0.25">
      <c r="A989" s="4" t="str">
        <f t="shared" si="31"/>
        <v>Low IncomeCARE9/9/2021 (6pm-8pm)4</v>
      </c>
      <c r="B989" t="s">
        <v>96</v>
      </c>
      <c r="C989" t="s">
        <v>108</v>
      </c>
      <c r="D989" s="5" t="s">
        <v>171</v>
      </c>
      <c r="E989">
        <v>4</v>
      </c>
      <c r="F989">
        <v>0.98155885934829712</v>
      </c>
      <c r="G989">
        <v>0.99512243270874023</v>
      </c>
      <c r="H989">
        <v>1.0498851537704468E-2</v>
      </c>
      <c r="I989">
        <v>73.44346821372433</v>
      </c>
      <c r="J989">
        <f t="shared" si="30"/>
        <v>0</v>
      </c>
    </row>
    <row r="990" spans="1:10" x14ac:dyDescent="0.25">
      <c r="A990" s="4" t="str">
        <f t="shared" si="31"/>
        <v>Low IncomeCARE9/9/2021 (6pm-8pm)5</v>
      </c>
      <c r="B990" t="s">
        <v>96</v>
      </c>
      <c r="C990" t="s">
        <v>108</v>
      </c>
      <c r="D990" s="5" t="s">
        <v>171</v>
      </c>
      <c r="E990">
        <v>5</v>
      </c>
      <c r="F990">
        <v>0.91719299554824829</v>
      </c>
      <c r="G990">
        <v>0.92038005590438843</v>
      </c>
      <c r="H990">
        <v>9.5215179026126862E-3</v>
      </c>
      <c r="I990">
        <v>73.120356864275891</v>
      </c>
      <c r="J990">
        <f t="shared" si="30"/>
        <v>0</v>
      </c>
    </row>
    <row r="991" spans="1:10" x14ac:dyDescent="0.25">
      <c r="A991" s="4" t="str">
        <f t="shared" si="31"/>
        <v>Low IncomeCARE9/9/2021 (6pm-8pm)6</v>
      </c>
      <c r="B991" t="s">
        <v>96</v>
      </c>
      <c r="C991" t="s">
        <v>108</v>
      </c>
      <c r="D991" s="5" t="s">
        <v>171</v>
      </c>
      <c r="E991">
        <v>6</v>
      </c>
      <c r="F991">
        <v>0.89324086904525757</v>
      </c>
      <c r="G991">
        <v>0.87603724002838135</v>
      </c>
      <c r="H991">
        <v>8.4731131792068481E-3</v>
      </c>
      <c r="I991">
        <v>72.989783541343144</v>
      </c>
      <c r="J991">
        <f t="shared" si="30"/>
        <v>0</v>
      </c>
    </row>
    <row r="992" spans="1:10" x14ac:dyDescent="0.25">
      <c r="A992" s="4" t="str">
        <f t="shared" si="31"/>
        <v>Low IncomeCARE9/9/2021 (6pm-8pm)7</v>
      </c>
      <c r="B992" t="s">
        <v>96</v>
      </c>
      <c r="C992" t="s">
        <v>108</v>
      </c>
      <c r="D992" s="5" t="s">
        <v>171</v>
      </c>
      <c r="E992">
        <v>7</v>
      </c>
      <c r="F992">
        <v>0.88353812694549561</v>
      </c>
      <c r="G992">
        <v>0.88344961404800415</v>
      </c>
      <c r="H992">
        <v>8.1875072792172432E-3</v>
      </c>
      <c r="I992">
        <v>72.940340288606862</v>
      </c>
      <c r="J992">
        <f t="shared" si="30"/>
        <v>0</v>
      </c>
    </row>
    <row r="993" spans="1:10" x14ac:dyDescent="0.25">
      <c r="A993" s="4" t="str">
        <f t="shared" si="31"/>
        <v>Low IncomeCARE9/9/2021 (6pm-8pm)8</v>
      </c>
      <c r="B993" t="s">
        <v>96</v>
      </c>
      <c r="C993" t="s">
        <v>108</v>
      </c>
      <c r="D993" s="5" t="s">
        <v>171</v>
      </c>
      <c r="E993">
        <v>8</v>
      </c>
      <c r="F993">
        <v>0.87819463014602661</v>
      </c>
      <c r="G993">
        <v>0.87002861499786377</v>
      </c>
      <c r="H993">
        <v>8.8517293334007263E-3</v>
      </c>
      <c r="I993">
        <v>72.524801092045095</v>
      </c>
      <c r="J993">
        <f t="shared" si="30"/>
        <v>0</v>
      </c>
    </row>
    <row r="994" spans="1:10" x14ac:dyDescent="0.25">
      <c r="A994" s="4" t="str">
        <f t="shared" si="31"/>
        <v>Low IncomeCARE9/9/2021 (6pm-8pm)9</v>
      </c>
      <c r="B994" t="s">
        <v>96</v>
      </c>
      <c r="C994" t="s">
        <v>108</v>
      </c>
      <c r="D994" s="5" t="s">
        <v>171</v>
      </c>
      <c r="E994">
        <v>9</v>
      </c>
      <c r="F994">
        <v>0.86776196956634521</v>
      </c>
      <c r="G994">
        <v>0.84692668914794922</v>
      </c>
      <c r="H994">
        <v>1.0295257903635502E-2</v>
      </c>
      <c r="I994">
        <v>74.070121879880588</v>
      </c>
      <c r="J994">
        <f t="shared" si="30"/>
        <v>0</v>
      </c>
    </row>
    <row r="995" spans="1:10" x14ac:dyDescent="0.25">
      <c r="A995" s="4" t="str">
        <f t="shared" si="31"/>
        <v>Low IncomeCARE9/9/2021 (6pm-8pm)10</v>
      </c>
      <c r="B995" t="s">
        <v>96</v>
      </c>
      <c r="C995" t="s">
        <v>108</v>
      </c>
      <c r="D995" s="5" t="s">
        <v>171</v>
      </c>
      <c r="E995">
        <v>10</v>
      </c>
      <c r="F995">
        <v>0.91684800386428833</v>
      </c>
      <c r="G995">
        <v>0.88948476314544678</v>
      </c>
      <c r="H995">
        <v>1.2158810161054134E-2</v>
      </c>
      <c r="I995">
        <v>78.142522425893773</v>
      </c>
      <c r="J995">
        <f t="shared" si="30"/>
        <v>0</v>
      </c>
    </row>
    <row r="996" spans="1:10" x14ac:dyDescent="0.25">
      <c r="A996" s="4" t="str">
        <f t="shared" si="31"/>
        <v>Low IncomeCARE9/9/2021 (6pm-8pm)11</v>
      </c>
      <c r="B996" t="s">
        <v>96</v>
      </c>
      <c r="C996" t="s">
        <v>108</v>
      </c>
      <c r="D996" s="5" t="s">
        <v>171</v>
      </c>
      <c r="E996">
        <v>11</v>
      </c>
      <c r="F996">
        <v>1.0668797492980957</v>
      </c>
      <c r="G996">
        <v>1.0436375141143799</v>
      </c>
      <c r="H996">
        <v>1.4064330607652664E-2</v>
      </c>
      <c r="I996">
        <v>82.864101014037104</v>
      </c>
      <c r="J996">
        <f t="shared" si="30"/>
        <v>0</v>
      </c>
    </row>
    <row r="997" spans="1:10" x14ac:dyDescent="0.25">
      <c r="A997" s="4" t="str">
        <f t="shared" si="31"/>
        <v>Low IncomeCARE9/9/2021 (6pm-8pm)12</v>
      </c>
      <c r="B997" t="s">
        <v>96</v>
      </c>
      <c r="C997" t="s">
        <v>108</v>
      </c>
      <c r="D997" s="5" t="s">
        <v>171</v>
      </c>
      <c r="E997">
        <v>12</v>
      </c>
      <c r="F997">
        <v>1.3473550081253052</v>
      </c>
      <c r="G997">
        <v>1.2942461967468262</v>
      </c>
      <c r="H997">
        <v>1.597924530506134E-2</v>
      </c>
      <c r="I997">
        <v>87.146544461777623</v>
      </c>
      <c r="J997">
        <f t="shared" si="30"/>
        <v>0</v>
      </c>
    </row>
    <row r="998" spans="1:10" x14ac:dyDescent="0.25">
      <c r="A998" s="4" t="str">
        <f t="shared" si="31"/>
        <v>Low IncomeCARE9/9/2021 (6pm-8pm)13</v>
      </c>
      <c r="B998" t="s">
        <v>96</v>
      </c>
      <c r="C998" t="s">
        <v>108</v>
      </c>
      <c r="D998" s="5" t="s">
        <v>171</v>
      </c>
      <c r="E998">
        <v>13</v>
      </c>
      <c r="F998">
        <v>1.6797469854354858</v>
      </c>
      <c r="G998">
        <v>1.6378946304321289</v>
      </c>
      <c r="H998">
        <v>1.7244579270482063E-2</v>
      </c>
      <c r="I998">
        <v>90.183239079561133</v>
      </c>
      <c r="J998">
        <f t="shared" si="30"/>
        <v>0</v>
      </c>
    </row>
    <row r="999" spans="1:10" x14ac:dyDescent="0.25">
      <c r="A999" s="4" t="str">
        <f t="shared" si="31"/>
        <v>Low IncomeCARE9/9/2021 (6pm-8pm)14</v>
      </c>
      <c r="B999" t="s">
        <v>96</v>
      </c>
      <c r="C999" t="s">
        <v>108</v>
      </c>
      <c r="D999" s="5" t="s">
        <v>171</v>
      </c>
      <c r="E999">
        <v>14</v>
      </c>
      <c r="F999">
        <v>2.0117242336273193</v>
      </c>
      <c r="G999">
        <v>1.9950459003448486</v>
      </c>
      <c r="H999">
        <v>1.7534174025058746E-2</v>
      </c>
      <c r="I999">
        <v>92.669481279248529</v>
      </c>
      <c r="J999">
        <f t="shared" si="30"/>
        <v>0</v>
      </c>
    </row>
    <row r="1000" spans="1:10" x14ac:dyDescent="0.25">
      <c r="A1000" s="4" t="str">
        <f t="shared" si="31"/>
        <v>Low IncomeCARE9/9/2021 (6pm-8pm)15</v>
      </c>
      <c r="B1000" t="s">
        <v>96</v>
      </c>
      <c r="C1000" t="s">
        <v>108</v>
      </c>
      <c r="D1000" s="5" t="s">
        <v>171</v>
      </c>
      <c r="E1000">
        <v>15</v>
      </c>
      <c r="F1000">
        <v>2.3431887626647949</v>
      </c>
      <c r="G1000">
        <v>2.3099365234375</v>
      </c>
      <c r="H1000">
        <v>1.6119420528411865E-2</v>
      </c>
      <c r="I1000">
        <v>94.439069812793662</v>
      </c>
      <c r="J1000">
        <f t="shared" si="30"/>
        <v>0</v>
      </c>
    </row>
    <row r="1001" spans="1:10" x14ac:dyDescent="0.25">
      <c r="A1001" s="4" t="str">
        <f t="shared" si="31"/>
        <v>Low IncomeCARE9/9/2021 (6pm-8pm)16</v>
      </c>
      <c r="B1001" t="s">
        <v>96</v>
      </c>
      <c r="C1001" t="s">
        <v>108</v>
      </c>
      <c r="D1001" s="5" t="s">
        <v>171</v>
      </c>
      <c r="E1001">
        <v>16</v>
      </c>
      <c r="F1001">
        <v>2.6608419418334961</v>
      </c>
      <c r="G1001">
        <v>2.6682658195495605</v>
      </c>
      <c r="H1001">
        <v>8.4939422085881233E-3</v>
      </c>
      <c r="I1001">
        <v>96.008326833079408</v>
      </c>
      <c r="J1001">
        <f t="shared" si="30"/>
        <v>0</v>
      </c>
    </row>
    <row r="1002" spans="1:10" x14ac:dyDescent="0.25">
      <c r="A1002" s="4" t="str">
        <f t="shared" si="31"/>
        <v>Low IncomeCARE9/9/2021 (6pm-8pm)17</v>
      </c>
      <c r="B1002" t="s">
        <v>96</v>
      </c>
      <c r="C1002" t="s">
        <v>108</v>
      </c>
      <c r="D1002" s="5" t="s">
        <v>171</v>
      </c>
      <c r="E1002">
        <v>17</v>
      </c>
      <c r="F1002">
        <v>2.8654360771179199</v>
      </c>
      <c r="G1002">
        <v>2.8580121994018555</v>
      </c>
      <c r="H1002">
        <v>8.4939422085881233E-3</v>
      </c>
      <c r="I1002">
        <v>95.471484984395786</v>
      </c>
      <c r="J1002">
        <f t="shared" si="30"/>
        <v>0</v>
      </c>
    </row>
    <row r="1003" spans="1:10" x14ac:dyDescent="0.25">
      <c r="A1003" s="4" t="str">
        <f t="shared" si="31"/>
        <v>Low IncomeCARE9/9/2021 (6pm-8pm)18</v>
      </c>
      <c r="B1003" t="s">
        <v>96</v>
      </c>
      <c r="C1003" t="s">
        <v>108</v>
      </c>
      <c r="D1003" s="5" t="s">
        <v>171</v>
      </c>
      <c r="E1003">
        <v>18</v>
      </c>
      <c r="F1003">
        <v>2.9503254890441895</v>
      </c>
      <c r="G1003">
        <v>2.9741368293762207</v>
      </c>
      <c r="H1003">
        <v>1.5827633440494537E-2</v>
      </c>
      <c r="I1003">
        <v>94.506193447737743</v>
      </c>
      <c r="J1003">
        <f t="shared" si="30"/>
        <v>0</v>
      </c>
    </row>
    <row r="1004" spans="1:10" x14ac:dyDescent="0.25">
      <c r="A1004" s="4" t="str">
        <f t="shared" si="31"/>
        <v>Low IncomeCARE9/9/2021 (6pm-8pm)19</v>
      </c>
      <c r="B1004" t="s">
        <v>96</v>
      </c>
      <c r="C1004" t="s">
        <v>108</v>
      </c>
      <c r="D1004" s="5" t="s">
        <v>171</v>
      </c>
      <c r="E1004">
        <v>19</v>
      </c>
      <c r="F1004">
        <v>2.8948779106140137</v>
      </c>
      <c r="G1004">
        <v>1.8949576616287231</v>
      </c>
      <c r="H1004">
        <v>1.8030149862170219E-2</v>
      </c>
      <c r="I1004">
        <v>92.358699297973303</v>
      </c>
      <c r="J1004">
        <f t="shared" si="30"/>
        <v>0</v>
      </c>
    </row>
    <row r="1005" spans="1:10" x14ac:dyDescent="0.25">
      <c r="A1005" s="4" t="str">
        <f t="shared" si="31"/>
        <v>Low IncomeCARE9/9/2021 (6pm-8pm)20</v>
      </c>
      <c r="B1005" t="s">
        <v>96</v>
      </c>
      <c r="C1005" t="s">
        <v>108</v>
      </c>
      <c r="D1005" s="5" t="s">
        <v>171</v>
      </c>
      <c r="E1005">
        <v>20</v>
      </c>
      <c r="F1005">
        <v>2.7042269706726074</v>
      </c>
      <c r="G1005">
        <v>2.2079219818115234</v>
      </c>
      <c r="H1005">
        <v>1.781395822763443E-2</v>
      </c>
      <c r="I1005">
        <v>88.952297191889087</v>
      </c>
      <c r="J1005">
        <f t="shared" si="30"/>
        <v>0</v>
      </c>
    </row>
    <row r="1006" spans="1:10" x14ac:dyDescent="0.25">
      <c r="A1006" s="4" t="str">
        <f t="shared" si="31"/>
        <v>Low IncomeCARE9/9/2021 (6pm-8pm)21</v>
      </c>
      <c r="B1006" t="s">
        <v>96</v>
      </c>
      <c r="C1006" t="s">
        <v>108</v>
      </c>
      <c r="D1006" s="5" t="s">
        <v>171</v>
      </c>
      <c r="E1006">
        <v>21</v>
      </c>
      <c r="F1006">
        <v>2.5417826175689697</v>
      </c>
      <c r="G1006">
        <v>2.9908084869384766</v>
      </c>
      <c r="H1006">
        <v>1.7135206609964371E-2</v>
      </c>
      <c r="I1006">
        <v>85.347814937600191</v>
      </c>
      <c r="J1006">
        <f t="shared" si="30"/>
        <v>0</v>
      </c>
    </row>
    <row r="1007" spans="1:10" x14ac:dyDescent="0.25">
      <c r="A1007" s="4" t="str">
        <f t="shared" si="31"/>
        <v>Low IncomeCARE9/9/2021 (6pm-8pm)22</v>
      </c>
      <c r="B1007" t="s">
        <v>96</v>
      </c>
      <c r="C1007" t="s">
        <v>108</v>
      </c>
      <c r="D1007" s="5" t="s">
        <v>171</v>
      </c>
      <c r="E1007">
        <v>22</v>
      </c>
      <c r="F1007">
        <v>2.336533784866333</v>
      </c>
      <c r="G1007">
        <v>2.567058801651001</v>
      </c>
      <c r="H1007">
        <v>1.659681648015976E-2</v>
      </c>
      <c r="I1007">
        <v>82.528355109201428</v>
      </c>
      <c r="J1007">
        <f t="shared" si="30"/>
        <v>0</v>
      </c>
    </row>
    <row r="1008" spans="1:10" x14ac:dyDescent="0.25">
      <c r="A1008" s="4" t="str">
        <f t="shared" si="31"/>
        <v>Low IncomeCARE9/9/2021 (6pm-8pm)23</v>
      </c>
      <c r="B1008" t="s">
        <v>96</v>
      </c>
      <c r="C1008" t="s">
        <v>108</v>
      </c>
      <c r="D1008" s="5" t="s">
        <v>171</v>
      </c>
      <c r="E1008">
        <v>23</v>
      </c>
      <c r="F1008">
        <v>2.018540620803833</v>
      </c>
      <c r="G1008">
        <v>2.1436495780944824</v>
      </c>
      <c r="H1008">
        <v>1.57194584608078E-2</v>
      </c>
      <c r="I1008">
        <v>80.314313572537458</v>
      </c>
      <c r="J1008">
        <f t="shared" si="30"/>
        <v>0</v>
      </c>
    </row>
    <row r="1009" spans="1:10" x14ac:dyDescent="0.25">
      <c r="A1009" s="4" t="str">
        <f t="shared" si="31"/>
        <v>Low IncomeCARE9/9/2021 (6pm-8pm)24</v>
      </c>
      <c r="B1009" t="s">
        <v>96</v>
      </c>
      <c r="C1009" t="s">
        <v>108</v>
      </c>
      <c r="D1009" s="5" t="s">
        <v>171</v>
      </c>
      <c r="E1009">
        <v>24</v>
      </c>
      <c r="F1009">
        <v>1.6986310482025146</v>
      </c>
      <c r="G1009">
        <v>1.7912042140960693</v>
      </c>
      <c r="H1009">
        <v>1.4470828697085381E-2</v>
      </c>
      <c r="I1009">
        <v>78.806535686428276</v>
      </c>
      <c r="J1009">
        <f t="shared" si="30"/>
        <v>0</v>
      </c>
    </row>
    <row r="1010" spans="1:10" x14ac:dyDescent="0.25">
      <c r="A1010" s="4" t="str">
        <f t="shared" si="31"/>
        <v>Low IncomeCARE9/14/2021 (4pm-7pm)1</v>
      </c>
      <c r="B1010" t="s">
        <v>96</v>
      </c>
      <c r="C1010" t="s">
        <v>108</v>
      </c>
      <c r="D1010" s="5" t="s">
        <v>172</v>
      </c>
      <c r="E1010">
        <v>1</v>
      </c>
      <c r="F1010">
        <v>1.0922081470489502</v>
      </c>
      <c r="G1010">
        <v>1.0862758159637451</v>
      </c>
      <c r="H1010">
        <v>1.1742611415684223E-2</v>
      </c>
      <c r="I1010">
        <v>70.961356705843073</v>
      </c>
      <c r="J1010">
        <f t="shared" si="30"/>
        <v>0</v>
      </c>
    </row>
    <row r="1011" spans="1:10" x14ac:dyDescent="0.25">
      <c r="A1011" s="4" t="str">
        <f t="shared" si="31"/>
        <v>Low IncomeCARE9/14/2021 (4pm-7pm)2</v>
      </c>
      <c r="B1011" t="s">
        <v>96</v>
      </c>
      <c r="C1011" t="s">
        <v>108</v>
      </c>
      <c r="D1011" s="5" t="s">
        <v>172</v>
      </c>
      <c r="E1011">
        <v>2</v>
      </c>
      <c r="F1011">
        <v>0.93652504682540894</v>
      </c>
      <c r="G1011">
        <v>0.94868749380111694</v>
      </c>
      <c r="H1011">
        <v>1.0942792519927025E-2</v>
      </c>
      <c r="I1011">
        <v>69.628978343203457</v>
      </c>
      <c r="J1011">
        <f t="shared" si="30"/>
        <v>0</v>
      </c>
    </row>
    <row r="1012" spans="1:10" x14ac:dyDescent="0.25">
      <c r="A1012" s="4" t="str">
        <f t="shared" si="31"/>
        <v>Low IncomeCARE9/14/2021 (4pm-7pm)3</v>
      </c>
      <c r="B1012" t="s">
        <v>96</v>
      </c>
      <c r="C1012" t="s">
        <v>108</v>
      </c>
      <c r="D1012" s="5" t="s">
        <v>172</v>
      </c>
      <c r="E1012">
        <v>3</v>
      </c>
      <c r="F1012">
        <v>0.82983839511871338</v>
      </c>
      <c r="G1012">
        <v>0.84096699953079224</v>
      </c>
      <c r="H1012">
        <v>1.0002209804952145E-2</v>
      </c>
      <c r="I1012">
        <v>68.198285908514563</v>
      </c>
      <c r="J1012">
        <f t="shared" si="30"/>
        <v>0</v>
      </c>
    </row>
    <row r="1013" spans="1:10" x14ac:dyDescent="0.25">
      <c r="A1013" s="4" t="str">
        <f t="shared" si="31"/>
        <v>Low IncomeCARE9/14/2021 (4pm-7pm)4</v>
      </c>
      <c r="B1013" t="s">
        <v>96</v>
      </c>
      <c r="C1013" t="s">
        <v>108</v>
      </c>
      <c r="D1013" s="5" t="s">
        <v>172</v>
      </c>
      <c r="E1013">
        <v>4</v>
      </c>
      <c r="F1013">
        <v>0.74411135911941528</v>
      </c>
      <c r="G1013">
        <v>0.77248531579971313</v>
      </c>
      <c r="H1013">
        <v>9.1091766953468323E-3</v>
      </c>
      <c r="I1013">
        <v>67.429886374673899</v>
      </c>
      <c r="J1013">
        <f t="shared" si="30"/>
        <v>0</v>
      </c>
    </row>
    <row r="1014" spans="1:10" x14ac:dyDescent="0.25">
      <c r="A1014" s="4" t="str">
        <f t="shared" si="31"/>
        <v>Low IncomeCARE9/14/2021 (4pm-7pm)5</v>
      </c>
      <c r="B1014" t="s">
        <v>96</v>
      </c>
      <c r="C1014" t="s">
        <v>108</v>
      </c>
      <c r="D1014" s="5" t="s">
        <v>172</v>
      </c>
      <c r="E1014">
        <v>5</v>
      </c>
      <c r="F1014">
        <v>0.70181894302368164</v>
      </c>
      <c r="G1014">
        <v>0.71763229370117188</v>
      </c>
      <c r="H1014">
        <v>8.1081576645374298E-3</v>
      </c>
      <c r="I1014">
        <v>66.550995435561319</v>
      </c>
      <c r="J1014">
        <f t="shared" si="30"/>
        <v>0</v>
      </c>
    </row>
    <row r="1015" spans="1:10" x14ac:dyDescent="0.25">
      <c r="A1015" s="4" t="str">
        <f t="shared" si="31"/>
        <v>Low IncomeCARE9/14/2021 (4pm-7pm)6</v>
      </c>
      <c r="B1015" t="s">
        <v>96</v>
      </c>
      <c r="C1015" t="s">
        <v>108</v>
      </c>
      <c r="D1015" s="5" t="s">
        <v>172</v>
      </c>
      <c r="E1015">
        <v>6</v>
      </c>
      <c r="F1015">
        <v>0.69005495309829712</v>
      </c>
      <c r="G1015">
        <v>0.70316821336746216</v>
      </c>
      <c r="H1015">
        <v>7.1523529477417469E-3</v>
      </c>
      <c r="I1015">
        <v>65.636406720404281</v>
      </c>
      <c r="J1015">
        <f t="shared" si="30"/>
        <v>0</v>
      </c>
    </row>
    <row r="1016" spans="1:10" x14ac:dyDescent="0.25">
      <c r="A1016" s="4" t="str">
        <f t="shared" si="31"/>
        <v>Low IncomeCARE9/14/2021 (4pm-7pm)7</v>
      </c>
      <c r="B1016" t="s">
        <v>96</v>
      </c>
      <c r="C1016" t="s">
        <v>108</v>
      </c>
      <c r="D1016" s="5" t="s">
        <v>172</v>
      </c>
      <c r="E1016">
        <v>7</v>
      </c>
      <c r="F1016">
        <v>0.71557420492172241</v>
      </c>
      <c r="G1016">
        <v>0.71463865041732788</v>
      </c>
      <c r="H1016">
        <v>6.7763850092887878E-3</v>
      </c>
      <c r="I1016">
        <v>64.864035155868237</v>
      </c>
      <c r="J1016">
        <f t="shared" si="30"/>
        <v>0</v>
      </c>
    </row>
    <row r="1017" spans="1:10" x14ac:dyDescent="0.25">
      <c r="A1017" s="4" t="str">
        <f t="shared" si="31"/>
        <v>Low IncomeCARE9/14/2021 (4pm-7pm)8</v>
      </c>
      <c r="B1017" t="s">
        <v>96</v>
      </c>
      <c r="C1017" t="s">
        <v>108</v>
      </c>
      <c r="D1017" s="5" t="s">
        <v>172</v>
      </c>
      <c r="E1017">
        <v>8</v>
      </c>
      <c r="F1017">
        <v>0.67937678098678589</v>
      </c>
      <c r="G1017">
        <v>0.68814080953598022</v>
      </c>
      <c r="H1017">
        <v>7.2769331745803356E-3</v>
      </c>
      <c r="I1017">
        <v>64.289465863838188</v>
      </c>
      <c r="J1017">
        <f t="shared" si="30"/>
        <v>0</v>
      </c>
    </row>
    <row r="1018" spans="1:10" x14ac:dyDescent="0.25">
      <c r="A1018" s="4" t="str">
        <f t="shared" si="31"/>
        <v>Low IncomeCARE9/14/2021 (4pm-7pm)9</v>
      </c>
      <c r="B1018" t="s">
        <v>96</v>
      </c>
      <c r="C1018" t="s">
        <v>108</v>
      </c>
      <c r="D1018" s="5" t="s">
        <v>172</v>
      </c>
      <c r="E1018">
        <v>9</v>
      </c>
      <c r="F1018">
        <v>0.59532338380813599</v>
      </c>
      <c r="G1018">
        <v>0.58957606554031372</v>
      </c>
      <c r="H1018">
        <v>8.1334635615348816E-3</v>
      </c>
      <c r="I1018">
        <v>64.961444109935499</v>
      </c>
      <c r="J1018">
        <f t="shared" si="30"/>
        <v>0</v>
      </c>
    </row>
    <row r="1019" spans="1:10" x14ac:dyDescent="0.25">
      <c r="A1019" s="4" t="str">
        <f t="shared" si="31"/>
        <v>Low IncomeCARE9/14/2021 (4pm-7pm)10</v>
      </c>
      <c r="B1019" t="s">
        <v>96</v>
      </c>
      <c r="C1019" t="s">
        <v>108</v>
      </c>
      <c r="D1019" s="5" t="s">
        <v>172</v>
      </c>
      <c r="E1019">
        <v>10</v>
      </c>
      <c r="F1019">
        <v>0.52216893434524536</v>
      </c>
      <c r="G1019">
        <v>0.51909691095352173</v>
      </c>
      <c r="H1019">
        <v>9.1429492458701134E-3</v>
      </c>
      <c r="I1019">
        <v>69.158004273091478</v>
      </c>
      <c r="J1019">
        <f t="shared" si="30"/>
        <v>0</v>
      </c>
    </row>
    <row r="1020" spans="1:10" x14ac:dyDescent="0.25">
      <c r="A1020" s="4" t="str">
        <f t="shared" si="31"/>
        <v>Low IncomeCARE9/14/2021 (4pm-7pm)11</v>
      </c>
      <c r="B1020" t="s">
        <v>96</v>
      </c>
      <c r="C1020" t="s">
        <v>108</v>
      </c>
      <c r="D1020" s="5" t="s">
        <v>172</v>
      </c>
      <c r="E1020">
        <v>11</v>
      </c>
      <c r="F1020">
        <v>0.52401459217071533</v>
      </c>
      <c r="G1020">
        <v>0.51939213275909424</v>
      </c>
      <c r="H1020">
        <v>1.0322303511202335E-2</v>
      </c>
      <c r="I1020">
        <v>74.194592599777877</v>
      </c>
      <c r="J1020">
        <f t="shared" si="30"/>
        <v>0</v>
      </c>
    </row>
    <row r="1021" spans="1:10" x14ac:dyDescent="0.25">
      <c r="A1021" s="4" t="str">
        <f t="shared" si="31"/>
        <v>Low IncomeCARE9/14/2021 (4pm-7pm)12</v>
      </c>
      <c r="B1021" t="s">
        <v>96</v>
      </c>
      <c r="C1021" t="s">
        <v>108</v>
      </c>
      <c r="D1021" s="5" t="s">
        <v>172</v>
      </c>
      <c r="E1021">
        <v>12</v>
      </c>
      <c r="F1021">
        <v>0.61465132236480713</v>
      </c>
      <c r="G1021">
        <v>0.62427401542663574</v>
      </c>
      <c r="H1021">
        <v>1.1450741440057755E-2</v>
      </c>
      <c r="I1021">
        <v>79.353428182971768</v>
      </c>
      <c r="J1021">
        <f t="shared" si="30"/>
        <v>0</v>
      </c>
    </row>
    <row r="1022" spans="1:10" x14ac:dyDescent="0.25">
      <c r="A1022" s="4" t="str">
        <f t="shared" si="31"/>
        <v>Low IncomeCARE9/14/2021 (4pm-7pm)13</v>
      </c>
      <c r="B1022" t="s">
        <v>96</v>
      </c>
      <c r="C1022" t="s">
        <v>108</v>
      </c>
      <c r="D1022" s="5" t="s">
        <v>172</v>
      </c>
      <c r="E1022">
        <v>13</v>
      </c>
      <c r="F1022">
        <v>0.82244819402694702</v>
      </c>
      <c r="G1022">
        <v>0.81075114011764526</v>
      </c>
      <c r="H1022">
        <v>1.1649973690509796E-2</v>
      </c>
      <c r="I1022">
        <v>83.933767116635281</v>
      </c>
      <c r="J1022">
        <f t="shared" si="30"/>
        <v>0</v>
      </c>
    </row>
    <row r="1023" spans="1:10" x14ac:dyDescent="0.25">
      <c r="A1023" s="4" t="str">
        <f t="shared" si="31"/>
        <v>Low IncomeCARE9/14/2021 (4pm-7pm)14</v>
      </c>
      <c r="B1023" t="s">
        <v>96</v>
      </c>
      <c r="C1023" t="s">
        <v>108</v>
      </c>
      <c r="D1023" s="5" t="s">
        <v>172</v>
      </c>
      <c r="E1023">
        <v>14</v>
      </c>
      <c r="F1023">
        <v>1.1077637672424316</v>
      </c>
      <c r="G1023">
        <v>1.1034871339797974</v>
      </c>
      <c r="H1023">
        <v>7.0936414413154125E-3</v>
      </c>
      <c r="I1023">
        <v>87.082563853556337</v>
      </c>
      <c r="J1023">
        <f t="shared" si="30"/>
        <v>0</v>
      </c>
    </row>
    <row r="1024" spans="1:10" x14ac:dyDescent="0.25">
      <c r="A1024" s="4" t="str">
        <f t="shared" si="31"/>
        <v>Low IncomeCARE9/14/2021 (4pm-7pm)15</v>
      </c>
      <c r="B1024" t="s">
        <v>96</v>
      </c>
      <c r="C1024" t="s">
        <v>108</v>
      </c>
      <c r="D1024" s="5" t="s">
        <v>172</v>
      </c>
      <c r="E1024">
        <v>15</v>
      </c>
      <c r="F1024">
        <v>1.4170101881027222</v>
      </c>
      <c r="G1024">
        <v>1.421286940574646</v>
      </c>
      <c r="H1024">
        <v>7.0936414413154125E-3</v>
      </c>
      <c r="I1024">
        <v>88.72660872098885</v>
      </c>
      <c r="J1024">
        <f t="shared" si="30"/>
        <v>0</v>
      </c>
    </row>
    <row r="1025" spans="1:10" x14ac:dyDescent="0.25">
      <c r="A1025" s="4" t="str">
        <f t="shared" si="31"/>
        <v>Low IncomeCARE9/14/2021 (4pm-7pm)16</v>
      </c>
      <c r="B1025" t="s">
        <v>96</v>
      </c>
      <c r="C1025" t="s">
        <v>108</v>
      </c>
      <c r="D1025" s="5" t="s">
        <v>172</v>
      </c>
      <c r="E1025">
        <v>16</v>
      </c>
      <c r="F1025">
        <v>1.7664337158203125</v>
      </c>
      <c r="G1025">
        <v>1.7871487140655518</v>
      </c>
      <c r="H1025">
        <v>1.4498000964522362E-2</v>
      </c>
      <c r="I1025">
        <v>89.570033019336719</v>
      </c>
      <c r="J1025">
        <f t="shared" si="30"/>
        <v>0</v>
      </c>
    </row>
    <row r="1026" spans="1:10" x14ac:dyDescent="0.25">
      <c r="A1026" s="4" t="str">
        <f t="shared" si="31"/>
        <v>Low IncomeCARE9/14/2021 (4pm-7pm)17</v>
      </c>
      <c r="B1026" t="s">
        <v>96</v>
      </c>
      <c r="C1026" t="s">
        <v>108</v>
      </c>
      <c r="D1026" s="5" t="s">
        <v>172</v>
      </c>
      <c r="E1026">
        <v>17</v>
      </c>
      <c r="F1026">
        <v>2.0416793823242188</v>
      </c>
      <c r="G1026">
        <v>1.3196722269058228</v>
      </c>
      <c r="H1026">
        <v>1.7143910750746727E-2</v>
      </c>
      <c r="I1026">
        <v>89.245354957751232</v>
      </c>
      <c r="J1026">
        <f t="shared" ref="J1026:J1089" si="32">INDEX(events, MATCH(CONCATENATE(B1026, C1026, D1026), events_y, 0), MATCH("Confidential", events_x, 0))</f>
        <v>0</v>
      </c>
    </row>
    <row r="1027" spans="1:10" x14ac:dyDescent="0.25">
      <c r="A1027" s="4" t="str">
        <f t="shared" ref="A1027:A1090" si="33">B1027&amp;C1027&amp;D1027&amp;E1027</f>
        <v>Low IncomeCARE9/14/2021 (4pm-7pm)18</v>
      </c>
      <c r="B1027" t="s">
        <v>96</v>
      </c>
      <c r="C1027" t="s">
        <v>108</v>
      </c>
      <c r="D1027" s="5" t="s">
        <v>172</v>
      </c>
      <c r="E1027">
        <v>18</v>
      </c>
      <c r="F1027">
        <v>2.1583175659179688</v>
      </c>
      <c r="G1027">
        <v>1.7023838758468628</v>
      </c>
      <c r="H1027">
        <v>1.7389871180057526E-2</v>
      </c>
      <c r="I1027">
        <v>87.884979120121343</v>
      </c>
      <c r="J1027">
        <f t="shared" si="32"/>
        <v>0</v>
      </c>
    </row>
    <row r="1028" spans="1:10" x14ac:dyDescent="0.25">
      <c r="A1028" s="4" t="str">
        <f t="shared" si="33"/>
        <v>Low IncomeCARE9/14/2021 (4pm-7pm)19</v>
      </c>
      <c r="B1028" t="s">
        <v>96</v>
      </c>
      <c r="C1028" t="s">
        <v>108</v>
      </c>
      <c r="D1028" s="5" t="s">
        <v>172</v>
      </c>
      <c r="E1028">
        <v>19</v>
      </c>
      <c r="F1028">
        <v>2.0767004489898682</v>
      </c>
      <c r="G1028">
        <v>1.8080089092254639</v>
      </c>
      <c r="H1028">
        <v>1.6798155382275581E-2</v>
      </c>
      <c r="I1028">
        <v>85.390104884927041</v>
      </c>
      <c r="J1028">
        <f t="shared" si="32"/>
        <v>0</v>
      </c>
    </row>
    <row r="1029" spans="1:10" x14ac:dyDescent="0.25">
      <c r="A1029" s="4" t="str">
        <f t="shared" si="33"/>
        <v>Low IncomeCARE9/14/2021 (4pm-7pm)20</v>
      </c>
      <c r="B1029" t="s">
        <v>96</v>
      </c>
      <c r="C1029" t="s">
        <v>108</v>
      </c>
      <c r="D1029" s="5" t="s">
        <v>172</v>
      </c>
      <c r="E1029">
        <v>20</v>
      </c>
      <c r="F1029">
        <v>1.9204457998275757</v>
      </c>
      <c r="G1029">
        <v>2.2311136722564697</v>
      </c>
      <c r="H1029">
        <v>1.5963258221745491E-2</v>
      </c>
      <c r="I1029">
        <v>81.47736525201303</v>
      </c>
      <c r="J1029">
        <f t="shared" si="32"/>
        <v>0</v>
      </c>
    </row>
    <row r="1030" spans="1:10" x14ac:dyDescent="0.25">
      <c r="A1030" s="4" t="str">
        <f t="shared" si="33"/>
        <v>Low IncomeCARE9/14/2021 (4pm-7pm)21</v>
      </c>
      <c r="B1030" t="s">
        <v>96</v>
      </c>
      <c r="C1030" t="s">
        <v>108</v>
      </c>
      <c r="D1030" s="5" t="s">
        <v>172</v>
      </c>
      <c r="E1030">
        <v>21</v>
      </c>
      <c r="F1030">
        <v>1.7868568897247314</v>
      </c>
      <c r="G1030">
        <v>1.9367944002151489</v>
      </c>
      <c r="H1030">
        <v>1.4953167177736759E-2</v>
      </c>
      <c r="I1030">
        <v>76.883721472280328</v>
      </c>
      <c r="J1030">
        <f t="shared" si="32"/>
        <v>0</v>
      </c>
    </row>
    <row r="1031" spans="1:10" x14ac:dyDescent="0.25">
      <c r="A1031" s="4" t="str">
        <f t="shared" si="33"/>
        <v>Low IncomeCARE9/14/2021 (4pm-7pm)22</v>
      </c>
      <c r="B1031" t="s">
        <v>96</v>
      </c>
      <c r="C1031" t="s">
        <v>108</v>
      </c>
      <c r="D1031" s="5" t="s">
        <v>172</v>
      </c>
      <c r="E1031">
        <v>22</v>
      </c>
      <c r="F1031">
        <v>1.6287447214126587</v>
      </c>
      <c r="G1031">
        <v>1.7219642400741577</v>
      </c>
      <c r="H1031">
        <v>1.4513012021780014E-2</v>
      </c>
      <c r="I1031">
        <v>73.609282315238417</v>
      </c>
      <c r="J1031">
        <f t="shared" si="32"/>
        <v>0</v>
      </c>
    </row>
    <row r="1032" spans="1:10" x14ac:dyDescent="0.25">
      <c r="A1032" s="4" t="str">
        <f t="shared" si="33"/>
        <v>Low IncomeCARE9/14/2021 (4pm-7pm)23</v>
      </c>
      <c r="B1032" t="s">
        <v>96</v>
      </c>
      <c r="C1032" t="s">
        <v>108</v>
      </c>
      <c r="D1032" s="5" t="s">
        <v>172</v>
      </c>
      <c r="E1032">
        <v>23</v>
      </c>
      <c r="F1032">
        <v>1.4122456312179565</v>
      </c>
      <c r="G1032">
        <v>1.4588443040847778</v>
      </c>
      <c r="H1032">
        <v>1.3878429308533669E-2</v>
      </c>
      <c r="I1032">
        <v>71.28145964843992</v>
      </c>
      <c r="J1032">
        <f t="shared" si="32"/>
        <v>0</v>
      </c>
    </row>
    <row r="1033" spans="1:10" x14ac:dyDescent="0.25">
      <c r="A1033" s="4" t="str">
        <f t="shared" si="33"/>
        <v>Low IncomeCARE9/14/2021 (4pm-7pm)24</v>
      </c>
      <c r="B1033" t="s">
        <v>96</v>
      </c>
      <c r="C1033" t="s">
        <v>108</v>
      </c>
      <c r="D1033" s="5" t="s">
        <v>172</v>
      </c>
      <c r="E1033">
        <v>24</v>
      </c>
      <c r="F1033">
        <v>1.1937031745910645</v>
      </c>
      <c r="G1033">
        <v>1.199438214302063</v>
      </c>
      <c r="H1033">
        <v>1.2833036482334137E-2</v>
      </c>
      <c r="I1033">
        <v>69.448742352138694</v>
      </c>
      <c r="J1033">
        <f t="shared" si="32"/>
        <v>0</v>
      </c>
    </row>
    <row r="1034" spans="1:10" x14ac:dyDescent="0.25">
      <c r="A1034" s="4" t="str">
        <f t="shared" si="33"/>
        <v>Low IncomeCARE9/22/2021 (4pm-5pm &amp; 5:55pm-7pm)1</v>
      </c>
      <c r="B1034" t="s">
        <v>96</v>
      </c>
      <c r="C1034" t="s">
        <v>108</v>
      </c>
      <c r="D1034" s="5" t="s">
        <v>173</v>
      </c>
      <c r="E1034">
        <v>1</v>
      </c>
      <c r="F1034">
        <v>1.2095878124237061</v>
      </c>
      <c r="G1034">
        <v>1.191699743270874</v>
      </c>
      <c r="H1034">
        <v>1.33127486333251E-2</v>
      </c>
      <c r="I1034">
        <v>76.086509541976653</v>
      </c>
      <c r="J1034">
        <f t="shared" si="32"/>
        <v>0</v>
      </c>
    </row>
    <row r="1035" spans="1:10" x14ac:dyDescent="0.25">
      <c r="A1035" s="4" t="str">
        <f t="shared" si="33"/>
        <v>Low IncomeCARE9/22/2021 (4pm-5pm &amp; 5:55pm-7pm)2</v>
      </c>
      <c r="B1035" t="s">
        <v>96</v>
      </c>
      <c r="C1035" t="s">
        <v>108</v>
      </c>
      <c r="D1035" s="5" t="s">
        <v>173</v>
      </c>
      <c r="E1035">
        <v>2</v>
      </c>
      <c r="F1035">
        <v>1.0372028350830078</v>
      </c>
      <c r="G1035">
        <v>1.0277992486953735</v>
      </c>
      <c r="H1035">
        <v>1.2079664506018162E-2</v>
      </c>
      <c r="I1035">
        <v>74.086820610689074</v>
      </c>
      <c r="J1035">
        <f t="shared" si="32"/>
        <v>0</v>
      </c>
    </row>
    <row r="1036" spans="1:10" x14ac:dyDescent="0.25">
      <c r="A1036" s="4" t="str">
        <f t="shared" si="33"/>
        <v>Low IncomeCARE9/22/2021 (4pm-5pm &amp; 5:55pm-7pm)3</v>
      </c>
      <c r="B1036" t="s">
        <v>96</v>
      </c>
      <c r="C1036" t="s">
        <v>108</v>
      </c>
      <c r="D1036" s="5" t="s">
        <v>173</v>
      </c>
      <c r="E1036">
        <v>3</v>
      </c>
      <c r="F1036">
        <v>0.91484642028808594</v>
      </c>
      <c r="G1036">
        <v>0.90016525983810425</v>
      </c>
      <c r="H1036">
        <v>1.0885109193623066E-2</v>
      </c>
      <c r="I1036">
        <v>72.812736641218237</v>
      </c>
      <c r="J1036">
        <f t="shared" si="32"/>
        <v>0</v>
      </c>
    </row>
    <row r="1037" spans="1:10" x14ac:dyDescent="0.25">
      <c r="A1037" s="4" t="str">
        <f t="shared" si="33"/>
        <v>Low IncomeCARE9/22/2021 (4pm-5pm &amp; 5:55pm-7pm)4</v>
      </c>
      <c r="B1037" t="s">
        <v>96</v>
      </c>
      <c r="C1037" t="s">
        <v>108</v>
      </c>
      <c r="D1037" s="5" t="s">
        <v>173</v>
      </c>
      <c r="E1037">
        <v>4</v>
      </c>
      <c r="F1037">
        <v>0.82480019330978394</v>
      </c>
      <c r="G1037">
        <v>0.82094079256057739</v>
      </c>
      <c r="H1037">
        <v>9.8652951419353485E-3</v>
      </c>
      <c r="I1037">
        <v>71.637669847320524</v>
      </c>
      <c r="J1037">
        <f t="shared" si="32"/>
        <v>0</v>
      </c>
    </row>
    <row r="1038" spans="1:10" x14ac:dyDescent="0.25">
      <c r="A1038" s="4" t="str">
        <f t="shared" si="33"/>
        <v>Low IncomeCARE9/22/2021 (4pm-5pm &amp; 5:55pm-7pm)5</v>
      </c>
      <c r="B1038" t="s">
        <v>96</v>
      </c>
      <c r="C1038" t="s">
        <v>108</v>
      </c>
      <c r="D1038" s="5" t="s">
        <v>173</v>
      </c>
      <c r="E1038">
        <v>5</v>
      </c>
      <c r="F1038">
        <v>0.76745468378067017</v>
      </c>
      <c r="G1038">
        <v>0.76119315624237061</v>
      </c>
      <c r="H1038">
        <v>8.9339055120944977E-3</v>
      </c>
      <c r="I1038">
        <v>70.682728053430438</v>
      </c>
      <c r="J1038">
        <f t="shared" si="32"/>
        <v>0</v>
      </c>
    </row>
    <row r="1039" spans="1:10" x14ac:dyDescent="0.25">
      <c r="A1039" s="4" t="str">
        <f t="shared" si="33"/>
        <v>Low IncomeCARE9/22/2021 (4pm-5pm &amp; 5:55pm-7pm)6</v>
      </c>
      <c r="B1039" t="s">
        <v>96</v>
      </c>
      <c r="C1039" t="s">
        <v>108</v>
      </c>
      <c r="D1039" s="5" t="s">
        <v>173</v>
      </c>
      <c r="E1039">
        <v>6</v>
      </c>
      <c r="F1039">
        <v>0.73591029644012451</v>
      </c>
      <c r="G1039">
        <v>0.73126554489135742</v>
      </c>
      <c r="H1039">
        <v>8.0344928428530693E-3</v>
      </c>
      <c r="I1039">
        <v>70.344990458015616</v>
      </c>
      <c r="J1039">
        <f t="shared" si="32"/>
        <v>0</v>
      </c>
    </row>
    <row r="1040" spans="1:10" x14ac:dyDescent="0.25">
      <c r="A1040" s="4" t="str">
        <f t="shared" si="33"/>
        <v>Low IncomeCARE9/22/2021 (4pm-5pm &amp; 5:55pm-7pm)7</v>
      </c>
      <c r="B1040" t="s">
        <v>96</v>
      </c>
      <c r="C1040" t="s">
        <v>108</v>
      </c>
      <c r="D1040" s="5" t="s">
        <v>173</v>
      </c>
      <c r="E1040">
        <v>7</v>
      </c>
      <c r="F1040">
        <v>0.74870139360427856</v>
      </c>
      <c r="G1040">
        <v>0.74798601865768433</v>
      </c>
      <c r="H1040">
        <v>7.6038655824959278E-3</v>
      </c>
      <c r="I1040">
        <v>69.611922709919341</v>
      </c>
      <c r="J1040">
        <f t="shared" si="32"/>
        <v>0</v>
      </c>
    </row>
    <row r="1041" spans="1:10" x14ac:dyDescent="0.25">
      <c r="A1041" s="4" t="str">
        <f t="shared" si="33"/>
        <v>Low IncomeCARE9/22/2021 (4pm-5pm &amp; 5:55pm-7pm)8</v>
      </c>
      <c r="B1041" t="s">
        <v>96</v>
      </c>
      <c r="C1041" t="s">
        <v>108</v>
      </c>
      <c r="D1041" s="5" t="s">
        <v>173</v>
      </c>
      <c r="E1041">
        <v>8</v>
      </c>
      <c r="F1041">
        <v>0.7347414493560791</v>
      </c>
      <c r="G1041">
        <v>0.72697359323501587</v>
      </c>
      <c r="H1041">
        <v>8.0706961452960968E-3</v>
      </c>
      <c r="I1041">
        <v>69.087172709927131</v>
      </c>
      <c r="J1041">
        <f t="shared" si="32"/>
        <v>0</v>
      </c>
    </row>
    <row r="1042" spans="1:10" x14ac:dyDescent="0.25">
      <c r="A1042" s="4" t="str">
        <f t="shared" si="33"/>
        <v>Low IncomeCARE9/22/2021 (4pm-5pm &amp; 5:55pm-7pm)9</v>
      </c>
      <c r="B1042" t="s">
        <v>96</v>
      </c>
      <c r="C1042" t="s">
        <v>108</v>
      </c>
      <c r="D1042" s="5" t="s">
        <v>173</v>
      </c>
      <c r="E1042">
        <v>9</v>
      </c>
      <c r="F1042">
        <v>0.67604082822799683</v>
      </c>
      <c r="G1042">
        <v>0.66779792308807373</v>
      </c>
      <c r="H1042">
        <v>9.3860514461994171E-3</v>
      </c>
      <c r="I1042">
        <v>70.209014312970027</v>
      </c>
      <c r="J1042">
        <f t="shared" si="32"/>
        <v>0</v>
      </c>
    </row>
    <row r="1043" spans="1:10" x14ac:dyDescent="0.25">
      <c r="A1043" s="4" t="str">
        <f t="shared" si="33"/>
        <v>Low IncomeCARE9/22/2021 (4pm-5pm &amp; 5:55pm-7pm)10</v>
      </c>
      <c r="B1043" t="s">
        <v>96</v>
      </c>
      <c r="C1043" t="s">
        <v>108</v>
      </c>
      <c r="D1043" s="5" t="s">
        <v>173</v>
      </c>
      <c r="E1043">
        <v>10</v>
      </c>
      <c r="F1043">
        <v>0.67871254682540894</v>
      </c>
      <c r="G1043">
        <v>0.65731507539749146</v>
      </c>
      <c r="H1043">
        <v>1.1043032631278038E-2</v>
      </c>
      <c r="I1043">
        <v>75.643238549625082</v>
      </c>
      <c r="J1043">
        <f t="shared" si="32"/>
        <v>0</v>
      </c>
    </row>
    <row r="1044" spans="1:10" x14ac:dyDescent="0.25">
      <c r="A1044" s="4" t="str">
        <f t="shared" si="33"/>
        <v>Low IncomeCARE9/22/2021 (4pm-5pm &amp; 5:55pm-7pm)11</v>
      </c>
      <c r="B1044" t="s">
        <v>96</v>
      </c>
      <c r="C1044" t="s">
        <v>108</v>
      </c>
      <c r="D1044" s="5" t="s">
        <v>173</v>
      </c>
      <c r="E1044">
        <v>11</v>
      </c>
      <c r="F1044">
        <v>0.76530998945236206</v>
      </c>
      <c r="G1044">
        <v>0.75459569692611694</v>
      </c>
      <c r="H1044">
        <v>1.2825128622353077E-2</v>
      </c>
      <c r="I1044">
        <v>81.64096564885385</v>
      </c>
      <c r="J1044">
        <f t="shared" si="32"/>
        <v>0</v>
      </c>
    </row>
    <row r="1045" spans="1:10" x14ac:dyDescent="0.25">
      <c r="A1045" s="4" t="str">
        <f t="shared" si="33"/>
        <v>Low IncomeCARE9/22/2021 (4pm-5pm &amp; 5:55pm-7pm)12</v>
      </c>
      <c r="B1045" t="s">
        <v>96</v>
      </c>
      <c r="C1045" t="s">
        <v>108</v>
      </c>
      <c r="D1045" s="5" t="s">
        <v>173</v>
      </c>
      <c r="E1045">
        <v>12</v>
      </c>
      <c r="F1045">
        <v>1.0020151138305664</v>
      </c>
      <c r="G1045">
        <v>0.97908371686935425</v>
      </c>
      <c r="H1045">
        <v>1.4307273551821709E-2</v>
      </c>
      <c r="I1045">
        <v>87.266897900754827</v>
      </c>
      <c r="J1045">
        <f t="shared" si="32"/>
        <v>0</v>
      </c>
    </row>
    <row r="1046" spans="1:10" x14ac:dyDescent="0.25">
      <c r="A1046" s="4" t="str">
        <f t="shared" si="33"/>
        <v>Low IncomeCARE9/22/2021 (4pm-5pm &amp; 5:55pm-7pm)13</v>
      </c>
      <c r="B1046" t="s">
        <v>96</v>
      </c>
      <c r="C1046" t="s">
        <v>108</v>
      </c>
      <c r="D1046" s="5" t="s">
        <v>173</v>
      </c>
      <c r="E1046">
        <v>13</v>
      </c>
      <c r="F1046">
        <v>1.3770228624343872</v>
      </c>
      <c r="G1046">
        <v>1.3271130323410034</v>
      </c>
      <c r="H1046">
        <v>1.4361554756760597E-2</v>
      </c>
      <c r="I1046">
        <v>91.132284351142559</v>
      </c>
      <c r="J1046">
        <f t="shared" si="32"/>
        <v>0</v>
      </c>
    </row>
    <row r="1047" spans="1:10" x14ac:dyDescent="0.25">
      <c r="A1047" s="4" t="str">
        <f t="shared" si="33"/>
        <v>Low IncomeCARE9/22/2021 (4pm-5pm &amp; 5:55pm-7pm)14</v>
      </c>
      <c r="B1047" t="s">
        <v>96</v>
      </c>
      <c r="C1047" t="s">
        <v>108</v>
      </c>
      <c r="D1047" s="5" t="s">
        <v>173</v>
      </c>
      <c r="E1047">
        <v>14</v>
      </c>
      <c r="F1047">
        <v>1.7741754055023193</v>
      </c>
      <c r="G1047">
        <v>1.7625453472137451</v>
      </c>
      <c r="H1047">
        <v>8.2109514623880386E-3</v>
      </c>
      <c r="I1047">
        <v>93.559869274808264</v>
      </c>
      <c r="J1047">
        <f t="shared" si="32"/>
        <v>0</v>
      </c>
    </row>
    <row r="1048" spans="1:10" x14ac:dyDescent="0.25">
      <c r="A1048" s="4" t="str">
        <f t="shared" si="33"/>
        <v>Low IncomeCARE9/22/2021 (4pm-5pm &amp; 5:55pm-7pm)15</v>
      </c>
      <c r="B1048" t="s">
        <v>96</v>
      </c>
      <c r="C1048" t="s">
        <v>108</v>
      </c>
      <c r="D1048" s="5" t="s">
        <v>173</v>
      </c>
      <c r="E1048">
        <v>15</v>
      </c>
      <c r="F1048">
        <v>2.1346797943115234</v>
      </c>
      <c r="G1048">
        <v>2.1463098526000977</v>
      </c>
      <c r="H1048">
        <v>8.2109514623880386E-3</v>
      </c>
      <c r="I1048">
        <v>94.809899809154913</v>
      </c>
      <c r="J1048">
        <f t="shared" si="32"/>
        <v>0</v>
      </c>
    </row>
    <row r="1049" spans="1:10" x14ac:dyDescent="0.25">
      <c r="A1049" s="4" t="str">
        <f t="shared" si="33"/>
        <v>Low IncomeCARE9/22/2021 (4pm-5pm &amp; 5:55pm-7pm)16</v>
      </c>
      <c r="B1049" t="s">
        <v>96</v>
      </c>
      <c r="C1049" t="s">
        <v>108</v>
      </c>
      <c r="D1049" s="5" t="s">
        <v>173</v>
      </c>
      <c r="E1049">
        <v>16</v>
      </c>
      <c r="F1049">
        <v>2.4450967311859131</v>
      </c>
      <c r="G1049">
        <v>2.4360628128051758</v>
      </c>
      <c r="H1049">
        <v>1.6005001962184906E-2</v>
      </c>
      <c r="I1049">
        <v>95.290312977092086</v>
      </c>
      <c r="J1049">
        <f t="shared" si="32"/>
        <v>0</v>
      </c>
    </row>
    <row r="1050" spans="1:10" x14ac:dyDescent="0.25">
      <c r="A1050" s="4" t="str">
        <f t="shared" si="33"/>
        <v>Low IncomeCARE9/22/2021 (4pm-5pm &amp; 5:55pm-7pm)17</v>
      </c>
      <c r="B1050" t="s">
        <v>96</v>
      </c>
      <c r="C1050" t="s">
        <v>108</v>
      </c>
      <c r="D1050" s="5" t="s">
        <v>173</v>
      </c>
      <c r="E1050">
        <v>17</v>
      </c>
      <c r="F1050">
        <v>2.6061246395111084</v>
      </c>
      <c r="G1050">
        <v>1.5560215711593628</v>
      </c>
      <c r="H1050">
        <v>1.8660387024283409E-2</v>
      </c>
      <c r="I1050">
        <v>94.181194656489168</v>
      </c>
      <c r="J1050">
        <f t="shared" si="32"/>
        <v>0</v>
      </c>
    </row>
    <row r="1051" spans="1:10" x14ac:dyDescent="0.25">
      <c r="A1051" s="4" t="str">
        <f t="shared" si="33"/>
        <v>Low IncomeCARE9/22/2021 (4pm-5pm &amp; 5:55pm-7pm)18</v>
      </c>
      <c r="B1051" t="s">
        <v>96</v>
      </c>
      <c r="C1051" t="s">
        <v>108</v>
      </c>
      <c r="D1051" s="5" t="s">
        <v>173</v>
      </c>
      <c r="E1051">
        <v>18</v>
      </c>
      <c r="F1051">
        <v>2.6310775279998779</v>
      </c>
      <c r="G1051">
        <v>2.9395720958709717</v>
      </c>
      <c r="H1051">
        <v>1.8320338800549507E-2</v>
      </c>
      <c r="I1051">
        <v>92.386627862584163</v>
      </c>
      <c r="J1051">
        <f t="shared" si="32"/>
        <v>0</v>
      </c>
    </row>
    <row r="1052" spans="1:10" x14ac:dyDescent="0.25">
      <c r="A1052" s="4" t="str">
        <f t="shared" si="33"/>
        <v>Low IncomeCARE9/22/2021 (4pm-5pm &amp; 5:55pm-7pm)19</v>
      </c>
      <c r="B1052" t="s">
        <v>96</v>
      </c>
      <c r="C1052" t="s">
        <v>108</v>
      </c>
      <c r="D1052" s="5" t="s">
        <v>173</v>
      </c>
      <c r="E1052">
        <v>19</v>
      </c>
      <c r="F1052">
        <v>2.4957971572875977</v>
      </c>
      <c r="G1052">
        <v>1.7495694160461426</v>
      </c>
      <c r="H1052">
        <v>1.8291488289833069E-2</v>
      </c>
      <c r="I1052">
        <v>90.182797709920763</v>
      </c>
      <c r="J1052">
        <f t="shared" si="32"/>
        <v>0</v>
      </c>
    </row>
    <row r="1053" spans="1:10" x14ac:dyDescent="0.25">
      <c r="A1053" s="4" t="str">
        <f t="shared" si="33"/>
        <v>Low IncomeCARE9/22/2021 (4pm-5pm &amp; 5:55pm-7pm)20</v>
      </c>
      <c r="B1053" t="s">
        <v>96</v>
      </c>
      <c r="C1053" t="s">
        <v>108</v>
      </c>
      <c r="D1053" s="5" t="s">
        <v>173</v>
      </c>
      <c r="E1053">
        <v>20</v>
      </c>
      <c r="F1053">
        <v>2.3125596046447754</v>
      </c>
      <c r="G1053">
        <v>2.705322265625</v>
      </c>
      <c r="H1053">
        <v>1.7667874693870544E-2</v>
      </c>
      <c r="I1053">
        <v>86.630310114504411</v>
      </c>
      <c r="J1053">
        <f t="shared" si="32"/>
        <v>0</v>
      </c>
    </row>
    <row r="1054" spans="1:10" x14ac:dyDescent="0.25">
      <c r="A1054" s="4" t="str">
        <f t="shared" si="33"/>
        <v>Low IncomeCARE9/22/2021 (4pm-5pm &amp; 5:55pm-7pm)21</v>
      </c>
      <c r="B1054" t="s">
        <v>96</v>
      </c>
      <c r="C1054" t="s">
        <v>108</v>
      </c>
      <c r="D1054" s="5" t="s">
        <v>173</v>
      </c>
      <c r="E1054">
        <v>21</v>
      </c>
      <c r="F1054">
        <v>2.151491641998291</v>
      </c>
      <c r="G1054">
        <v>2.3106467723846436</v>
      </c>
      <c r="H1054">
        <v>1.661202684044838E-2</v>
      </c>
      <c r="I1054">
        <v>83.732821564887686</v>
      </c>
      <c r="J1054">
        <f t="shared" si="32"/>
        <v>0</v>
      </c>
    </row>
    <row r="1055" spans="1:10" x14ac:dyDescent="0.25">
      <c r="A1055" s="4" t="str">
        <f t="shared" si="33"/>
        <v>Low IncomeCARE9/22/2021 (4pm-5pm &amp; 5:55pm-7pm)22</v>
      </c>
      <c r="B1055" t="s">
        <v>96</v>
      </c>
      <c r="C1055" t="s">
        <v>108</v>
      </c>
      <c r="D1055" s="5" t="s">
        <v>173</v>
      </c>
      <c r="E1055">
        <v>22</v>
      </c>
      <c r="F1055">
        <v>1.9545873403549194</v>
      </c>
      <c r="G1055">
        <v>2.0688388347625732</v>
      </c>
      <c r="H1055">
        <v>1.6007933765649796E-2</v>
      </c>
      <c r="I1055">
        <v>81.57695229007841</v>
      </c>
      <c r="J1055">
        <f t="shared" si="32"/>
        <v>0</v>
      </c>
    </row>
    <row r="1056" spans="1:10" x14ac:dyDescent="0.25">
      <c r="A1056" s="4" t="str">
        <f t="shared" si="33"/>
        <v>Low IncomeCARE9/22/2021 (4pm-5pm &amp; 5:55pm-7pm)23</v>
      </c>
      <c r="B1056" t="s">
        <v>96</v>
      </c>
      <c r="C1056" t="s">
        <v>108</v>
      </c>
      <c r="D1056" s="5" t="s">
        <v>173</v>
      </c>
      <c r="E1056">
        <v>23</v>
      </c>
      <c r="F1056">
        <v>1.6909754276275635</v>
      </c>
      <c r="G1056">
        <v>1.7496353387832642</v>
      </c>
      <c r="H1056">
        <v>1.5301433391869068E-2</v>
      </c>
      <c r="I1056">
        <v>79.14171469466109</v>
      </c>
      <c r="J1056">
        <f t="shared" si="32"/>
        <v>0</v>
      </c>
    </row>
    <row r="1057" spans="1:10" x14ac:dyDescent="0.25">
      <c r="A1057" s="4" t="str">
        <f t="shared" si="33"/>
        <v>Low IncomeCARE9/22/2021 (4pm-5pm &amp; 5:55pm-7pm)24</v>
      </c>
      <c r="B1057" t="s">
        <v>96</v>
      </c>
      <c r="C1057" t="s">
        <v>108</v>
      </c>
      <c r="D1057" s="5" t="s">
        <v>173</v>
      </c>
      <c r="E1057">
        <v>24</v>
      </c>
      <c r="F1057">
        <v>1.4085962772369385</v>
      </c>
      <c r="G1057">
        <v>1.4707660675048828</v>
      </c>
      <c r="H1057">
        <v>1.3990812003612518E-2</v>
      </c>
      <c r="I1057">
        <v>77.393757633592799</v>
      </c>
      <c r="J1057">
        <f t="shared" si="32"/>
        <v>0</v>
      </c>
    </row>
    <row r="1058" spans="1:10" x14ac:dyDescent="0.25">
      <c r="A1058" s="4" t="str">
        <f t="shared" si="33"/>
        <v>Low IncomeCARE9/30/2021 (5pm-7pm)1</v>
      </c>
      <c r="B1058" t="s">
        <v>96</v>
      </c>
      <c r="C1058" t="s">
        <v>108</v>
      </c>
      <c r="D1058" s="5" t="s">
        <v>174</v>
      </c>
      <c r="E1058">
        <v>1</v>
      </c>
      <c r="F1058">
        <v>0.74467629194259644</v>
      </c>
      <c r="G1058">
        <v>0.76170319318771362</v>
      </c>
      <c r="H1058">
        <v>1.0713238269090652E-2</v>
      </c>
      <c r="I1058">
        <v>64.007118289784003</v>
      </c>
      <c r="J1058">
        <f t="shared" si="32"/>
        <v>0</v>
      </c>
    </row>
    <row r="1059" spans="1:10" x14ac:dyDescent="0.25">
      <c r="A1059" s="4" t="str">
        <f t="shared" si="33"/>
        <v>Low IncomeCARE9/30/2021 (5pm-7pm)2</v>
      </c>
      <c r="B1059" t="s">
        <v>96</v>
      </c>
      <c r="C1059" t="s">
        <v>108</v>
      </c>
      <c r="D1059" s="5" t="s">
        <v>174</v>
      </c>
      <c r="E1059">
        <v>2</v>
      </c>
      <c r="F1059">
        <v>0.66846257448196411</v>
      </c>
      <c r="G1059">
        <v>0.68562060594558716</v>
      </c>
      <c r="H1059">
        <v>1.0062453337013721E-2</v>
      </c>
      <c r="I1059">
        <v>62.650988123515951</v>
      </c>
      <c r="J1059">
        <f t="shared" si="32"/>
        <v>0</v>
      </c>
    </row>
    <row r="1060" spans="1:10" x14ac:dyDescent="0.25">
      <c r="A1060" s="4" t="str">
        <f t="shared" si="33"/>
        <v>Low IncomeCARE9/30/2021 (5pm-7pm)3</v>
      </c>
      <c r="B1060" t="s">
        <v>96</v>
      </c>
      <c r="C1060" t="s">
        <v>108</v>
      </c>
      <c r="D1060" s="5" t="s">
        <v>174</v>
      </c>
      <c r="E1060">
        <v>3</v>
      </c>
      <c r="F1060">
        <v>0.61747646331787109</v>
      </c>
      <c r="G1060">
        <v>0.63212418556213379</v>
      </c>
      <c r="H1060">
        <v>9.1152312234044075E-3</v>
      </c>
      <c r="I1060">
        <v>61.000476959616854</v>
      </c>
      <c r="J1060">
        <f t="shared" si="32"/>
        <v>0</v>
      </c>
    </row>
    <row r="1061" spans="1:10" x14ac:dyDescent="0.25">
      <c r="A1061" s="4" t="str">
        <f t="shared" si="33"/>
        <v>Low IncomeCARE9/30/2021 (5pm-7pm)4</v>
      </c>
      <c r="B1061" t="s">
        <v>96</v>
      </c>
      <c r="C1061" t="s">
        <v>108</v>
      </c>
      <c r="D1061" s="5" t="s">
        <v>174</v>
      </c>
      <c r="E1061">
        <v>4</v>
      </c>
      <c r="F1061">
        <v>0.5809970498085022</v>
      </c>
      <c r="G1061">
        <v>0.59999489784240723</v>
      </c>
      <c r="H1061">
        <v>8.282235823571682E-3</v>
      </c>
      <c r="I1061">
        <v>60.110232779097274</v>
      </c>
      <c r="J1061">
        <f t="shared" si="32"/>
        <v>0</v>
      </c>
    </row>
    <row r="1062" spans="1:10" x14ac:dyDescent="0.25">
      <c r="A1062" s="4" t="str">
        <f t="shared" si="33"/>
        <v>Low IncomeCARE9/30/2021 (5pm-7pm)5</v>
      </c>
      <c r="B1062" t="s">
        <v>96</v>
      </c>
      <c r="C1062" t="s">
        <v>108</v>
      </c>
      <c r="D1062" s="5" t="s">
        <v>174</v>
      </c>
      <c r="E1062">
        <v>5</v>
      </c>
      <c r="F1062">
        <v>0.56829869747161865</v>
      </c>
      <c r="G1062">
        <v>0.57741343975067139</v>
      </c>
      <c r="H1062">
        <v>7.4885673820972443E-3</v>
      </c>
      <c r="I1062">
        <v>58.798160570069768</v>
      </c>
      <c r="J1062">
        <f t="shared" si="32"/>
        <v>0</v>
      </c>
    </row>
    <row r="1063" spans="1:10" x14ac:dyDescent="0.25">
      <c r="A1063" s="4" t="str">
        <f t="shared" si="33"/>
        <v>Low IncomeCARE9/30/2021 (5pm-7pm)6</v>
      </c>
      <c r="B1063" t="s">
        <v>96</v>
      </c>
      <c r="C1063" t="s">
        <v>108</v>
      </c>
      <c r="D1063" s="5" t="s">
        <v>174</v>
      </c>
      <c r="E1063">
        <v>6</v>
      </c>
      <c r="F1063">
        <v>0.57373708486557007</v>
      </c>
      <c r="G1063">
        <v>0.57868808507919312</v>
      </c>
      <c r="H1063">
        <v>6.6216150298714638E-3</v>
      </c>
      <c r="I1063">
        <v>58.317215201898584</v>
      </c>
      <c r="J1063">
        <f t="shared" si="32"/>
        <v>0</v>
      </c>
    </row>
    <row r="1064" spans="1:10" x14ac:dyDescent="0.25">
      <c r="A1064" s="4" t="str">
        <f t="shared" si="33"/>
        <v>Low IncomeCARE9/30/2021 (5pm-7pm)7</v>
      </c>
      <c r="B1064" t="s">
        <v>96</v>
      </c>
      <c r="C1064" t="s">
        <v>108</v>
      </c>
      <c r="D1064" s="5" t="s">
        <v>174</v>
      </c>
      <c r="E1064">
        <v>7</v>
      </c>
      <c r="F1064">
        <v>0.62002968788146973</v>
      </c>
      <c r="G1064">
        <v>0.62989670038223267</v>
      </c>
      <c r="H1064">
        <v>6.2825540080666542E-3</v>
      </c>
      <c r="I1064">
        <v>59.264292636575661</v>
      </c>
      <c r="J1064">
        <f t="shared" si="32"/>
        <v>0</v>
      </c>
    </row>
    <row r="1065" spans="1:10" x14ac:dyDescent="0.25">
      <c r="A1065" s="4" t="str">
        <f t="shared" si="33"/>
        <v>Low IncomeCARE9/30/2021 (5pm-7pm)8</v>
      </c>
      <c r="B1065" t="s">
        <v>96</v>
      </c>
      <c r="C1065" t="s">
        <v>108</v>
      </c>
      <c r="D1065" s="5" t="s">
        <v>174</v>
      </c>
      <c r="E1065">
        <v>8</v>
      </c>
      <c r="F1065">
        <v>0.60204041004180908</v>
      </c>
      <c r="G1065">
        <v>0.60716158151626587</v>
      </c>
      <c r="H1065">
        <v>6.7780334502458572E-3</v>
      </c>
      <c r="I1065">
        <v>59.407377672210721</v>
      </c>
      <c r="J1065">
        <f t="shared" si="32"/>
        <v>0</v>
      </c>
    </row>
    <row r="1066" spans="1:10" x14ac:dyDescent="0.25">
      <c r="A1066" s="4" t="str">
        <f t="shared" si="33"/>
        <v>Low IncomeCARE9/30/2021 (5pm-7pm)9</v>
      </c>
      <c r="B1066" t="s">
        <v>96</v>
      </c>
      <c r="C1066" t="s">
        <v>108</v>
      </c>
      <c r="D1066" s="5" t="s">
        <v>174</v>
      </c>
      <c r="E1066">
        <v>9</v>
      </c>
      <c r="F1066">
        <v>0.49451208114624023</v>
      </c>
      <c r="G1066">
        <v>0.48492881655693054</v>
      </c>
      <c r="H1066">
        <v>7.7342269942164421E-3</v>
      </c>
      <c r="I1066">
        <v>61.02867743468309</v>
      </c>
      <c r="J1066">
        <f t="shared" si="32"/>
        <v>0</v>
      </c>
    </row>
    <row r="1067" spans="1:10" x14ac:dyDescent="0.25">
      <c r="A1067" s="4" t="str">
        <f t="shared" si="33"/>
        <v>Low IncomeCARE9/30/2021 (5pm-7pm)10</v>
      </c>
      <c r="B1067" t="s">
        <v>96</v>
      </c>
      <c r="C1067" t="s">
        <v>108</v>
      </c>
      <c r="D1067" s="5" t="s">
        <v>174</v>
      </c>
      <c r="E1067">
        <v>10</v>
      </c>
      <c r="F1067">
        <v>0.38735610246658325</v>
      </c>
      <c r="G1067">
        <v>0.3799787163734436</v>
      </c>
      <c r="H1067">
        <v>8.7364111095666885E-3</v>
      </c>
      <c r="I1067">
        <v>66.003316864613794</v>
      </c>
      <c r="J1067">
        <f t="shared" si="32"/>
        <v>0</v>
      </c>
    </row>
    <row r="1068" spans="1:10" x14ac:dyDescent="0.25">
      <c r="A1068" s="4" t="str">
        <f t="shared" si="33"/>
        <v>Low IncomeCARE9/30/2021 (5pm-7pm)11</v>
      </c>
      <c r="B1068" t="s">
        <v>96</v>
      </c>
      <c r="C1068" t="s">
        <v>108</v>
      </c>
      <c r="D1068" s="5" t="s">
        <v>174</v>
      </c>
      <c r="E1068">
        <v>11</v>
      </c>
      <c r="F1068">
        <v>0.31955397129058838</v>
      </c>
      <c r="G1068">
        <v>0.29110226035118103</v>
      </c>
      <c r="H1068">
        <v>9.3746036291122437E-3</v>
      </c>
      <c r="I1068">
        <v>71.729992399053941</v>
      </c>
      <c r="J1068">
        <f t="shared" si="32"/>
        <v>0</v>
      </c>
    </row>
    <row r="1069" spans="1:10" x14ac:dyDescent="0.25">
      <c r="A1069" s="4" t="str">
        <f t="shared" si="33"/>
        <v>Low IncomeCARE9/30/2021 (5pm-7pm)12</v>
      </c>
      <c r="B1069" t="s">
        <v>96</v>
      </c>
      <c r="C1069" t="s">
        <v>108</v>
      </c>
      <c r="D1069" s="5" t="s">
        <v>174</v>
      </c>
      <c r="E1069">
        <v>12</v>
      </c>
      <c r="F1069">
        <v>0.3019777238368988</v>
      </c>
      <c r="G1069">
        <v>0.26891618967056274</v>
      </c>
      <c r="H1069">
        <v>1.0355384089052677E-2</v>
      </c>
      <c r="I1069">
        <v>77.615148210565778</v>
      </c>
      <c r="J1069">
        <f t="shared" si="32"/>
        <v>0</v>
      </c>
    </row>
    <row r="1070" spans="1:10" x14ac:dyDescent="0.25">
      <c r="A1070" s="4" t="str">
        <f t="shared" si="33"/>
        <v>Low IncomeCARE9/30/2021 (5pm-7pm)13</v>
      </c>
      <c r="B1070" t="s">
        <v>96</v>
      </c>
      <c r="C1070" t="s">
        <v>108</v>
      </c>
      <c r="D1070" s="5" t="s">
        <v>174</v>
      </c>
      <c r="E1070">
        <v>13</v>
      </c>
      <c r="F1070">
        <v>0.36045262217521667</v>
      </c>
      <c r="G1070">
        <v>0.33710408210754395</v>
      </c>
      <c r="H1070">
        <v>1.1165764182806015E-2</v>
      </c>
      <c r="I1070">
        <v>82.226560919993773</v>
      </c>
      <c r="J1070">
        <f t="shared" si="32"/>
        <v>0</v>
      </c>
    </row>
    <row r="1071" spans="1:10" x14ac:dyDescent="0.25">
      <c r="A1071" s="4" t="str">
        <f t="shared" si="33"/>
        <v>Low IncomeCARE9/30/2021 (5pm-7pm)14</v>
      </c>
      <c r="B1071" t="s">
        <v>96</v>
      </c>
      <c r="C1071" t="s">
        <v>108</v>
      </c>
      <c r="D1071" s="5" t="s">
        <v>174</v>
      </c>
      <c r="E1071">
        <v>14</v>
      </c>
      <c r="F1071">
        <v>0.49033758044242859</v>
      </c>
      <c r="G1071">
        <v>0.4808553159236908</v>
      </c>
      <c r="H1071">
        <v>1.0888007469475269E-2</v>
      </c>
      <c r="I1071">
        <v>83.761077624664253</v>
      </c>
      <c r="J1071">
        <f t="shared" si="32"/>
        <v>0</v>
      </c>
    </row>
    <row r="1072" spans="1:10" x14ac:dyDescent="0.25">
      <c r="A1072" s="4" t="str">
        <f t="shared" si="33"/>
        <v>Low IncomeCARE9/30/2021 (5pm-7pm)15</v>
      </c>
      <c r="B1072" t="s">
        <v>96</v>
      </c>
      <c r="C1072" t="s">
        <v>108</v>
      </c>
      <c r="D1072" s="5" t="s">
        <v>174</v>
      </c>
      <c r="E1072">
        <v>15</v>
      </c>
      <c r="F1072">
        <v>0.71184086799621582</v>
      </c>
      <c r="G1072">
        <v>0.70944803953170776</v>
      </c>
      <c r="H1072">
        <v>6.3590831123292446E-3</v>
      </c>
      <c r="I1072">
        <v>85.138189749185287</v>
      </c>
      <c r="J1072">
        <f t="shared" si="32"/>
        <v>0</v>
      </c>
    </row>
    <row r="1073" spans="1:10" x14ac:dyDescent="0.25">
      <c r="A1073" s="4" t="str">
        <f t="shared" si="33"/>
        <v>Low IncomeCARE9/30/2021 (5pm-7pm)16</v>
      </c>
      <c r="B1073" t="s">
        <v>96</v>
      </c>
      <c r="C1073" t="s">
        <v>108</v>
      </c>
      <c r="D1073" s="5" t="s">
        <v>174</v>
      </c>
      <c r="E1073">
        <v>16</v>
      </c>
      <c r="F1073">
        <v>1.0245578289031982</v>
      </c>
      <c r="G1073">
        <v>1.0269507169723511</v>
      </c>
      <c r="H1073">
        <v>6.3590831123292446E-3</v>
      </c>
      <c r="I1073">
        <v>86.493531277878148</v>
      </c>
      <c r="J1073">
        <f t="shared" si="32"/>
        <v>0</v>
      </c>
    </row>
    <row r="1074" spans="1:10" x14ac:dyDescent="0.25">
      <c r="A1074" s="4" t="str">
        <f t="shared" si="33"/>
        <v>Low IncomeCARE9/30/2021 (5pm-7pm)17</v>
      </c>
      <c r="B1074" t="s">
        <v>96</v>
      </c>
      <c r="C1074" t="s">
        <v>108</v>
      </c>
      <c r="D1074" s="5" t="s">
        <v>174</v>
      </c>
      <c r="E1074">
        <v>17</v>
      </c>
      <c r="F1074">
        <v>1.3092052936553955</v>
      </c>
      <c r="G1074">
        <v>1.2748755216598511</v>
      </c>
      <c r="H1074">
        <v>1.2928693555295467E-2</v>
      </c>
      <c r="I1074">
        <v>87.068713195199791</v>
      </c>
      <c r="J1074">
        <f t="shared" si="32"/>
        <v>0</v>
      </c>
    </row>
    <row r="1075" spans="1:10" x14ac:dyDescent="0.25">
      <c r="A1075" s="4" t="str">
        <f t="shared" si="33"/>
        <v>Low IncomeCARE9/30/2021 (5pm-7pm)18</v>
      </c>
      <c r="B1075" t="s">
        <v>96</v>
      </c>
      <c r="C1075" t="s">
        <v>108</v>
      </c>
      <c r="D1075" s="5" t="s">
        <v>174</v>
      </c>
      <c r="E1075">
        <v>18</v>
      </c>
      <c r="F1075">
        <v>1.4670531749725342</v>
      </c>
      <c r="G1075">
        <v>1.0136663913726807</v>
      </c>
      <c r="H1075">
        <v>1.4615905471146107E-2</v>
      </c>
      <c r="I1075">
        <v>87.03283434122811</v>
      </c>
      <c r="J1075">
        <f t="shared" si="32"/>
        <v>0</v>
      </c>
    </row>
    <row r="1076" spans="1:10" x14ac:dyDescent="0.25">
      <c r="A1076" s="4" t="str">
        <f t="shared" si="33"/>
        <v>Low IncomeCARE9/30/2021 (5pm-7pm)19</v>
      </c>
      <c r="B1076" t="s">
        <v>96</v>
      </c>
      <c r="C1076" t="s">
        <v>108</v>
      </c>
      <c r="D1076" s="5" t="s">
        <v>174</v>
      </c>
      <c r="E1076">
        <v>19</v>
      </c>
      <c r="F1076">
        <v>1.4615485668182373</v>
      </c>
      <c r="G1076">
        <v>1.214722752571106</v>
      </c>
      <c r="H1076">
        <v>1.4400891028344631E-2</v>
      </c>
      <c r="I1076">
        <v>86.361023099031357</v>
      </c>
      <c r="J1076">
        <f t="shared" si="32"/>
        <v>0</v>
      </c>
    </row>
    <row r="1077" spans="1:10" x14ac:dyDescent="0.25">
      <c r="A1077" s="4" t="str">
        <f t="shared" si="33"/>
        <v>Low IncomeCARE9/30/2021 (5pm-7pm)20</v>
      </c>
      <c r="B1077" t="s">
        <v>96</v>
      </c>
      <c r="C1077" t="s">
        <v>108</v>
      </c>
      <c r="D1077" s="5" t="s">
        <v>174</v>
      </c>
      <c r="E1077">
        <v>20</v>
      </c>
      <c r="F1077">
        <v>1.4195857048034668</v>
      </c>
      <c r="G1077">
        <v>1.6724144220352173</v>
      </c>
      <c r="H1077">
        <v>1.3966869562864304E-2</v>
      </c>
      <c r="I1077">
        <v>83.321046892035284</v>
      </c>
      <c r="J1077">
        <f t="shared" si="32"/>
        <v>0</v>
      </c>
    </row>
    <row r="1078" spans="1:10" x14ac:dyDescent="0.25">
      <c r="A1078" s="4" t="str">
        <f t="shared" si="33"/>
        <v>Low IncomeCARE9/30/2021 (5pm-7pm)21</v>
      </c>
      <c r="B1078" t="s">
        <v>96</v>
      </c>
      <c r="C1078" t="s">
        <v>108</v>
      </c>
      <c r="D1078" s="5" t="s">
        <v>174</v>
      </c>
      <c r="E1078">
        <v>21</v>
      </c>
      <c r="F1078">
        <v>1.3580877780914307</v>
      </c>
      <c r="G1078">
        <v>1.4323612451553345</v>
      </c>
      <c r="H1078">
        <v>1.3288767077028751E-2</v>
      </c>
      <c r="I1078">
        <v>79.910564092385158</v>
      </c>
      <c r="J1078">
        <f t="shared" si="32"/>
        <v>0</v>
      </c>
    </row>
    <row r="1079" spans="1:10" x14ac:dyDescent="0.25">
      <c r="A1079" s="4" t="str">
        <f t="shared" si="33"/>
        <v>Low IncomeCARE9/30/2021 (5pm-7pm)22</v>
      </c>
      <c r="B1079" t="s">
        <v>96</v>
      </c>
      <c r="C1079" t="s">
        <v>108</v>
      </c>
      <c r="D1079" s="5" t="s">
        <v>174</v>
      </c>
      <c r="E1079">
        <v>22</v>
      </c>
      <c r="F1079">
        <v>1.2655156850814819</v>
      </c>
      <c r="G1079">
        <v>1.3077540397644043</v>
      </c>
      <c r="H1079">
        <v>1.3213686645030975E-2</v>
      </c>
      <c r="I1079">
        <v>76.718814315462495</v>
      </c>
      <c r="J1079">
        <f t="shared" si="32"/>
        <v>0</v>
      </c>
    </row>
    <row r="1080" spans="1:10" x14ac:dyDescent="0.25">
      <c r="A1080" s="4" t="str">
        <f t="shared" si="33"/>
        <v>Low IncomeCARE9/30/2021 (5pm-7pm)23</v>
      </c>
      <c r="B1080" t="s">
        <v>96</v>
      </c>
      <c r="C1080" t="s">
        <v>108</v>
      </c>
      <c r="D1080" s="5" t="s">
        <v>174</v>
      </c>
      <c r="E1080">
        <v>23</v>
      </c>
      <c r="F1080">
        <v>1.1060236692428589</v>
      </c>
      <c r="G1080">
        <v>1.1319445371627808</v>
      </c>
      <c r="H1080">
        <v>1.2828793376684189E-2</v>
      </c>
      <c r="I1080">
        <v>74.215831267967175</v>
      </c>
      <c r="J1080">
        <f t="shared" si="32"/>
        <v>0</v>
      </c>
    </row>
    <row r="1081" spans="1:10" x14ac:dyDescent="0.25">
      <c r="A1081" s="4" t="str">
        <f t="shared" si="33"/>
        <v>Low IncomeCARE9/30/2021 (5pm-7pm)24</v>
      </c>
      <c r="B1081" t="s">
        <v>96</v>
      </c>
      <c r="C1081" t="s">
        <v>108</v>
      </c>
      <c r="D1081" s="5" t="s">
        <v>174</v>
      </c>
      <c r="E1081">
        <v>24</v>
      </c>
      <c r="F1081">
        <v>0.92353367805480957</v>
      </c>
      <c r="G1081">
        <v>0.94231486320495605</v>
      </c>
      <c r="H1081">
        <v>1.1777304112911224E-2</v>
      </c>
      <c r="I1081">
        <v>71.832646971345312</v>
      </c>
      <c r="J1081">
        <f t="shared" si="32"/>
        <v>0</v>
      </c>
    </row>
    <row r="1082" spans="1:10" x14ac:dyDescent="0.25">
      <c r="A1082" s="4" t="str">
        <f t="shared" si="33"/>
        <v>Low IncomeNon-CAREAverage Event Day (6pm-8pm)1</v>
      </c>
      <c r="B1082" t="s">
        <v>96</v>
      </c>
      <c r="C1082" t="s">
        <v>109</v>
      </c>
      <c r="D1082" s="5" t="s">
        <v>175</v>
      </c>
      <c r="E1082">
        <v>1</v>
      </c>
      <c r="F1082">
        <v>1.2265386581420898</v>
      </c>
      <c r="G1082">
        <v>1.2447892427444458</v>
      </c>
      <c r="H1082">
        <v>7.5208614580333233E-3</v>
      </c>
      <c r="I1082">
        <v>72.950086857993028</v>
      </c>
      <c r="J1082">
        <f t="shared" si="32"/>
        <v>0</v>
      </c>
    </row>
    <row r="1083" spans="1:10" x14ac:dyDescent="0.25">
      <c r="A1083" s="4" t="str">
        <f t="shared" si="33"/>
        <v>Low IncomeNon-CAREAverage Event Day (6pm-8pm)2</v>
      </c>
      <c r="B1083" t="s">
        <v>96</v>
      </c>
      <c r="C1083" t="s">
        <v>109</v>
      </c>
      <c r="D1083" s="5" t="s">
        <v>175</v>
      </c>
      <c r="E1083">
        <v>2</v>
      </c>
      <c r="F1083">
        <v>1.046847939491272</v>
      </c>
      <c r="G1083">
        <v>1.0610514879226685</v>
      </c>
      <c r="H1083">
        <v>6.9625796750187874E-3</v>
      </c>
      <c r="I1083">
        <v>71.849581355774191</v>
      </c>
      <c r="J1083">
        <f t="shared" si="32"/>
        <v>0</v>
      </c>
    </row>
    <row r="1084" spans="1:10" x14ac:dyDescent="0.25">
      <c r="A1084" s="4" t="str">
        <f t="shared" si="33"/>
        <v>Low IncomeNon-CAREAverage Event Day (6pm-8pm)3</v>
      </c>
      <c r="B1084" t="s">
        <v>96</v>
      </c>
      <c r="C1084" t="s">
        <v>109</v>
      </c>
      <c r="D1084" s="5" t="s">
        <v>175</v>
      </c>
      <c r="E1084">
        <v>3</v>
      </c>
      <c r="F1084">
        <v>0.91788041591644287</v>
      </c>
      <c r="G1084">
        <v>0.93120604753494263</v>
      </c>
      <c r="H1084">
        <v>6.3235806301236153E-3</v>
      </c>
      <c r="I1084">
        <v>70.877365315661166</v>
      </c>
      <c r="J1084">
        <f t="shared" si="32"/>
        <v>0</v>
      </c>
    </row>
    <row r="1085" spans="1:10" x14ac:dyDescent="0.25">
      <c r="A1085" s="4" t="str">
        <f t="shared" si="33"/>
        <v>Low IncomeNon-CAREAverage Event Day (6pm-8pm)4</v>
      </c>
      <c r="B1085" t="s">
        <v>96</v>
      </c>
      <c r="C1085" t="s">
        <v>109</v>
      </c>
      <c r="D1085" s="5" t="s">
        <v>175</v>
      </c>
      <c r="E1085">
        <v>4</v>
      </c>
      <c r="F1085">
        <v>0.83083391189575195</v>
      </c>
      <c r="G1085">
        <v>0.83963239192962646</v>
      </c>
      <c r="H1085">
        <v>5.7163680903613567E-3</v>
      </c>
      <c r="I1085">
        <v>70.262805805936438</v>
      </c>
      <c r="J1085">
        <f t="shared" si="32"/>
        <v>0</v>
      </c>
    </row>
    <row r="1086" spans="1:10" x14ac:dyDescent="0.25">
      <c r="A1086" s="4" t="str">
        <f t="shared" si="33"/>
        <v>Low IncomeNon-CAREAverage Event Day (6pm-8pm)5</v>
      </c>
      <c r="B1086" t="s">
        <v>96</v>
      </c>
      <c r="C1086" t="s">
        <v>109</v>
      </c>
      <c r="D1086" s="5" t="s">
        <v>175</v>
      </c>
      <c r="E1086">
        <v>5</v>
      </c>
      <c r="F1086">
        <v>0.76849555969238281</v>
      </c>
      <c r="G1086">
        <v>0.77639889717102051</v>
      </c>
      <c r="H1086">
        <v>5.0815772265195847E-3</v>
      </c>
      <c r="I1086">
        <v>69.805481678565442</v>
      </c>
      <c r="J1086">
        <f t="shared" si="32"/>
        <v>0</v>
      </c>
    </row>
    <row r="1087" spans="1:10" x14ac:dyDescent="0.25">
      <c r="A1087" s="4" t="str">
        <f t="shared" si="33"/>
        <v>Low IncomeNon-CAREAverage Event Day (6pm-8pm)6</v>
      </c>
      <c r="B1087" t="s">
        <v>96</v>
      </c>
      <c r="C1087" t="s">
        <v>109</v>
      </c>
      <c r="D1087" s="5" t="s">
        <v>175</v>
      </c>
      <c r="E1087">
        <v>6</v>
      </c>
      <c r="F1087">
        <v>0.74436712265014648</v>
      </c>
      <c r="G1087">
        <v>0.74524331092834473</v>
      </c>
      <c r="H1087">
        <v>4.2962301522493362E-3</v>
      </c>
      <c r="I1087">
        <v>69.427066906257437</v>
      </c>
      <c r="J1087">
        <f t="shared" si="32"/>
        <v>0</v>
      </c>
    </row>
    <row r="1088" spans="1:10" x14ac:dyDescent="0.25">
      <c r="A1088" s="4" t="str">
        <f t="shared" si="33"/>
        <v>Low IncomeNon-CAREAverage Event Day (6pm-8pm)7</v>
      </c>
      <c r="B1088" t="s">
        <v>96</v>
      </c>
      <c r="C1088" t="s">
        <v>109</v>
      </c>
      <c r="D1088" s="5" t="s">
        <v>175</v>
      </c>
      <c r="E1088">
        <v>7</v>
      </c>
      <c r="F1088">
        <v>0.7526431679725647</v>
      </c>
      <c r="G1088">
        <v>0.76397424936294556</v>
      </c>
      <c r="H1088">
        <v>3.8792258128523827E-3</v>
      </c>
      <c r="I1088">
        <v>69.055806754169041</v>
      </c>
      <c r="J1088">
        <f t="shared" si="32"/>
        <v>0</v>
      </c>
    </row>
    <row r="1089" spans="1:10" x14ac:dyDescent="0.25">
      <c r="A1089" s="4" t="str">
        <f t="shared" si="33"/>
        <v>Low IncomeNon-CAREAverage Event Day (6pm-8pm)8</v>
      </c>
      <c r="B1089" t="s">
        <v>96</v>
      </c>
      <c r="C1089" t="s">
        <v>109</v>
      </c>
      <c r="D1089" s="5" t="s">
        <v>175</v>
      </c>
      <c r="E1089">
        <v>8</v>
      </c>
      <c r="F1089">
        <v>0.71828937530517578</v>
      </c>
      <c r="G1089">
        <v>0.72099137306213379</v>
      </c>
      <c r="H1089">
        <v>4.0659965015947819E-3</v>
      </c>
      <c r="I1089">
        <v>68.827206782168147</v>
      </c>
      <c r="J1089">
        <f t="shared" si="32"/>
        <v>0</v>
      </c>
    </row>
    <row r="1090" spans="1:10" x14ac:dyDescent="0.25">
      <c r="A1090" s="4" t="str">
        <f t="shared" si="33"/>
        <v>Low IncomeNon-CAREAverage Event Day (6pm-8pm)9</v>
      </c>
      <c r="B1090" t="s">
        <v>96</v>
      </c>
      <c r="C1090" t="s">
        <v>109</v>
      </c>
      <c r="D1090" s="5" t="s">
        <v>175</v>
      </c>
      <c r="E1090">
        <v>9</v>
      </c>
      <c r="F1090">
        <v>0.59913909435272217</v>
      </c>
      <c r="G1090">
        <v>0.59889733791351318</v>
      </c>
      <c r="H1090">
        <v>4.6395407989621162E-3</v>
      </c>
      <c r="I1090">
        <v>70.718268412024983</v>
      </c>
      <c r="J1090">
        <f t="shared" ref="J1090:J1153" si="34">INDEX(events, MATCH(CONCATENATE(B1090, C1090, D1090), events_y, 0), MATCH("Confidential", events_x, 0))</f>
        <v>0</v>
      </c>
    </row>
    <row r="1091" spans="1:10" x14ac:dyDescent="0.25">
      <c r="A1091" s="4" t="str">
        <f t="shared" ref="A1091:A1154" si="35">B1091&amp;C1091&amp;D1091&amp;E1091</f>
        <v>Low IncomeNon-CAREAverage Event Day (6pm-8pm)10</v>
      </c>
      <c r="B1091" t="s">
        <v>96</v>
      </c>
      <c r="C1091" t="s">
        <v>109</v>
      </c>
      <c r="D1091" s="5" t="s">
        <v>175</v>
      </c>
      <c r="E1091">
        <v>10</v>
      </c>
      <c r="F1091">
        <v>0.51075804233551025</v>
      </c>
      <c r="G1091">
        <v>0.50814104080200195</v>
      </c>
      <c r="H1091">
        <v>5.518526304513216E-3</v>
      </c>
      <c r="I1091">
        <v>75.045800454993469</v>
      </c>
      <c r="J1091">
        <f t="shared" si="34"/>
        <v>0</v>
      </c>
    </row>
    <row r="1092" spans="1:10" x14ac:dyDescent="0.25">
      <c r="A1092" s="4" t="str">
        <f t="shared" si="35"/>
        <v>Low IncomeNon-CAREAverage Event Day (6pm-8pm)11</v>
      </c>
      <c r="B1092" t="s">
        <v>96</v>
      </c>
      <c r="C1092" t="s">
        <v>109</v>
      </c>
      <c r="D1092" s="5" t="s">
        <v>175</v>
      </c>
      <c r="E1092">
        <v>11</v>
      </c>
      <c r="F1092">
        <v>0.49040400981903076</v>
      </c>
      <c r="G1092">
        <v>0.49815371632575989</v>
      </c>
      <c r="H1092">
        <v>6.4049386419355869E-3</v>
      </c>
      <c r="I1092">
        <v>79.817749950704169</v>
      </c>
      <c r="J1092">
        <f t="shared" si="34"/>
        <v>0</v>
      </c>
    </row>
    <row r="1093" spans="1:10" x14ac:dyDescent="0.25">
      <c r="A1093" s="4" t="str">
        <f t="shared" si="35"/>
        <v>Low IncomeNon-CAREAverage Event Day (6pm-8pm)12</v>
      </c>
      <c r="B1093" t="s">
        <v>96</v>
      </c>
      <c r="C1093" t="s">
        <v>109</v>
      </c>
      <c r="D1093" s="5" t="s">
        <v>175</v>
      </c>
      <c r="E1093">
        <v>12</v>
      </c>
      <c r="F1093">
        <v>0.60218030214309692</v>
      </c>
      <c r="G1093">
        <v>0.60300952196121216</v>
      </c>
      <c r="H1093">
        <v>7.3231430724263191E-3</v>
      </c>
      <c r="I1093">
        <v>84.012234977324212</v>
      </c>
      <c r="J1093">
        <f t="shared" si="34"/>
        <v>0</v>
      </c>
    </row>
    <row r="1094" spans="1:10" x14ac:dyDescent="0.25">
      <c r="A1094" s="4" t="str">
        <f t="shared" si="35"/>
        <v>Low IncomeNon-CAREAverage Event Day (6pm-8pm)13</v>
      </c>
      <c r="B1094" t="s">
        <v>96</v>
      </c>
      <c r="C1094" t="s">
        <v>109</v>
      </c>
      <c r="D1094" s="5" t="s">
        <v>175</v>
      </c>
      <c r="E1094">
        <v>13</v>
      </c>
      <c r="F1094">
        <v>0.8483966588973999</v>
      </c>
      <c r="G1094">
        <v>0.85824394226074219</v>
      </c>
      <c r="H1094">
        <v>8.1468326970934868E-3</v>
      </c>
      <c r="I1094">
        <v>87.00199320744332</v>
      </c>
      <c r="J1094">
        <f t="shared" si="34"/>
        <v>0</v>
      </c>
    </row>
    <row r="1095" spans="1:10" x14ac:dyDescent="0.25">
      <c r="A1095" s="4" t="str">
        <f t="shared" si="35"/>
        <v>Low IncomeNon-CAREAverage Event Day (6pm-8pm)14</v>
      </c>
      <c r="B1095" t="s">
        <v>96</v>
      </c>
      <c r="C1095" t="s">
        <v>109</v>
      </c>
      <c r="D1095" s="5" t="s">
        <v>175</v>
      </c>
      <c r="E1095">
        <v>14</v>
      </c>
      <c r="F1095">
        <v>1.1803001165390015</v>
      </c>
      <c r="G1095">
        <v>1.1931359767913818</v>
      </c>
      <c r="H1095">
        <v>8.5786543786525726E-3</v>
      </c>
      <c r="I1095">
        <v>89.405320387591019</v>
      </c>
      <c r="J1095">
        <f t="shared" si="34"/>
        <v>0</v>
      </c>
    </row>
    <row r="1096" spans="1:10" x14ac:dyDescent="0.25">
      <c r="A1096" s="4" t="str">
        <f t="shared" si="35"/>
        <v>Low IncomeNon-CAREAverage Event Day (6pm-8pm)15</v>
      </c>
      <c r="B1096" t="s">
        <v>96</v>
      </c>
      <c r="C1096" t="s">
        <v>109</v>
      </c>
      <c r="D1096" s="5" t="s">
        <v>175</v>
      </c>
      <c r="E1096">
        <v>15</v>
      </c>
      <c r="F1096">
        <v>1.5277258157730103</v>
      </c>
      <c r="G1096">
        <v>1.5548253059387207</v>
      </c>
      <c r="H1096">
        <v>8.0870883539319038E-3</v>
      </c>
      <c r="I1096">
        <v>91.092068231956972</v>
      </c>
      <c r="J1096">
        <f t="shared" si="34"/>
        <v>0</v>
      </c>
    </row>
    <row r="1097" spans="1:10" x14ac:dyDescent="0.25">
      <c r="A1097" s="4" t="str">
        <f t="shared" si="35"/>
        <v>Low IncomeNon-CAREAverage Event Day (6pm-8pm)16</v>
      </c>
      <c r="B1097" t="s">
        <v>96</v>
      </c>
      <c r="C1097" t="s">
        <v>109</v>
      </c>
      <c r="D1097" s="5" t="s">
        <v>175</v>
      </c>
      <c r="E1097">
        <v>16</v>
      </c>
      <c r="F1097">
        <v>1.9504275321960449</v>
      </c>
      <c r="G1097">
        <v>1.9619667530059814</v>
      </c>
      <c r="H1097">
        <v>4.4384254142642021E-3</v>
      </c>
      <c r="I1097">
        <v>92.881735512941091</v>
      </c>
      <c r="J1097">
        <f t="shared" si="34"/>
        <v>0</v>
      </c>
    </row>
    <row r="1098" spans="1:10" x14ac:dyDescent="0.25">
      <c r="A1098" s="4" t="str">
        <f t="shared" si="35"/>
        <v>Low IncomeNon-CAREAverage Event Day (6pm-8pm)17</v>
      </c>
      <c r="B1098" t="s">
        <v>96</v>
      </c>
      <c r="C1098" t="s">
        <v>109</v>
      </c>
      <c r="D1098" s="5" t="s">
        <v>175</v>
      </c>
      <c r="E1098">
        <v>17</v>
      </c>
      <c r="F1098">
        <v>2.2596311569213867</v>
      </c>
      <c r="G1098">
        <v>2.2480921745300293</v>
      </c>
      <c r="H1098">
        <v>4.4384254142642021E-3</v>
      </c>
      <c r="I1098">
        <v>92.668012635768832</v>
      </c>
      <c r="J1098">
        <f t="shared" si="34"/>
        <v>0</v>
      </c>
    </row>
    <row r="1099" spans="1:10" x14ac:dyDescent="0.25">
      <c r="A1099" s="4" t="str">
        <f t="shared" si="35"/>
        <v>Low IncomeNon-CAREAverage Event Day (6pm-8pm)18</v>
      </c>
      <c r="B1099" t="s">
        <v>96</v>
      </c>
      <c r="C1099" t="s">
        <v>109</v>
      </c>
      <c r="D1099" s="5" t="s">
        <v>175</v>
      </c>
      <c r="E1099">
        <v>18</v>
      </c>
      <c r="F1099">
        <v>2.4727716445922852</v>
      </c>
      <c r="G1099">
        <v>2.4517059326171875</v>
      </c>
      <c r="H1099">
        <v>8.1859994679689407E-3</v>
      </c>
      <c r="I1099">
        <v>90.862082533197352</v>
      </c>
      <c r="J1099">
        <f t="shared" si="34"/>
        <v>0</v>
      </c>
    </row>
    <row r="1100" spans="1:10" x14ac:dyDescent="0.25">
      <c r="A1100" s="4" t="str">
        <f t="shared" si="35"/>
        <v>Low IncomeNon-CAREAverage Event Day (6pm-8pm)19</v>
      </c>
      <c r="B1100" t="s">
        <v>96</v>
      </c>
      <c r="C1100" t="s">
        <v>109</v>
      </c>
      <c r="D1100" s="5" t="s">
        <v>175</v>
      </c>
      <c r="E1100">
        <v>19</v>
      </c>
      <c r="F1100">
        <v>2.4989509582519531</v>
      </c>
      <c r="G1100">
        <v>1.5643131732940674</v>
      </c>
      <c r="H1100">
        <v>9.2312023043632507E-3</v>
      </c>
      <c r="I1100">
        <v>88.661369156164838</v>
      </c>
      <c r="J1100">
        <f t="shared" si="34"/>
        <v>0</v>
      </c>
    </row>
    <row r="1101" spans="1:10" x14ac:dyDescent="0.25">
      <c r="A1101" s="4" t="str">
        <f t="shared" si="35"/>
        <v>Low IncomeNon-CAREAverage Event Day (6pm-8pm)20</v>
      </c>
      <c r="B1101" t="s">
        <v>96</v>
      </c>
      <c r="C1101" t="s">
        <v>109</v>
      </c>
      <c r="D1101" s="5" t="s">
        <v>175</v>
      </c>
      <c r="E1101">
        <v>20</v>
      </c>
      <c r="F1101">
        <v>2.3463833332061768</v>
      </c>
      <c r="G1101">
        <v>1.8462432622909546</v>
      </c>
      <c r="H1101">
        <v>8.9793391525745392E-3</v>
      </c>
      <c r="I1101">
        <v>85.445428813499376</v>
      </c>
      <c r="J1101">
        <f t="shared" si="34"/>
        <v>0</v>
      </c>
    </row>
    <row r="1102" spans="1:10" x14ac:dyDescent="0.25">
      <c r="A1102" s="4" t="str">
        <f t="shared" si="35"/>
        <v>Low IncomeNon-CAREAverage Event Day (6pm-8pm)21</v>
      </c>
      <c r="B1102" t="s">
        <v>96</v>
      </c>
      <c r="C1102" t="s">
        <v>109</v>
      </c>
      <c r="D1102" s="5" t="s">
        <v>175</v>
      </c>
      <c r="E1102">
        <v>21</v>
      </c>
      <c r="F1102">
        <v>2.2165110111236572</v>
      </c>
      <c r="G1102">
        <v>2.6447854042053223</v>
      </c>
      <c r="H1102">
        <v>8.7585588917136192E-3</v>
      </c>
      <c r="I1102">
        <v>81.350788091958762</v>
      </c>
      <c r="J1102">
        <f t="shared" si="34"/>
        <v>0</v>
      </c>
    </row>
    <row r="1103" spans="1:10" x14ac:dyDescent="0.25">
      <c r="A1103" s="4" t="str">
        <f t="shared" si="35"/>
        <v>Low IncomeNon-CAREAverage Event Day (6pm-8pm)22</v>
      </c>
      <c r="B1103" t="s">
        <v>96</v>
      </c>
      <c r="C1103" t="s">
        <v>109</v>
      </c>
      <c r="D1103" s="5" t="s">
        <v>175</v>
      </c>
      <c r="E1103">
        <v>22</v>
      </c>
      <c r="F1103">
        <v>2.0457563400268555</v>
      </c>
      <c r="G1103">
        <v>2.2136366367340088</v>
      </c>
      <c r="H1103">
        <v>8.4886131808161736E-3</v>
      </c>
      <c r="I1103">
        <v>78.267678310437503</v>
      </c>
      <c r="J1103">
        <f t="shared" si="34"/>
        <v>0</v>
      </c>
    </row>
    <row r="1104" spans="1:10" x14ac:dyDescent="0.25">
      <c r="A1104" s="4" t="str">
        <f t="shared" si="35"/>
        <v>Low IncomeNon-CAREAverage Event Day (6pm-8pm)23</v>
      </c>
      <c r="B1104" t="s">
        <v>96</v>
      </c>
      <c r="C1104" t="s">
        <v>109</v>
      </c>
      <c r="D1104" s="5" t="s">
        <v>175</v>
      </c>
      <c r="E1104">
        <v>23</v>
      </c>
      <c r="F1104">
        <v>1.8104094266891479</v>
      </c>
      <c r="G1104">
        <v>1.9151265621185303</v>
      </c>
      <c r="H1104">
        <v>8.3837034180760384E-3</v>
      </c>
      <c r="I1104">
        <v>76.120736405005403</v>
      </c>
      <c r="J1104">
        <f t="shared" si="34"/>
        <v>0</v>
      </c>
    </row>
    <row r="1105" spans="1:10" x14ac:dyDescent="0.25">
      <c r="A1105" s="4" t="str">
        <f t="shared" si="35"/>
        <v>Low IncomeNon-CAREAverage Event Day (6pm-8pm)24</v>
      </c>
      <c r="B1105" t="s">
        <v>96</v>
      </c>
      <c r="C1105" t="s">
        <v>109</v>
      </c>
      <c r="D1105" s="5" t="s">
        <v>175</v>
      </c>
      <c r="E1105">
        <v>24</v>
      </c>
      <c r="F1105">
        <v>1.5292035341262817</v>
      </c>
      <c r="G1105">
        <v>1.6036676168441772</v>
      </c>
      <c r="H1105">
        <v>7.9012298956513405E-3</v>
      </c>
      <c r="I1105">
        <v>74.513504787590776</v>
      </c>
      <c r="J1105">
        <f t="shared" si="34"/>
        <v>0</v>
      </c>
    </row>
    <row r="1106" spans="1:10" x14ac:dyDescent="0.25">
      <c r="A1106" s="4" t="str">
        <f t="shared" si="35"/>
        <v>Low IncomeNon-CARE6/17/2021 (8pm-9pm)1</v>
      </c>
      <c r="B1106" t="s">
        <v>96</v>
      </c>
      <c r="C1106" t="s">
        <v>109</v>
      </c>
      <c r="D1106" s="5" t="s">
        <v>176</v>
      </c>
      <c r="E1106">
        <v>1</v>
      </c>
      <c r="F1106">
        <v>1.1617696285247803</v>
      </c>
      <c r="G1106">
        <v>1.180896520614624</v>
      </c>
      <c r="H1106">
        <v>8.1634456291794777E-3</v>
      </c>
      <c r="I1106">
        <v>71.17533370738542</v>
      </c>
      <c r="J1106">
        <f t="shared" si="34"/>
        <v>0</v>
      </c>
    </row>
    <row r="1107" spans="1:10" x14ac:dyDescent="0.25">
      <c r="A1107" s="4" t="str">
        <f t="shared" si="35"/>
        <v>Low IncomeNon-CARE6/17/2021 (8pm-9pm)2</v>
      </c>
      <c r="B1107" t="s">
        <v>96</v>
      </c>
      <c r="C1107" t="s">
        <v>109</v>
      </c>
      <c r="D1107" s="5" t="s">
        <v>176</v>
      </c>
      <c r="E1107">
        <v>2</v>
      </c>
      <c r="F1107">
        <v>0.98558926582336426</v>
      </c>
      <c r="G1107">
        <v>1.0196696519851685</v>
      </c>
      <c r="H1107">
        <v>7.454258855432272E-3</v>
      </c>
      <c r="I1107">
        <v>70.210259954905439</v>
      </c>
      <c r="J1107">
        <f t="shared" si="34"/>
        <v>0</v>
      </c>
    </row>
    <row r="1108" spans="1:10" x14ac:dyDescent="0.25">
      <c r="A1108" s="4" t="str">
        <f t="shared" si="35"/>
        <v>Low IncomeNon-CARE6/17/2021 (8pm-9pm)3</v>
      </c>
      <c r="B1108" t="s">
        <v>96</v>
      </c>
      <c r="C1108" t="s">
        <v>109</v>
      </c>
      <c r="D1108" s="5" t="s">
        <v>176</v>
      </c>
      <c r="E1108">
        <v>3</v>
      </c>
      <c r="F1108">
        <v>0.87977170944213867</v>
      </c>
      <c r="G1108">
        <v>0.89507228136062622</v>
      </c>
      <c r="H1108">
        <v>6.7505077458918095E-3</v>
      </c>
      <c r="I1108">
        <v>69.279174584200931</v>
      </c>
      <c r="J1108">
        <f t="shared" si="34"/>
        <v>0</v>
      </c>
    </row>
    <row r="1109" spans="1:10" x14ac:dyDescent="0.25">
      <c r="A1109" s="4" t="str">
        <f t="shared" si="35"/>
        <v>Low IncomeNon-CARE6/17/2021 (8pm-9pm)4</v>
      </c>
      <c r="B1109" t="s">
        <v>96</v>
      </c>
      <c r="C1109" t="s">
        <v>109</v>
      </c>
      <c r="D1109" s="5" t="s">
        <v>176</v>
      </c>
      <c r="E1109">
        <v>4</v>
      </c>
      <c r="F1109">
        <v>0.79296857118606567</v>
      </c>
      <c r="G1109">
        <v>0.8088383674621582</v>
      </c>
      <c r="H1109">
        <v>6.1097787693142891E-3</v>
      </c>
      <c r="I1109">
        <v>68.769059538391375</v>
      </c>
      <c r="J1109">
        <f t="shared" si="34"/>
        <v>0</v>
      </c>
    </row>
    <row r="1110" spans="1:10" x14ac:dyDescent="0.25">
      <c r="A1110" s="4" t="str">
        <f t="shared" si="35"/>
        <v>Low IncomeNon-CARE6/17/2021 (8pm-9pm)5</v>
      </c>
      <c r="B1110" t="s">
        <v>96</v>
      </c>
      <c r="C1110" t="s">
        <v>109</v>
      </c>
      <c r="D1110" s="5" t="s">
        <v>176</v>
      </c>
      <c r="E1110">
        <v>5</v>
      </c>
      <c r="F1110">
        <v>0.73617947101593018</v>
      </c>
      <c r="G1110">
        <v>0.7478678822517395</v>
      </c>
      <c r="H1110">
        <v>5.4019847884774208E-3</v>
      </c>
      <c r="I1110">
        <v>68.19898912058018</v>
      </c>
      <c r="J1110">
        <f t="shared" si="34"/>
        <v>0</v>
      </c>
    </row>
    <row r="1111" spans="1:10" x14ac:dyDescent="0.25">
      <c r="A1111" s="4" t="str">
        <f t="shared" si="35"/>
        <v>Low IncomeNon-CARE6/17/2021 (8pm-9pm)6</v>
      </c>
      <c r="B1111" t="s">
        <v>96</v>
      </c>
      <c r="C1111" t="s">
        <v>109</v>
      </c>
      <c r="D1111" s="5" t="s">
        <v>176</v>
      </c>
      <c r="E1111">
        <v>6</v>
      </c>
      <c r="F1111">
        <v>0.71008855104446411</v>
      </c>
      <c r="G1111">
        <v>0.71129965782165527</v>
      </c>
      <c r="H1111">
        <v>4.5983539894223213E-3</v>
      </c>
      <c r="I1111">
        <v>67.720286163371014</v>
      </c>
      <c r="J1111">
        <f t="shared" si="34"/>
        <v>0</v>
      </c>
    </row>
    <row r="1112" spans="1:10" x14ac:dyDescent="0.25">
      <c r="A1112" s="4" t="str">
        <f t="shared" si="35"/>
        <v>Low IncomeNon-CARE6/17/2021 (8pm-9pm)7</v>
      </c>
      <c r="B1112" t="s">
        <v>96</v>
      </c>
      <c r="C1112" t="s">
        <v>109</v>
      </c>
      <c r="D1112" s="5" t="s">
        <v>176</v>
      </c>
      <c r="E1112">
        <v>7</v>
      </c>
      <c r="F1112">
        <v>0.67396682500839233</v>
      </c>
      <c r="G1112">
        <v>0.67694920301437378</v>
      </c>
      <c r="H1112">
        <v>4.2082895524799824E-3</v>
      </c>
      <c r="I1112">
        <v>67.230025032935131</v>
      </c>
      <c r="J1112">
        <f t="shared" si="34"/>
        <v>0</v>
      </c>
    </row>
    <row r="1113" spans="1:10" x14ac:dyDescent="0.25">
      <c r="A1113" s="4" t="str">
        <f t="shared" si="35"/>
        <v>Low IncomeNon-CARE6/17/2021 (8pm-9pm)8</v>
      </c>
      <c r="B1113" t="s">
        <v>96</v>
      </c>
      <c r="C1113" t="s">
        <v>109</v>
      </c>
      <c r="D1113" s="5" t="s">
        <v>176</v>
      </c>
      <c r="E1113">
        <v>8</v>
      </c>
      <c r="F1113">
        <v>0.63284307718276978</v>
      </c>
      <c r="G1113">
        <v>0.63340723514556885</v>
      </c>
      <c r="H1113">
        <v>4.3585170060396194E-3</v>
      </c>
      <c r="I1113">
        <v>67.763303680295223</v>
      </c>
      <c r="J1113">
        <f t="shared" si="34"/>
        <v>0</v>
      </c>
    </row>
    <row r="1114" spans="1:10" x14ac:dyDescent="0.25">
      <c r="A1114" s="4" t="str">
        <f t="shared" si="35"/>
        <v>Low IncomeNon-CARE6/17/2021 (8pm-9pm)9</v>
      </c>
      <c r="B1114" t="s">
        <v>96</v>
      </c>
      <c r="C1114" t="s">
        <v>109</v>
      </c>
      <c r="D1114" s="5" t="s">
        <v>176</v>
      </c>
      <c r="E1114">
        <v>9</v>
      </c>
      <c r="F1114">
        <v>0.60480320453643799</v>
      </c>
      <c r="G1114">
        <v>0.59943199157714844</v>
      </c>
      <c r="H1114">
        <v>4.9305190332233906E-3</v>
      </c>
      <c r="I1114">
        <v>71.085978732186376</v>
      </c>
      <c r="J1114">
        <f t="shared" si="34"/>
        <v>0</v>
      </c>
    </row>
    <row r="1115" spans="1:10" x14ac:dyDescent="0.25">
      <c r="A1115" s="4" t="str">
        <f t="shared" si="35"/>
        <v>Low IncomeNon-CARE6/17/2021 (8pm-9pm)10</v>
      </c>
      <c r="B1115" t="s">
        <v>96</v>
      </c>
      <c r="C1115" t="s">
        <v>109</v>
      </c>
      <c r="D1115" s="5" t="s">
        <v>176</v>
      </c>
      <c r="E1115">
        <v>10</v>
      </c>
      <c r="F1115">
        <v>0.55562275648117065</v>
      </c>
      <c r="G1115">
        <v>0.5399467945098877</v>
      </c>
      <c r="H1115">
        <v>5.896830465644598E-3</v>
      </c>
      <c r="I1115">
        <v>74.018529709986097</v>
      </c>
      <c r="J1115">
        <f t="shared" si="34"/>
        <v>0</v>
      </c>
    </row>
    <row r="1116" spans="1:10" x14ac:dyDescent="0.25">
      <c r="A1116" s="4" t="str">
        <f t="shared" si="35"/>
        <v>Low IncomeNon-CARE6/17/2021 (8pm-9pm)11</v>
      </c>
      <c r="B1116" t="s">
        <v>96</v>
      </c>
      <c r="C1116" t="s">
        <v>109</v>
      </c>
      <c r="D1116" s="5" t="s">
        <v>176</v>
      </c>
      <c r="E1116">
        <v>11</v>
      </c>
      <c r="F1116">
        <v>0.50199466943740845</v>
      </c>
      <c r="G1116">
        <v>0.50387316942214966</v>
      </c>
      <c r="H1116">
        <v>6.918320432305336E-3</v>
      </c>
      <c r="I1116">
        <v>75.960522219688386</v>
      </c>
      <c r="J1116">
        <f t="shared" si="34"/>
        <v>0</v>
      </c>
    </row>
    <row r="1117" spans="1:10" x14ac:dyDescent="0.25">
      <c r="A1117" s="4" t="str">
        <f t="shared" si="35"/>
        <v>Low IncomeNon-CARE6/17/2021 (8pm-9pm)12</v>
      </c>
      <c r="B1117" t="s">
        <v>96</v>
      </c>
      <c r="C1117" t="s">
        <v>109</v>
      </c>
      <c r="D1117" s="5" t="s">
        <v>176</v>
      </c>
      <c r="E1117">
        <v>12</v>
      </c>
      <c r="F1117">
        <v>0.52751624584197998</v>
      </c>
      <c r="G1117">
        <v>0.55173420906066895</v>
      </c>
      <c r="H1117">
        <v>7.792208343744278E-3</v>
      </c>
      <c r="I1117">
        <v>80.473967166366535</v>
      </c>
      <c r="J1117">
        <f t="shared" si="34"/>
        <v>0</v>
      </c>
    </row>
    <row r="1118" spans="1:10" x14ac:dyDescent="0.25">
      <c r="A1118" s="4" t="str">
        <f t="shared" si="35"/>
        <v>Low IncomeNon-CARE6/17/2021 (8pm-9pm)13</v>
      </c>
      <c r="B1118" t="s">
        <v>96</v>
      </c>
      <c r="C1118" t="s">
        <v>109</v>
      </c>
      <c r="D1118" s="5" t="s">
        <v>176</v>
      </c>
      <c r="E1118">
        <v>13</v>
      </c>
      <c r="F1118">
        <v>0.7144017219543457</v>
      </c>
      <c r="G1118">
        <v>0.72463685274124146</v>
      </c>
      <c r="H1118">
        <v>8.7309554219245911E-3</v>
      </c>
      <c r="I1118">
        <v>84.472597560951598</v>
      </c>
      <c r="J1118">
        <f t="shared" si="34"/>
        <v>0</v>
      </c>
    </row>
    <row r="1119" spans="1:10" x14ac:dyDescent="0.25">
      <c r="A1119" s="4" t="str">
        <f t="shared" si="35"/>
        <v>Low IncomeNon-CARE6/17/2021 (8pm-9pm)14</v>
      </c>
      <c r="B1119" t="s">
        <v>96</v>
      </c>
      <c r="C1119" t="s">
        <v>109</v>
      </c>
      <c r="D1119" s="5" t="s">
        <v>176</v>
      </c>
      <c r="E1119">
        <v>14</v>
      </c>
      <c r="F1119">
        <v>0.97180116176605225</v>
      </c>
      <c r="G1119">
        <v>0.97883003950119019</v>
      </c>
      <c r="H1119">
        <v>9.448489174246788E-3</v>
      </c>
      <c r="I1119">
        <v>85.954314860804203</v>
      </c>
      <c r="J1119">
        <f t="shared" si="34"/>
        <v>0</v>
      </c>
    </row>
    <row r="1120" spans="1:10" x14ac:dyDescent="0.25">
      <c r="A1120" s="4" t="str">
        <f t="shared" si="35"/>
        <v>Low IncomeNon-CARE6/17/2021 (8pm-9pm)15</v>
      </c>
      <c r="B1120" t="s">
        <v>96</v>
      </c>
      <c r="C1120" t="s">
        <v>109</v>
      </c>
      <c r="D1120" s="5" t="s">
        <v>176</v>
      </c>
      <c r="E1120">
        <v>15</v>
      </c>
      <c r="F1120">
        <v>1.2274724245071411</v>
      </c>
      <c r="G1120">
        <v>1.2351764440536499</v>
      </c>
      <c r="H1120">
        <v>9.722590446472168E-3</v>
      </c>
      <c r="I1120">
        <v>86.56424531578503</v>
      </c>
      <c r="J1120">
        <f t="shared" si="34"/>
        <v>0</v>
      </c>
    </row>
    <row r="1121" spans="1:10" x14ac:dyDescent="0.25">
      <c r="A1121" s="4" t="str">
        <f t="shared" si="35"/>
        <v>Low IncomeNon-CARE6/17/2021 (8pm-9pm)16</v>
      </c>
      <c r="B1121" t="s">
        <v>96</v>
      </c>
      <c r="C1121" t="s">
        <v>109</v>
      </c>
      <c r="D1121" s="5" t="s">
        <v>176</v>
      </c>
      <c r="E1121">
        <v>16</v>
      </c>
      <c r="F1121">
        <v>1.4909735918045044</v>
      </c>
      <c r="G1121">
        <v>1.5124160051345825</v>
      </c>
      <c r="H1121">
        <v>9.6248071640729904E-3</v>
      </c>
      <c r="I1121">
        <v>86.104888725720585</v>
      </c>
      <c r="J1121">
        <f t="shared" si="34"/>
        <v>0</v>
      </c>
    </row>
    <row r="1122" spans="1:10" x14ac:dyDescent="0.25">
      <c r="A1122" s="4" t="str">
        <f t="shared" si="35"/>
        <v>Low IncomeNon-CARE6/17/2021 (8pm-9pm)17</v>
      </c>
      <c r="B1122" t="s">
        <v>96</v>
      </c>
      <c r="C1122" t="s">
        <v>109</v>
      </c>
      <c r="D1122" s="5" t="s">
        <v>176</v>
      </c>
      <c r="E1122">
        <v>17</v>
      </c>
      <c r="F1122">
        <v>1.7478140592575073</v>
      </c>
      <c r="G1122">
        <v>1.7591426372528076</v>
      </c>
      <c r="H1122">
        <v>8.5645709186792374E-3</v>
      </c>
      <c r="I1122">
        <v>86.126937432862846</v>
      </c>
      <c r="J1122">
        <f t="shared" si="34"/>
        <v>0</v>
      </c>
    </row>
    <row r="1123" spans="1:10" x14ac:dyDescent="0.25">
      <c r="A1123" s="4" t="str">
        <f t="shared" si="35"/>
        <v>Low IncomeNon-CARE6/17/2021 (8pm-9pm)18</v>
      </c>
      <c r="B1123" t="s">
        <v>96</v>
      </c>
      <c r="C1123" t="s">
        <v>109</v>
      </c>
      <c r="D1123" s="5" t="s">
        <v>176</v>
      </c>
      <c r="E1123">
        <v>18</v>
      </c>
      <c r="F1123">
        <v>1.9634590148925781</v>
      </c>
      <c r="G1123">
        <v>1.9772478342056274</v>
      </c>
      <c r="H1123">
        <v>4.5632231049239635E-3</v>
      </c>
      <c r="I1123">
        <v>84.878496247261495</v>
      </c>
      <c r="J1123">
        <f t="shared" si="34"/>
        <v>0</v>
      </c>
    </row>
    <row r="1124" spans="1:10" x14ac:dyDescent="0.25">
      <c r="A1124" s="4" t="str">
        <f t="shared" si="35"/>
        <v>Low IncomeNon-CARE6/17/2021 (8pm-9pm)19</v>
      </c>
      <c r="B1124" t="s">
        <v>96</v>
      </c>
      <c r="C1124" t="s">
        <v>109</v>
      </c>
      <c r="D1124" s="5" t="s">
        <v>176</v>
      </c>
      <c r="E1124">
        <v>19</v>
      </c>
      <c r="F1124">
        <v>2.0831575393676758</v>
      </c>
      <c r="G1124">
        <v>2.0693686008453369</v>
      </c>
      <c r="H1124">
        <v>4.5632231049239635E-3</v>
      </c>
      <c r="I1124">
        <v>83.145063548289471</v>
      </c>
      <c r="J1124">
        <f t="shared" si="34"/>
        <v>0</v>
      </c>
    </row>
    <row r="1125" spans="1:10" x14ac:dyDescent="0.25">
      <c r="A1125" s="4" t="str">
        <f t="shared" si="35"/>
        <v>Low IncomeNon-CARE6/17/2021 (8pm-9pm)20</v>
      </c>
      <c r="B1125" t="s">
        <v>96</v>
      </c>
      <c r="C1125" t="s">
        <v>109</v>
      </c>
      <c r="D1125" s="5" t="s">
        <v>176</v>
      </c>
      <c r="E1125">
        <v>20</v>
      </c>
      <c r="F1125">
        <v>1.9955790042877197</v>
      </c>
      <c r="G1125">
        <v>1.9986847639083862</v>
      </c>
      <c r="H1125">
        <v>7.9438341781497002E-3</v>
      </c>
      <c r="I1125">
        <v>80.224619489634421</v>
      </c>
      <c r="J1125">
        <f t="shared" si="34"/>
        <v>0</v>
      </c>
    </row>
    <row r="1126" spans="1:10" x14ac:dyDescent="0.25">
      <c r="A1126" s="4" t="str">
        <f t="shared" si="35"/>
        <v>Low IncomeNon-CARE6/17/2021 (8pm-9pm)21</v>
      </c>
      <c r="B1126" t="s">
        <v>96</v>
      </c>
      <c r="C1126" t="s">
        <v>109</v>
      </c>
      <c r="D1126" s="5" t="s">
        <v>176</v>
      </c>
      <c r="E1126">
        <v>21</v>
      </c>
      <c r="F1126">
        <v>1.9171804189682007</v>
      </c>
      <c r="G1126">
        <v>1.314378023147583</v>
      </c>
      <c r="H1126">
        <v>8.6019132286310196E-3</v>
      </c>
      <c r="I1126">
        <v>76.83721677430961</v>
      </c>
      <c r="J1126">
        <f t="shared" si="34"/>
        <v>0</v>
      </c>
    </row>
    <row r="1127" spans="1:10" x14ac:dyDescent="0.25">
      <c r="A1127" s="4" t="str">
        <f t="shared" si="35"/>
        <v>Low IncomeNon-CARE6/17/2021 (8pm-9pm)22</v>
      </c>
      <c r="B1127" t="s">
        <v>96</v>
      </c>
      <c r="C1127" t="s">
        <v>109</v>
      </c>
      <c r="D1127" s="5" t="s">
        <v>176</v>
      </c>
      <c r="E1127">
        <v>22</v>
      </c>
      <c r="F1127">
        <v>1.8072346448898315</v>
      </c>
      <c r="G1127">
        <v>2.0969133377075195</v>
      </c>
      <c r="H1127">
        <v>8.8698025792837143E-3</v>
      </c>
      <c r="I1127">
        <v>74.183058099336378</v>
      </c>
      <c r="J1127">
        <f t="shared" si="34"/>
        <v>0</v>
      </c>
    </row>
    <row r="1128" spans="1:10" x14ac:dyDescent="0.25">
      <c r="A1128" s="4" t="str">
        <f t="shared" si="35"/>
        <v>Low IncomeNon-CARE6/17/2021 (8pm-9pm)23</v>
      </c>
      <c r="B1128" t="s">
        <v>96</v>
      </c>
      <c r="C1128" t="s">
        <v>109</v>
      </c>
      <c r="D1128" s="5" t="s">
        <v>176</v>
      </c>
      <c r="E1128">
        <v>23</v>
      </c>
      <c r="F1128">
        <v>1.6401032209396362</v>
      </c>
      <c r="G1128">
        <v>1.7198681831359863</v>
      </c>
      <c r="H1128">
        <v>8.9066792279481888E-3</v>
      </c>
      <c r="I1128">
        <v>72.871583924619046</v>
      </c>
      <c r="J1128">
        <f t="shared" si="34"/>
        <v>0</v>
      </c>
    </row>
    <row r="1129" spans="1:10" x14ac:dyDescent="0.25">
      <c r="A1129" s="4" t="str">
        <f t="shared" si="35"/>
        <v>Low IncomeNon-CARE6/17/2021 (8pm-9pm)24</v>
      </c>
      <c r="B1129" t="s">
        <v>96</v>
      </c>
      <c r="C1129" t="s">
        <v>109</v>
      </c>
      <c r="D1129" s="5" t="s">
        <v>176</v>
      </c>
      <c r="E1129">
        <v>24</v>
      </c>
      <c r="F1129">
        <v>1.4114643335342407</v>
      </c>
      <c r="G1129">
        <v>1.4487197399139404</v>
      </c>
      <c r="H1129">
        <v>8.5336584597826004E-3</v>
      </c>
      <c r="I1129">
        <v>71.403729565502672</v>
      </c>
      <c r="J1129">
        <f t="shared" si="34"/>
        <v>0</v>
      </c>
    </row>
    <row r="1130" spans="1:10" x14ac:dyDescent="0.25">
      <c r="A1130" s="4" t="str">
        <f t="shared" si="35"/>
        <v>Low IncomeNon-CARE7/9/2021 (5pm-6pm &amp; 6:30pm-8:58pm)1</v>
      </c>
      <c r="B1130" t="s">
        <v>96</v>
      </c>
      <c r="C1130" t="s">
        <v>109</v>
      </c>
      <c r="D1130" s="5" t="s">
        <v>177</v>
      </c>
      <c r="E1130">
        <v>1</v>
      </c>
      <c r="F1130">
        <v>1.2749419212341309</v>
      </c>
      <c r="G1130">
        <v>1.2894910573959351</v>
      </c>
      <c r="H1130">
        <v>7.9930080100893974E-3</v>
      </c>
      <c r="I1130">
        <v>73.429858948267608</v>
      </c>
      <c r="J1130">
        <f t="shared" si="34"/>
        <v>0</v>
      </c>
    </row>
    <row r="1131" spans="1:10" x14ac:dyDescent="0.25">
      <c r="A1131" s="4" t="str">
        <f t="shared" si="35"/>
        <v>Low IncomeNon-CARE7/9/2021 (5pm-6pm &amp; 6:30pm-8:58pm)2</v>
      </c>
      <c r="B1131" t="s">
        <v>96</v>
      </c>
      <c r="C1131" t="s">
        <v>109</v>
      </c>
      <c r="D1131" s="5" t="s">
        <v>177</v>
      </c>
      <c r="E1131">
        <v>2</v>
      </c>
      <c r="F1131">
        <v>1.086640477180481</v>
      </c>
      <c r="G1131">
        <v>1.1100059747695923</v>
      </c>
      <c r="H1131">
        <v>7.3396926745772362E-3</v>
      </c>
      <c r="I1131">
        <v>72.835597448487533</v>
      </c>
      <c r="J1131">
        <f t="shared" si="34"/>
        <v>0</v>
      </c>
    </row>
    <row r="1132" spans="1:10" x14ac:dyDescent="0.25">
      <c r="A1132" s="4" t="str">
        <f t="shared" si="35"/>
        <v>Low IncomeNon-CARE7/9/2021 (5pm-6pm &amp; 6:30pm-8:58pm)3</v>
      </c>
      <c r="B1132" t="s">
        <v>96</v>
      </c>
      <c r="C1132" t="s">
        <v>109</v>
      </c>
      <c r="D1132" s="5" t="s">
        <v>177</v>
      </c>
      <c r="E1132">
        <v>3</v>
      </c>
      <c r="F1132">
        <v>0.9604421854019165</v>
      </c>
      <c r="G1132">
        <v>0.98078823089599609</v>
      </c>
      <c r="H1132">
        <v>6.7808292806148529E-3</v>
      </c>
      <c r="I1132">
        <v>72.21279797557861</v>
      </c>
      <c r="J1132">
        <f t="shared" si="34"/>
        <v>0</v>
      </c>
    </row>
    <row r="1133" spans="1:10" x14ac:dyDescent="0.25">
      <c r="A1133" s="4" t="str">
        <f t="shared" si="35"/>
        <v>Low IncomeNon-CARE7/9/2021 (5pm-6pm &amp; 6:30pm-8:58pm)4</v>
      </c>
      <c r="B1133" t="s">
        <v>96</v>
      </c>
      <c r="C1133" t="s">
        <v>109</v>
      </c>
      <c r="D1133" s="5" t="s">
        <v>177</v>
      </c>
      <c r="E1133">
        <v>4</v>
      </c>
      <c r="F1133">
        <v>0.87277168035507202</v>
      </c>
      <c r="G1133">
        <v>0.88890230655670166</v>
      </c>
      <c r="H1133">
        <v>6.1452081426978111E-3</v>
      </c>
      <c r="I1133">
        <v>71.661508145656853</v>
      </c>
      <c r="J1133">
        <f t="shared" si="34"/>
        <v>0</v>
      </c>
    </row>
    <row r="1134" spans="1:10" x14ac:dyDescent="0.25">
      <c r="A1134" s="4" t="str">
        <f t="shared" si="35"/>
        <v>Low IncomeNon-CARE7/9/2021 (5pm-6pm &amp; 6:30pm-8:58pm)5</v>
      </c>
      <c r="B1134" t="s">
        <v>96</v>
      </c>
      <c r="C1134" t="s">
        <v>109</v>
      </c>
      <c r="D1134" s="5" t="s">
        <v>177</v>
      </c>
      <c r="E1134">
        <v>5</v>
      </c>
      <c r="F1134">
        <v>0.81472009420394897</v>
      </c>
      <c r="G1134">
        <v>0.81990253925323486</v>
      </c>
      <c r="H1134">
        <v>5.4588541388511658E-3</v>
      </c>
      <c r="I1134">
        <v>71.192733588898065</v>
      </c>
      <c r="J1134">
        <f t="shared" si="34"/>
        <v>0</v>
      </c>
    </row>
    <row r="1135" spans="1:10" x14ac:dyDescent="0.25">
      <c r="A1135" s="4" t="str">
        <f t="shared" si="35"/>
        <v>Low IncomeNon-CARE7/9/2021 (5pm-6pm &amp; 6:30pm-8:58pm)6</v>
      </c>
      <c r="B1135" t="s">
        <v>96</v>
      </c>
      <c r="C1135" t="s">
        <v>109</v>
      </c>
      <c r="D1135" s="5" t="s">
        <v>177</v>
      </c>
      <c r="E1135">
        <v>6</v>
      </c>
      <c r="F1135">
        <v>0.77006798982620239</v>
      </c>
      <c r="G1135">
        <v>0.77637916803359985</v>
      </c>
      <c r="H1135">
        <v>4.7268937341868877E-3</v>
      </c>
      <c r="I1135">
        <v>70.654225563015871</v>
      </c>
      <c r="J1135">
        <f t="shared" si="34"/>
        <v>0</v>
      </c>
    </row>
    <row r="1136" spans="1:10" x14ac:dyDescent="0.25">
      <c r="A1136" s="4" t="str">
        <f t="shared" si="35"/>
        <v>Low IncomeNon-CARE7/9/2021 (5pm-6pm &amp; 6:30pm-8:58pm)7</v>
      </c>
      <c r="B1136" t="s">
        <v>96</v>
      </c>
      <c r="C1136" t="s">
        <v>109</v>
      </c>
      <c r="D1136" s="5" t="s">
        <v>177</v>
      </c>
      <c r="E1136">
        <v>7</v>
      </c>
      <c r="F1136">
        <v>0.74777686595916748</v>
      </c>
      <c r="G1136">
        <v>0.74131393432617188</v>
      </c>
      <c r="H1136">
        <v>4.3492424301803112E-3</v>
      </c>
      <c r="I1136">
        <v>70.27153749399703</v>
      </c>
      <c r="J1136">
        <f t="shared" si="34"/>
        <v>0</v>
      </c>
    </row>
    <row r="1137" spans="1:10" x14ac:dyDescent="0.25">
      <c r="A1137" s="4" t="str">
        <f t="shared" si="35"/>
        <v>Low IncomeNon-CARE7/9/2021 (5pm-6pm &amp; 6:30pm-8:58pm)8</v>
      </c>
      <c r="B1137" t="s">
        <v>96</v>
      </c>
      <c r="C1137" t="s">
        <v>109</v>
      </c>
      <c r="D1137" s="5" t="s">
        <v>177</v>
      </c>
      <c r="E1137">
        <v>8</v>
      </c>
      <c r="F1137">
        <v>0.72082501649856567</v>
      </c>
      <c r="G1137">
        <v>0.71177345514297485</v>
      </c>
      <c r="H1137">
        <v>4.5615234412252903E-3</v>
      </c>
      <c r="I1137">
        <v>70.837261919016797</v>
      </c>
      <c r="J1137">
        <f t="shared" si="34"/>
        <v>0</v>
      </c>
    </row>
    <row r="1138" spans="1:10" x14ac:dyDescent="0.25">
      <c r="A1138" s="4" t="str">
        <f t="shared" si="35"/>
        <v>Low IncomeNon-CARE7/9/2021 (5pm-6pm &amp; 6:30pm-8:58pm)9</v>
      </c>
      <c r="B1138" t="s">
        <v>96</v>
      </c>
      <c r="C1138" t="s">
        <v>109</v>
      </c>
      <c r="D1138" s="5" t="s">
        <v>177</v>
      </c>
      <c r="E1138">
        <v>9</v>
      </c>
      <c r="F1138">
        <v>0.66176760196685791</v>
      </c>
      <c r="G1138">
        <v>0.67226749658584595</v>
      </c>
      <c r="H1138">
        <v>5.182421300560236E-3</v>
      </c>
      <c r="I1138">
        <v>73.306486583629365</v>
      </c>
      <c r="J1138">
        <f t="shared" si="34"/>
        <v>0</v>
      </c>
    </row>
    <row r="1139" spans="1:10" x14ac:dyDescent="0.25">
      <c r="A1139" s="4" t="str">
        <f t="shared" si="35"/>
        <v>Low IncomeNon-CARE7/9/2021 (5pm-6pm &amp; 6:30pm-8:58pm)10</v>
      </c>
      <c r="B1139" t="s">
        <v>96</v>
      </c>
      <c r="C1139" t="s">
        <v>109</v>
      </c>
      <c r="D1139" s="5" t="s">
        <v>177</v>
      </c>
      <c r="E1139">
        <v>10</v>
      </c>
      <c r="F1139">
        <v>0.64867967367172241</v>
      </c>
      <c r="G1139">
        <v>0.66697287559509277</v>
      </c>
      <c r="H1139">
        <v>6.2640528194606304E-3</v>
      </c>
      <c r="I1139">
        <v>76.922505390530247</v>
      </c>
      <c r="J1139">
        <f t="shared" si="34"/>
        <v>0</v>
      </c>
    </row>
    <row r="1140" spans="1:10" x14ac:dyDescent="0.25">
      <c r="A1140" s="4" t="str">
        <f t="shared" si="35"/>
        <v>Low IncomeNon-CARE7/9/2021 (5pm-6pm &amp; 6:30pm-8:58pm)11</v>
      </c>
      <c r="B1140" t="s">
        <v>96</v>
      </c>
      <c r="C1140" t="s">
        <v>109</v>
      </c>
      <c r="D1140" s="5" t="s">
        <v>177</v>
      </c>
      <c r="E1140">
        <v>11</v>
      </c>
      <c r="F1140">
        <v>0.70877069234848022</v>
      </c>
      <c r="G1140">
        <v>0.71190595626831055</v>
      </c>
      <c r="H1140">
        <v>7.2138654068112373E-3</v>
      </c>
      <c r="I1140">
        <v>80.858706083983662</v>
      </c>
      <c r="J1140">
        <f t="shared" si="34"/>
        <v>0</v>
      </c>
    </row>
    <row r="1141" spans="1:10" x14ac:dyDescent="0.25">
      <c r="A1141" s="4" t="str">
        <f t="shared" si="35"/>
        <v>Low IncomeNon-CARE7/9/2021 (5pm-6pm &amp; 6:30pm-8:58pm)12</v>
      </c>
      <c r="B1141" t="s">
        <v>96</v>
      </c>
      <c r="C1141" t="s">
        <v>109</v>
      </c>
      <c r="D1141" s="5" t="s">
        <v>177</v>
      </c>
      <c r="E1141">
        <v>12</v>
      </c>
      <c r="F1141">
        <v>0.84990435838699341</v>
      </c>
      <c r="G1141">
        <v>0.85255753993988037</v>
      </c>
      <c r="H1141">
        <v>8.1289913505315781E-3</v>
      </c>
      <c r="I1141">
        <v>83.832847757786197</v>
      </c>
      <c r="J1141">
        <f t="shared" si="34"/>
        <v>0</v>
      </c>
    </row>
    <row r="1142" spans="1:10" x14ac:dyDescent="0.25">
      <c r="A1142" s="4" t="str">
        <f t="shared" si="35"/>
        <v>Low IncomeNon-CARE7/9/2021 (5pm-6pm &amp; 6:30pm-8:58pm)13</v>
      </c>
      <c r="B1142" t="s">
        <v>96</v>
      </c>
      <c r="C1142" t="s">
        <v>109</v>
      </c>
      <c r="D1142" s="5" t="s">
        <v>177</v>
      </c>
      <c r="E1142">
        <v>13</v>
      </c>
      <c r="F1142">
        <v>1.1037516593933105</v>
      </c>
      <c r="G1142">
        <v>1.0756391286849976</v>
      </c>
      <c r="H1142">
        <v>8.6639206856489182E-3</v>
      </c>
      <c r="I1142">
        <v>85.949425878328711</v>
      </c>
      <c r="J1142">
        <f t="shared" si="34"/>
        <v>0</v>
      </c>
    </row>
    <row r="1143" spans="1:10" x14ac:dyDescent="0.25">
      <c r="A1143" s="4" t="str">
        <f t="shared" si="35"/>
        <v>Low IncomeNon-CARE7/9/2021 (5pm-6pm &amp; 6:30pm-8:58pm)14</v>
      </c>
      <c r="B1143" t="s">
        <v>96</v>
      </c>
      <c r="C1143" t="s">
        <v>109</v>
      </c>
      <c r="D1143" s="5" t="s">
        <v>177</v>
      </c>
      <c r="E1143">
        <v>14</v>
      </c>
      <c r="F1143">
        <v>1.3084208965301514</v>
      </c>
      <c r="G1143">
        <v>1.2790840864181519</v>
      </c>
      <c r="H1143">
        <v>8.1162517890334129E-3</v>
      </c>
      <c r="I1143">
        <v>87.944050271344508</v>
      </c>
      <c r="J1143">
        <f t="shared" si="34"/>
        <v>0</v>
      </c>
    </row>
    <row r="1144" spans="1:10" x14ac:dyDescent="0.25">
      <c r="A1144" s="4" t="str">
        <f t="shared" si="35"/>
        <v>Low IncomeNon-CARE7/9/2021 (5pm-6pm &amp; 6:30pm-8:58pm)15</v>
      </c>
      <c r="B1144" t="s">
        <v>96</v>
      </c>
      <c r="C1144" t="s">
        <v>109</v>
      </c>
      <c r="D1144" s="5" t="s">
        <v>177</v>
      </c>
      <c r="E1144">
        <v>15</v>
      </c>
      <c r="F1144">
        <v>1.5390418767929077</v>
      </c>
      <c r="G1144">
        <v>1.5269961357116699</v>
      </c>
      <c r="H1144">
        <v>4.4464855454862118E-3</v>
      </c>
      <c r="I1144">
        <v>89.093618966039486</v>
      </c>
      <c r="J1144">
        <f t="shared" si="34"/>
        <v>0</v>
      </c>
    </row>
    <row r="1145" spans="1:10" x14ac:dyDescent="0.25">
      <c r="A1145" s="4" t="str">
        <f t="shared" si="35"/>
        <v>Low IncomeNon-CARE7/9/2021 (5pm-6pm &amp; 6:30pm-8:58pm)16</v>
      </c>
      <c r="B1145" t="s">
        <v>96</v>
      </c>
      <c r="C1145" t="s">
        <v>109</v>
      </c>
      <c r="D1145" s="5" t="s">
        <v>177</v>
      </c>
      <c r="E1145">
        <v>16</v>
      </c>
      <c r="F1145">
        <v>1.8270055055618286</v>
      </c>
      <c r="G1145">
        <v>1.8390512466430664</v>
      </c>
      <c r="H1145">
        <v>4.4464855454862118E-3</v>
      </c>
      <c r="I1145">
        <v>90.048000571238504</v>
      </c>
      <c r="J1145">
        <f t="shared" si="34"/>
        <v>0</v>
      </c>
    </row>
    <row r="1146" spans="1:10" x14ac:dyDescent="0.25">
      <c r="A1146" s="4" t="str">
        <f t="shared" si="35"/>
        <v>Low IncomeNon-CARE7/9/2021 (5pm-6pm &amp; 6:30pm-8:58pm)17</v>
      </c>
      <c r="B1146" t="s">
        <v>96</v>
      </c>
      <c r="C1146" t="s">
        <v>109</v>
      </c>
      <c r="D1146" s="5" t="s">
        <v>177</v>
      </c>
      <c r="E1146">
        <v>17</v>
      </c>
      <c r="F1146">
        <v>2.0738914012908936</v>
      </c>
      <c r="G1146">
        <v>2.0787353515625</v>
      </c>
      <c r="H1146">
        <v>8.477858267724514E-3</v>
      </c>
      <c r="I1146">
        <v>90.767097972020991</v>
      </c>
      <c r="J1146">
        <f t="shared" si="34"/>
        <v>0</v>
      </c>
    </row>
    <row r="1147" spans="1:10" x14ac:dyDescent="0.25">
      <c r="A1147" s="4" t="str">
        <f t="shared" si="35"/>
        <v>Low IncomeNon-CARE7/9/2021 (5pm-6pm &amp; 6:30pm-8:58pm)18</v>
      </c>
      <c r="B1147" t="s">
        <v>96</v>
      </c>
      <c r="C1147" t="s">
        <v>109</v>
      </c>
      <c r="D1147" s="5" t="s">
        <v>177</v>
      </c>
      <c r="E1147">
        <v>18</v>
      </c>
      <c r="F1147">
        <v>2.3329143524169922</v>
      </c>
      <c r="G1147">
        <v>1.2268130779266357</v>
      </c>
      <c r="H1147">
        <v>9.8530156537890434E-3</v>
      </c>
      <c r="I1147">
        <v>90.015038560403397</v>
      </c>
      <c r="J1147">
        <f t="shared" si="34"/>
        <v>0</v>
      </c>
    </row>
    <row r="1148" spans="1:10" x14ac:dyDescent="0.25">
      <c r="A1148" s="4" t="str">
        <f t="shared" si="35"/>
        <v>Low IncomeNon-CARE7/9/2021 (5pm-6pm &amp; 6:30pm-8:58pm)19</v>
      </c>
      <c r="B1148" t="s">
        <v>96</v>
      </c>
      <c r="C1148" t="s">
        <v>109</v>
      </c>
      <c r="D1148" s="5" t="s">
        <v>177</v>
      </c>
      <c r="E1148">
        <v>19</v>
      </c>
      <c r="F1148">
        <v>2.4287333488464355</v>
      </c>
      <c r="G1148">
        <v>2.2612805366516113</v>
      </c>
      <c r="H1148">
        <v>9.6611082553863525E-3</v>
      </c>
      <c r="I1148">
        <v>88.488817480725388</v>
      </c>
      <c r="J1148">
        <f t="shared" si="34"/>
        <v>0</v>
      </c>
    </row>
    <row r="1149" spans="1:10" x14ac:dyDescent="0.25">
      <c r="A1149" s="4" t="str">
        <f t="shared" si="35"/>
        <v>Low IncomeNon-CARE7/9/2021 (5pm-6pm &amp; 6:30pm-8:58pm)20</v>
      </c>
      <c r="B1149" t="s">
        <v>96</v>
      </c>
      <c r="C1149" t="s">
        <v>109</v>
      </c>
      <c r="D1149" s="5" t="s">
        <v>177</v>
      </c>
      <c r="E1149">
        <v>20</v>
      </c>
      <c r="F1149">
        <v>2.3003861904144287</v>
      </c>
      <c r="G1149">
        <v>1.7027252912521362</v>
      </c>
      <c r="H1149">
        <v>9.4713820144534111E-3</v>
      </c>
      <c r="I1149">
        <v>85.966363896021576</v>
      </c>
      <c r="J1149">
        <f t="shared" si="34"/>
        <v>0</v>
      </c>
    </row>
    <row r="1150" spans="1:10" x14ac:dyDescent="0.25">
      <c r="A1150" s="4" t="str">
        <f t="shared" si="35"/>
        <v>Low IncomeNon-CARE7/9/2021 (5pm-6pm &amp; 6:30pm-8:58pm)21</v>
      </c>
      <c r="B1150" t="s">
        <v>96</v>
      </c>
      <c r="C1150" t="s">
        <v>109</v>
      </c>
      <c r="D1150" s="5" t="s">
        <v>177</v>
      </c>
      <c r="E1150">
        <v>21</v>
      </c>
      <c r="F1150">
        <v>2.1719942092895508</v>
      </c>
      <c r="G1150">
        <v>1.8693749904632568</v>
      </c>
      <c r="H1150">
        <v>9.1331740841269493E-3</v>
      </c>
      <c r="I1150">
        <v>82.636315338474191</v>
      </c>
      <c r="J1150">
        <f t="shared" si="34"/>
        <v>0</v>
      </c>
    </row>
    <row r="1151" spans="1:10" x14ac:dyDescent="0.25">
      <c r="A1151" s="4" t="str">
        <f t="shared" si="35"/>
        <v>Low IncomeNon-CARE7/9/2021 (5pm-6pm &amp; 6:30pm-8:58pm)22</v>
      </c>
      <c r="B1151" t="s">
        <v>96</v>
      </c>
      <c r="C1151" t="s">
        <v>109</v>
      </c>
      <c r="D1151" s="5" t="s">
        <v>177</v>
      </c>
      <c r="E1151">
        <v>22</v>
      </c>
      <c r="F1151">
        <v>2.032395601272583</v>
      </c>
      <c r="G1151">
        <v>2.4786918163299561</v>
      </c>
      <c r="H1151">
        <v>9.1734295710921288E-3</v>
      </c>
      <c r="I1151">
        <v>79.272209654389613</v>
      </c>
      <c r="J1151">
        <f t="shared" si="34"/>
        <v>0</v>
      </c>
    </row>
    <row r="1152" spans="1:10" x14ac:dyDescent="0.25">
      <c r="A1152" s="4" t="str">
        <f t="shared" si="35"/>
        <v>Low IncomeNon-CARE7/9/2021 (5pm-6pm &amp; 6:30pm-8:58pm)23</v>
      </c>
      <c r="B1152" t="s">
        <v>96</v>
      </c>
      <c r="C1152" t="s">
        <v>109</v>
      </c>
      <c r="D1152" s="5" t="s">
        <v>177</v>
      </c>
      <c r="E1152">
        <v>23</v>
      </c>
      <c r="F1152">
        <v>1.8739274740219116</v>
      </c>
      <c r="G1152">
        <v>2.1278917789459229</v>
      </c>
      <c r="H1152">
        <v>9.1911386698484421E-3</v>
      </c>
      <c r="I1152">
        <v>77.599712082256929</v>
      </c>
      <c r="J1152">
        <f t="shared" si="34"/>
        <v>0</v>
      </c>
    </row>
    <row r="1153" spans="1:10" x14ac:dyDescent="0.25">
      <c r="A1153" s="4" t="str">
        <f t="shared" si="35"/>
        <v>Low IncomeNon-CARE7/9/2021 (5pm-6pm &amp; 6:30pm-8:58pm)24</v>
      </c>
      <c r="B1153" t="s">
        <v>96</v>
      </c>
      <c r="C1153" t="s">
        <v>109</v>
      </c>
      <c r="D1153" s="5" t="s">
        <v>177</v>
      </c>
      <c r="E1153">
        <v>24</v>
      </c>
      <c r="F1153">
        <v>1.6239283084869385</v>
      </c>
      <c r="G1153">
        <v>1.7929328680038452</v>
      </c>
      <c r="H1153">
        <v>8.75077024102211E-3</v>
      </c>
      <c r="I1153">
        <v>76.258600971128999</v>
      </c>
      <c r="J1153">
        <f t="shared" si="34"/>
        <v>0</v>
      </c>
    </row>
    <row r="1154" spans="1:10" x14ac:dyDescent="0.25">
      <c r="A1154" s="4" t="str">
        <f t="shared" si="35"/>
        <v>Low IncomeNon-CARE8/5/2021 (5pm-6pm &amp; 8pm-9pm)1</v>
      </c>
      <c r="B1154" t="s">
        <v>96</v>
      </c>
      <c r="C1154" t="s">
        <v>109</v>
      </c>
      <c r="D1154" s="5" t="s">
        <v>178</v>
      </c>
      <c r="E1154">
        <v>1</v>
      </c>
      <c r="F1154">
        <v>1.3605443239212036</v>
      </c>
      <c r="G1154">
        <v>1.3722150325775146</v>
      </c>
      <c r="H1154">
        <v>7.7462047338485718E-3</v>
      </c>
      <c r="I1154">
        <v>73.129200021983706</v>
      </c>
      <c r="J1154">
        <f t="shared" ref="J1154:J1217" si="36">INDEX(events, MATCH(CONCATENATE(B1154, C1154, D1154), events_y, 0), MATCH("Confidential", events_x, 0))</f>
        <v>0</v>
      </c>
    </row>
    <row r="1155" spans="1:10" x14ac:dyDescent="0.25">
      <c r="A1155" s="4" t="str">
        <f t="shared" ref="A1155:A1218" si="37">B1155&amp;C1155&amp;D1155&amp;E1155</f>
        <v>Low IncomeNon-CARE8/5/2021 (5pm-6pm &amp; 8pm-9pm)2</v>
      </c>
      <c r="B1155" t="s">
        <v>96</v>
      </c>
      <c r="C1155" t="s">
        <v>109</v>
      </c>
      <c r="D1155" s="5" t="s">
        <v>178</v>
      </c>
      <c r="E1155">
        <v>2</v>
      </c>
      <c r="F1155">
        <v>1.171865701675415</v>
      </c>
      <c r="G1155">
        <v>1.1570955514907837</v>
      </c>
      <c r="H1155">
        <v>7.2008580900728703E-3</v>
      </c>
      <c r="I1155">
        <v>72.291296184310298</v>
      </c>
      <c r="J1155">
        <f t="shared" si="36"/>
        <v>0</v>
      </c>
    </row>
    <row r="1156" spans="1:10" x14ac:dyDescent="0.25">
      <c r="A1156" s="4" t="str">
        <f t="shared" si="37"/>
        <v>Low IncomeNon-CARE8/5/2021 (5pm-6pm &amp; 8pm-9pm)3</v>
      </c>
      <c r="B1156" t="s">
        <v>96</v>
      </c>
      <c r="C1156" t="s">
        <v>109</v>
      </c>
      <c r="D1156" s="5" t="s">
        <v>178</v>
      </c>
      <c r="E1156">
        <v>3</v>
      </c>
      <c r="F1156">
        <v>1.0298659801483154</v>
      </c>
      <c r="G1156">
        <v>1.0043474435806274</v>
      </c>
      <c r="H1156">
        <v>6.5718861296772957E-3</v>
      </c>
      <c r="I1156">
        <v>71.219261051262023</v>
      </c>
      <c r="J1156">
        <f t="shared" si="36"/>
        <v>0</v>
      </c>
    </row>
    <row r="1157" spans="1:10" x14ac:dyDescent="0.25">
      <c r="A1157" s="4" t="str">
        <f t="shared" si="37"/>
        <v>Low IncomeNon-CARE8/5/2021 (5pm-6pm &amp; 8pm-9pm)4</v>
      </c>
      <c r="B1157" t="s">
        <v>96</v>
      </c>
      <c r="C1157" t="s">
        <v>109</v>
      </c>
      <c r="D1157" s="5" t="s">
        <v>178</v>
      </c>
      <c r="E1157">
        <v>4</v>
      </c>
      <c r="F1157">
        <v>0.92616087198257446</v>
      </c>
      <c r="G1157">
        <v>0.90569376945495605</v>
      </c>
      <c r="H1157">
        <v>5.9065180830657482E-3</v>
      </c>
      <c r="I1157">
        <v>70.659698427548662</v>
      </c>
      <c r="J1157">
        <f t="shared" si="36"/>
        <v>0</v>
      </c>
    </row>
    <row r="1158" spans="1:10" x14ac:dyDescent="0.25">
      <c r="A1158" s="4" t="str">
        <f t="shared" si="37"/>
        <v>Low IncomeNon-CARE8/5/2021 (5pm-6pm &amp; 8pm-9pm)5</v>
      </c>
      <c r="B1158" t="s">
        <v>96</v>
      </c>
      <c r="C1158" t="s">
        <v>109</v>
      </c>
      <c r="D1158" s="5" t="s">
        <v>178</v>
      </c>
      <c r="E1158">
        <v>5</v>
      </c>
      <c r="F1158">
        <v>0.8378671407699585</v>
      </c>
      <c r="G1158">
        <v>0.83323538303375244</v>
      </c>
      <c r="H1158">
        <v>5.2128927782177925E-3</v>
      </c>
      <c r="I1158">
        <v>70.181695898390856</v>
      </c>
      <c r="J1158">
        <f t="shared" si="36"/>
        <v>0</v>
      </c>
    </row>
    <row r="1159" spans="1:10" x14ac:dyDescent="0.25">
      <c r="A1159" s="4" t="str">
        <f t="shared" si="37"/>
        <v>Low IncomeNon-CARE8/5/2021 (5pm-6pm &amp; 8pm-9pm)6</v>
      </c>
      <c r="B1159" t="s">
        <v>96</v>
      </c>
      <c r="C1159" t="s">
        <v>109</v>
      </c>
      <c r="D1159" s="5" t="s">
        <v>178</v>
      </c>
      <c r="E1159">
        <v>6</v>
      </c>
      <c r="F1159">
        <v>0.78624826669692993</v>
      </c>
      <c r="G1159">
        <v>0.78111475706100464</v>
      </c>
      <c r="H1159">
        <v>4.3374663218855858E-3</v>
      </c>
      <c r="I1159">
        <v>69.393498460512248</v>
      </c>
      <c r="J1159">
        <f t="shared" si="36"/>
        <v>0</v>
      </c>
    </row>
    <row r="1160" spans="1:10" x14ac:dyDescent="0.25">
      <c r="A1160" s="4" t="str">
        <f t="shared" si="37"/>
        <v>Low IncomeNon-CARE8/5/2021 (5pm-6pm &amp; 8pm-9pm)7</v>
      </c>
      <c r="B1160" t="s">
        <v>96</v>
      </c>
      <c r="C1160" t="s">
        <v>109</v>
      </c>
      <c r="D1160" s="5" t="s">
        <v>178</v>
      </c>
      <c r="E1160">
        <v>7</v>
      </c>
      <c r="F1160">
        <v>0.74702459573745728</v>
      </c>
      <c r="G1160">
        <v>0.75164413452148438</v>
      </c>
      <c r="H1160">
        <v>3.8795117288827896E-3</v>
      </c>
      <c r="I1160">
        <v>68.703764020251128</v>
      </c>
      <c r="J1160">
        <f t="shared" si="36"/>
        <v>0</v>
      </c>
    </row>
    <row r="1161" spans="1:10" x14ac:dyDescent="0.25">
      <c r="A1161" s="4" t="str">
        <f t="shared" si="37"/>
        <v>Low IncomeNon-CARE8/5/2021 (5pm-6pm &amp; 8pm-9pm)8</v>
      </c>
      <c r="B1161" t="s">
        <v>96</v>
      </c>
      <c r="C1161" t="s">
        <v>109</v>
      </c>
      <c r="D1161" s="5" t="s">
        <v>178</v>
      </c>
      <c r="E1161">
        <v>8</v>
      </c>
      <c r="F1161">
        <v>0.70031225681304932</v>
      </c>
      <c r="G1161">
        <v>0.69849503040313721</v>
      </c>
      <c r="H1161">
        <v>4.1184360161423683E-3</v>
      </c>
      <c r="I1161">
        <v>68.689626676936314</v>
      </c>
      <c r="J1161">
        <f t="shared" si="36"/>
        <v>0</v>
      </c>
    </row>
    <row r="1162" spans="1:10" x14ac:dyDescent="0.25">
      <c r="A1162" s="4" t="str">
        <f t="shared" si="37"/>
        <v>Low IncomeNon-CARE8/5/2021 (5pm-6pm &amp; 8pm-9pm)9</v>
      </c>
      <c r="B1162" t="s">
        <v>96</v>
      </c>
      <c r="C1162" t="s">
        <v>109</v>
      </c>
      <c r="D1162" s="5" t="s">
        <v>178</v>
      </c>
      <c r="E1162">
        <v>9</v>
      </c>
      <c r="F1162">
        <v>0.61784392595291138</v>
      </c>
      <c r="G1162">
        <v>0.61176764965057373</v>
      </c>
      <c r="H1162">
        <v>4.7943126410245895E-3</v>
      </c>
      <c r="I1162">
        <v>70.851638992757088</v>
      </c>
      <c r="J1162">
        <f t="shared" si="36"/>
        <v>0</v>
      </c>
    </row>
    <row r="1163" spans="1:10" x14ac:dyDescent="0.25">
      <c r="A1163" s="4" t="str">
        <f t="shared" si="37"/>
        <v>Low IncomeNon-CARE8/5/2021 (5pm-6pm &amp; 8pm-9pm)10</v>
      </c>
      <c r="B1163" t="s">
        <v>96</v>
      </c>
      <c r="C1163" t="s">
        <v>109</v>
      </c>
      <c r="D1163" s="5" t="s">
        <v>178</v>
      </c>
      <c r="E1163">
        <v>10</v>
      </c>
      <c r="F1163">
        <v>0.54227834939956665</v>
      </c>
      <c r="G1163">
        <v>0.54576635360717773</v>
      </c>
      <c r="H1163">
        <v>5.6804465129971504E-3</v>
      </c>
      <c r="I1163">
        <v>74.706577413697218</v>
      </c>
      <c r="J1163">
        <f t="shared" si="36"/>
        <v>0</v>
      </c>
    </row>
    <row r="1164" spans="1:10" x14ac:dyDescent="0.25">
      <c r="A1164" s="4" t="str">
        <f t="shared" si="37"/>
        <v>Low IncomeNon-CARE8/5/2021 (5pm-6pm &amp; 8pm-9pm)11</v>
      </c>
      <c r="B1164" t="s">
        <v>96</v>
      </c>
      <c r="C1164" t="s">
        <v>109</v>
      </c>
      <c r="D1164" s="5" t="s">
        <v>178</v>
      </c>
      <c r="E1164">
        <v>11</v>
      </c>
      <c r="F1164">
        <v>0.55706322193145752</v>
      </c>
      <c r="G1164">
        <v>0.55114209651947021</v>
      </c>
      <c r="H1164">
        <v>6.5217837691307068E-3</v>
      </c>
      <c r="I1164">
        <v>78.977898614502806</v>
      </c>
      <c r="J1164">
        <f t="shared" si="36"/>
        <v>0</v>
      </c>
    </row>
    <row r="1165" spans="1:10" x14ac:dyDescent="0.25">
      <c r="A1165" s="4" t="str">
        <f t="shared" si="37"/>
        <v>Low IncomeNon-CARE8/5/2021 (5pm-6pm &amp; 8pm-9pm)12</v>
      </c>
      <c r="B1165" t="s">
        <v>96</v>
      </c>
      <c r="C1165" t="s">
        <v>109</v>
      </c>
      <c r="D1165" s="5" t="s">
        <v>178</v>
      </c>
      <c r="E1165">
        <v>12</v>
      </c>
      <c r="F1165">
        <v>0.68593382835388184</v>
      </c>
      <c r="G1165">
        <v>0.67293232679367065</v>
      </c>
      <c r="H1165">
        <v>7.374670822173357E-3</v>
      </c>
      <c r="I1165">
        <v>83.110119859246311</v>
      </c>
      <c r="J1165">
        <f t="shared" si="36"/>
        <v>0</v>
      </c>
    </row>
    <row r="1166" spans="1:10" x14ac:dyDescent="0.25">
      <c r="A1166" s="4" t="str">
        <f t="shared" si="37"/>
        <v>Low IncomeNon-CARE8/5/2021 (5pm-6pm &amp; 8pm-9pm)13</v>
      </c>
      <c r="B1166" t="s">
        <v>96</v>
      </c>
      <c r="C1166" t="s">
        <v>109</v>
      </c>
      <c r="D1166" s="5" t="s">
        <v>178</v>
      </c>
      <c r="E1166">
        <v>13</v>
      </c>
      <c r="F1166">
        <v>0.89208531379699707</v>
      </c>
      <c r="G1166">
        <v>0.89543247222900391</v>
      </c>
      <c r="H1166">
        <v>7.9501643776893616E-3</v>
      </c>
      <c r="I1166">
        <v>85.442131075425408</v>
      </c>
      <c r="J1166">
        <f t="shared" si="36"/>
        <v>0</v>
      </c>
    </row>
    <row r="1167" spans="1:10" x14ac:dyDescent="0.25">
      <c r="A1167" s="4" t="str">
        <f t="shared" si="37"/>
        <v>Low IncomeNon-CARE8/5/2021 (5pm-6pm &amp; 8pm-9pm)14</v>
      </c>
      <c r="B1167" t="s">
        <v>96</v>
      </c>
      <c r="C1167" t="s">
        <v>109</v>
      </c>
      <c r="D1167" s="5" t="s">
        <v>178</v>
      </c>
      <c r="E1167">
        <v>14</v>
      </c>
      <c r="F1167">
        <v>1.1488959789276123</v>
      </c>
      <c r="G1167">
        <v>1.1513549089431763</v>
      </c>
      <c r="H1167">
        <v>7.7087706886231899E-3</v>
      </c>
      <c r="I1167">
        <v>86.341042170650027</v>
      </c>
      <c r="J1167">
        <f t="shared" si="36"/>
        <v>0</v>
      </c>
    </row>
    <row r="1168" spans="1:10" x14ac:dyDescent="0.25">
      <c r="A1168" s="4" t="str">
        <f t="shared" si="37"/>
        <v>Low IncomeNon-CARE8/5/2021 (5pm-6pm &amp; 8pm-9pm)15</v>
      </c>
      <c r="B1168" t="s">
        <v>96</v>
      </c>
      <c r="C1168" t="s">
        <v>109</v>
      </c>
      <c r="D1168" s="5" t="s">
        <v>178</v>
      </c>
      <c r="E1168">
        <v>15</v>
      </c>
      <c r="F1168">
        <v>1.3980340957641602</v>
      </c>
      <c r="G1168">
        <v>1.3989819288253784</v>
      </c>
      <c r="H1168">
        <v>4.3131816200911999E-3</v>
      </c>
      <c r="I1168">
        <v>87.158732405950374</v>
      </c>
      <c r="J1168">
        <f t="shared" si="36"/>
        <v>0</v>
      </c>
    </row>
    <row r="1169" spans="1:10" x14ac:dyDescent="0.25">
      <c r="A1169" s="4" t="str">
        <f t="shared" si="37"/>
        <v>Low IncomeNon-CARE8/5/2021 (5pm-6pm &amp; 8pm-9pm)16</v>
      </c>
      <c r="B1169" t="s">
        <v>96</v>
      </c>
      <c r="C1169" t="s">
        <v>109</v>
      </c>
      <c r="D1169" s="5" t="s">
        <v>178</v>
      </c>
      <c r="E1169">
        <v>16</v>
      </c>
      <c r="F1169">
        <v>1.6995835304260254</v>
      </c>
      <c r="G1169">
        <v>1.6986356973648071</v>
      </c>
      <c r="H1169">
        <v>4.3131816200911999E-3</v>
      </c>
      <c r="I1169">
        <v>87.493568836601312</v>
      </c>
      <c r="J1169">
        <f t="shared" si="36"/>
        <v>0</v>
      </c>
    </row>
    <row r="1170" spans="1:10" x14ac:dyDescent="0.25">
      <c r="A1170" s="4" t="str">
        <f t="shared" si="37"/>
        <v>Low IncomeNon-CARE8/5/2021 (5pm-6pm &amp; 8pm-9pm)17</v>
      </c>
      <c r="B1170" t="s">
        <v>96</v>
      </c>
      <c r="C1170" t="s">
        <v>109</v>
      </c>
      <c r="D1170" s="5" t="s">
        <v>178</v>
      </c>
      <c r="E1170">
        <v>17</v>
      </c>
      <c r="F1170">
        <v>1.9908220767974854</v>
      </c>
      <c r="G1170">
        <v>1.9795727729797363</v>
      </c>
      <c r="H1170">
        <v>8.1920847296714783E-3</v>
      </c>
      <c r="I1170">
        <v>87.75457829341174</v>
      </c>
      <c r="J1170">
        <f t="shared" si="36"/>
        <v>0</v>
      </c>
    </row>
    <row r="1171" spans="1:10" x14ac:dyDescent="0.25">
      <c r="A1171" s="4" t="str">
        <f t="shared" si="37"/>
        <v>Low IncomeNon-CARE8/5/2021 (5pm-6pm &amp; 8pm-9pm)18</v>
      </c>
      <c r="B1171" t="s">
        <v>96</v>
      </c>
      <c r="C1171" t="s">
        <v>109</v>
      </c>
      <c r="D1171" s="5" t="s">
        <v>178</v>
      </c>
      <c r="E1171">
        <v>18</v>
      </c>
      <c r="F1171">
        <v>2.2733848094940186</v>
      </c>
      <c r="G1171">
        <v>1.3790731430053711</v>
      </c>
      <c r="H1171">
        <v>9.4505678862333298E-3</v>
      </c>
      <c r="I1171">
        <v>87.655658126222946</v>
      </c>
      <c r="J1171">
        <f t="shared" si="36"/>
        <v>0</v>
      </c>
    </row>
    <row r="1172" spans="1:10" x14ac:dyDescent="0.25">
      <c r="A1172" s="4" t="str">
        <f t="shared" si="37"/>
        <v>Low IncomeNon-CARE8/5/2021 (5pm-6pm &amp; 8pm-9pm)19</v>
      </c>
      <c r="B1172" t="s">
        <v>96</v>
      </c>
      <c r="C1172" t="s">
        <v>109</v>
      </c>
      <c r="D1172" s="5" t="s">
        <v>178</v>
      </c>
      <c r="E1172">
        <v>19</v>
      </c>
      <c r="F1172">
        <v>2.4039156436920166</v>
      </c>
      <c r="G1172">
        <v>2.7048869132995605</v>
      </c>
      <c r="H1172">
        <v>9.4533106312155724E-3</v>
      </c>
      <c r="I1172">
        <v>86.452414229171211</v>
      </c>
      <c r="J1172">
        <f t="shared" si="36"/>
        <v>0</v>
      </c>
    </row>
    <row r="1173" spans="1:10" x14ac:dyDescent="0.25">
      <c r="A1173" s="4" t="str">
        <f t="shared" si="37"/>
        <v>Low IncomeNon-CARE8/5/2021 (5pm-6pm &amp; 8pm-9pm)20</v>
      </c>
      <c r="B1173" t="s">
        <v>96</v>
      </c>
      <c r="C1173" t="s">
        <v>109</v>
      </c>
      <c r="D1173" s="5" t="s">
        <v>178</v>
      </c>
      <c r="E1173">
        <v>20</v>
      </c>
      <c r="F1173">
        <v>2.3013312816619873</v>
      </c>
      <c r="G1173">
        <v>2.3774080276489258</v>
      </c>
      <c r="H1173">
        <v>9.0211937204003334E-3</v>
      </c>
      <c r="I1173">
        <v>84.115170716951212</v>
      </c>
      <c r="J1173">
        <f t="shared" si="36"/>
        <v>0</v>
      </c>
    </row>
    <row r="1174" spans="1:10" x14ac:dyDescent="0.25">
      <c r="A1174" s="4" t="str">
        <f t="shared" si="37"/>
        <v>Low IncomeNon-CARE8/5/2021 (5pm-6pm &amp; 8pm-9pm)21</v>
      </c>
      <c r="B1174" t="s">
        <v>96</v>
      </c>
      <c r="C1174" t="s">
        <v>109</v>
      </c>
      <c r="D1174" s="5" t="s">
        <v>178</v>
      </c>
      <c r="E1174">
        <v>21</v>
      </c>
      <c r="F1174">
        <v>2.1784789562225342</v>
      </c>
      <c r="G1174">
        <v>1.5333793163299561</v>
      </c>
      <c r="H1174">
        <v>8.7765250355005264E-3</v>
      </c>
      <c r="I1174">
        <v>80.676327248731852</v>
      </c>
      <c r="J1174">
        <f t="shared" si="36"/>
        <v>0</v>
      </c>
    </row>
    <row r="1175" spans="1:10" x14ac:dyDescent="0.25">
      <c r="A1175" s="4" t="str">
        <f t="shared" si="37"/>
        <v>Low IncomeNon-CARE8/5/2021 (5pm-6pm &amp; 8pm-9pm)22</v>
      </c>
      <c r="B1175" t="s">
        <v>96</v>
      </c>
      <c r="C1175" t="s">
        <v>109</v>
      </c>
      <c r="D1175" s="5" t="s">
        <v>178</v>
      </c>
      <c r="E1175">
        <v>22</v>
      </c>
      <c r="F1175">
        <v>2.0356099605560303</v>
      </c>
      <c r="G1175">
        <v>2.3725676536560059</v>
      </c>
      <c r="H1175">
        <v>8.6901998147368431E-3</v>
      </c>
      <c r="I1175">
        <v>76.927749340216195</v>
      </c>
      <c r="J1175">
        <f t="shared" si="36"/>
        <v>0</v>
      </c>
    </row>
    <row r="1176" spans="1:10" x14ac:dyDescent="0.25">
      <c r="A1176" s="4" t="str">
        <f t="shared" si="37"/>
        <v>Low IncomeNon-CARE8/5/2021 (5pm-6pm &amp; 8pm-9pm)23</v>
      </c>
      <c r="B1176" t="s">
        <v>96</v>
      </c>
      <c r="C1176" t="s">
        <v>109</v>
      </c>
      <c r="D1176" s="5" t="s">
        <v>178</v>
      </c>
      <c r="E1176">
        <v>23</v>
      </c>
      <c r="F1176">
        <v>1.7945256233215332</v>
      </c>
      <c r="G1176">
        <v>1.8892394304275513</v>
      </c>
      <c r="H1176">
        <v>8.4952842444181442E-3</v>
      </c>
      <c r="I1176">
        <v>74.46131900155315</v>
      </c>
      <c r="J1176">
        <f t="shared" si="36"/>
        <v>0</v>
      </c>
    </row>
    <row r="1177" spans="1:10" x14ac:dyDescent="0.25">
      <c r="A1177" s="4" t="str">
        <f t="shared" si="37"/>
        <v>Low IncomeNon-CARE8/5/2021 (5pm-6pm &amp; 8pm-9pm)24</v>
      </c>
      <c r="B1177" t="s">
        <v>96</v>
      </c>
      <c r="C1177" t="s">
        <v>109</v>
      </c>
      <c r="D1177" s="5" t="s">
        <v>178</v>
      </c>
      <c r="E1177">
        <v>24</v>
      </c>
      <c r="F1177">
        <v>1.506415843963623</v>
      </c>
      <c r="G1177">
        <v>1.5685756206512451</v>
      </c>
      <c r="H1177">
        <v>8.0757113173604012E-3</v>
      </c>
      <c r="I1177">
        <v>72.670111062256765</v>
      </c>
      <c r="J1177">
        <f t="shared" si="36"/>
        <v>0</v>
      </c>
    </row>
    <row r="1178" spans="1:10" x14ac:dyDescent="0.25">
      <c r="A1178" s="4" t="str">
        <f t="shared" si="37"/>
        <v>Low IncomeNon-CARE8/27/2021 (6pm-8pm)1</v>
      </c>
      <c r="B1178" t="s">
        <v>96</v>
      </c>
      <c r="C1178" t="s">
        <v>109</v>
      </c>
      <c r="D1178" s="5" t="s">
        <v>179</v>
      </c>
      <c r="E1178">
        <v>1</v>
      </c>
      <c r="F1178">
        <v>1.1995244026184082</v>
      </c>
      <c r="G1178">
        <v>1.2250971794128418</v>
      </c>
      <c r="H1178">
        <v>7.4531412683427334E-3</v>
      </c>
      <c r="I1178">
        <v>74.273311292670286</v>
      </c>
      <c r="J1178">
        <f t="shared" si="36"/>
        <v>0</v>
      </c>
    </row>
    <row r="1179" spans="1:10" x14ac:dyDescent="0.25">
      <c r="A1179" s="4" t="str">
        <f t="shared" si="37"/>
        <v>Low IncomeNon-CARE8/27/2021 (6pm-8pm)2</v>
      </c>
      <c r="B1179" t="s">
        <v>96</v>
      </c>
      <c r="C1179" t="s">
        <v>109</v>
      </c>
      <c r="D1179" s="5" t="s">
        <v>179</v>
      </c>
      <c r="E1179">
        <v>2</v>
      </c>
      <c r="F1179">
        <v>1.0262830257415771</v>
      </c>
      <c r="G1179">
        <v>1.0362815856933594</v>
      </c>
      <c r="H1179">
        <v>6.954604759812355E-3</v>
      </c>
      <c r="I1179">
        <v>72.500895379650288</v>
      </c>
      <c r="J1179">
        <f t="shared" si="36"/>
        <v>0</v>
      </c>
    </row>
    <row r="1180" spans="1:10" x14ac:dyDescent="0.25">
      <c r="A1180" s="4" t="str">
        <f t="shared" si="37"/>
        <v>Low IncomeNon-CARE8/27/2021 (6pm-8pm)3</v>
      </c>
      <c r="B1180" t="s">
        <v>96</v>
      </c>
      <c r="C1180" t="s">
        <v>109</v>
      </c>
      <c r="D1180" s="5" t="s">
        <v>179</v>
      </c>
      <c r="E1180">
        <v>3</v>
      </c>
      <c r="F1180">
        <v>0.89162266254425049</v>
      </c>
      <c r="G1180">
        <v>0.89773416519165039</v>
      </c>
      <c r="H1180">
        <v>6.2790284864604473E-3</v>
      </c>
      <c r="I1180">
        <v>70.903026858653377</v>
      </c>
      <c r="J1180">
        <f t="shared" si="36"/>
        <v>0</v>
      </c>
    </row>
    <row r="1181" spans="1:10" x14ac:dyDescent="0.25">
      <c r="A1181" s="4" t="str">
        <f t="shared" si="37"/>
        <v>Low IncomeNon-CARE8/27/2021 (6pm-8pm)4</v>
      </c>
      <c r="B1181" t="s">
        <v>96</v>
      </c>
      <c r="C1181" t="s">
        <v>109</v>
      </c>
      <c r="D1181" s="5" t="s">
        <v>179</v>
      </c>
      <c r="E1181">
        <v>4</v>
      </c>
      <c r="F1181">
        <v>0.80880957841873169</v>
      </c>
      <c r="G1181">
        <v>0.80170291662216187</v>
      </c>
      <c r="H1181">
        <v>5.7425526902079582E-3</v>
      </c>
      <c r="I1181">
        <v>69.912495969848578</v>
      </c>
      <c r="J1181">
        <f t="shared" si="36"/>
        <v>0</v>
      </c>
    </row>
    <row r="1182" spans="1:10" x14ac:dyDescent="0.25">
      <c r="A1182" s="4" t="str">
        <f t="shared" si="37"/>
        <v>Low IncomeNon-CARE8/27/2021 (6pm-8pm)5</v>
      </c>
      <c r="B1182" t="s">
        <v>96</v>
      </c>
      <c r="C1182" t="s">
        <v>109</v>
      </c>
      <c r="D1182" s="5" t="s">
        <v>179</v>
      </c>
      <c r="E1182">
        <v>5</v>
      </c>
      <c r="F1182">
        <v>0.73446589708328247</v>
      </c>
      <c r="G1182">
        <v>0.73367804288864136</v>
      </c>
      <c r="H1182">
        <v>5.0072339363396168E-3</v>
      </c>
      <c r="I1182">
        <v>68.931841307161491</v>
      </c>
      <c r="J1182">
        <f t="shared" si="36"/>
        <v>0</v>
      </c>
    </row>
    <row r="1183" spans="1:10" x14ac:dyDescent="0.25">
      <c r="A1183" s="4" t="str">
        <f t="shared" si="37"/>
        <v>Low IncomeNon-CARE8/27/2021 (6pm-8pm)6</v>
      </c>
      <c r="B1183" t="s">
        <v>96</v>
      </c>
      <c r="C1183" t="s">
        <v>109</v>
      </c>
      <c r="D1183" s="5" t="s">
        <v>179</v>
      </c>
      <c r="E1183">
        <v>6</v>
      </c>
      <c r="F1183">
        <v>0.70060759782791138</v>
      </c>
      <c r="G1183">
        <v>0.6994672417640686</v>
      </c>
      <c r="H1183">
        <v>4.1886991821229458E-3</v>
      </c>
      <c r="I1183">
        <v>68.177434629335522</v>
      </c>
      <c r="J1183">
        <f t="shared" si="36"/>
        <v>0</v>
      </c>
    </row>
    <row r="1184" spans="1:10" x14ac:dyDescent="0.25">
      <c r="A1184" s="4" t="str">
        <f t="shared" si="37"/>
        <v>Low IncomeNon-CARE8/27/2021 (6pm-8pm)7</v>
      </c>
      <c r="B1184" t="s">
        <v>96</v>
      </c>
      <c r="C1184" t="s">
        <v>109</v>
      </c>
      <c r="D1184" s="5" t="s">
        <v>179</v>
      </c>
      <c r="E1184">
        <v>7</v>
      </c>
      <c r="F1184">
        <v>0.70346570014953613</v>
      </c>
      <c r="G1184">
        <v>0.71643710136413574</v>
      </c>
      <c r="H1184">
        <v>3.7184669636189938E-3</v>
      </c>
      <c r="I1184">
        <v>67.263372496523772</v>
      </c>
      <c r="J1184">
        <f t="shared" si="36"/>
        <v>0</v>
      </c>
    </row>
    <row r="1185" spans="1:10" x14ac:dyDescent="0.25">
      <c r="A1185" s="4" t="str">
        <f t="shared" si="37"/>
        <v>Low IncomeNon-CARE8/27/2021 (6pm-8pm)8</v>
      </c>
      <c r="B1185" t="s">
        <v>96</v>
      </c>
      <c r="C1185" t="s">
        <v>109</v>
      </c>
      <c r="D1185" s="5" t="s">
        <v>179</v>
      </c>
      <c r="E1185">
        <v>8</v>
      </c>
      <c r="F1185">
        <v>0.66408741474151611</v>
      </c>
      <c r="G1185">
        <v>0.66145581007003784</v>
      </c>
      <c r="H1185">
        <v>3.8921628147363663E-3</v>
      </c>
      <c r="I1185">
        <v>66.97343452005893</v>
      </c>
      <c r="J1185">
        <f t="shared" si="36"/>
        <v>0</v>
      </c>
    </row>
    <row r="1186" spans="1:10" x14ac:dyDescent="0.25">
      <c r="A1186" s="4" t="str">
        <f t="shared" si="37"/>
        <v>Low IncomeNon-CARE8/27/2021 (6pm-8pm)9</v>
      </c>
      <c r="B1186" t="s">
        <v>96</v>
      </c>
      <c r="C1186" t="s">
        <v>109</v>
      </c>
      <c r="D1186" s="5" t="s">
        <v>179</v>
      </c>
      <c r="E1186">
        <v>9</v>
      </c>
      <c r="F1186">
        <v>0.52189010381698608</v>
      </c>
      <c r="G1186">
        <v>0.52574276924133301</v>
      </c>
      <c r="H1186">
        <v>4.4250758364796638E-3</v>
      </c>
      <c r="I1186">
        <v>69.432036667670999</v>
      </c>
      <c r="J1186">
        <f t="shared" si="36"/>
        <v>0</v>
      </c>
    </row>
    <row r="1187" spans="1:10" x14ac:dyDescent="0.25">
      <c r="A1187" s="4" t="str">
        <f t="shared" si="37"/>
        <v>Low IncomeNon-CARE8/27/2021 (6pm-8pm)10</v>
      </c>
      <c r="B1187" t="s">
        <v>96</v>
      </c>
      <c r="C1187" t="s">
        <v>109</v>
      </c>
      <c r="D1187" s="5" t="s">
        <v>179</v>
      </c>
      <c r="E1187">
        <v>10</v>
      </c>
      <c r="F1187">
        <v>0.41027542948722839</v>
      </c>
      <c r="G1187">
        <v>0.42160379886627197</v>
      </c>
      <c r="H1187">
        <v>5.2319150418043137E-3</v>
      </c>
      <c r="I1187">
        <v>74.523156643651546</v>
      </c>
      <c r="J1187">
        <f t="shared" si="36"/>
        <v>0</v>
      </c>
    </row>
    <row r="1188" spans="1:10" x14ac:dyDescent="0.25">
      <c r="A1188" s="4" t="str">
        <f t="shared" si="37"/>
        <v>Low IncomeNon-CARE8/27/2021 (6pm-8pm)11</v>
      </c>
      <c r="B1188" t="s">
        <v>96</v>
      </c>
      <c r="C1188" t="s">
        <v>109</v>
      </c>
      <c r="D1188" s="5" t="s">
        <v>179</v>
      </c>
      <c r="E1188">
        <v>11</v>
      </c>
      <c r="F1188">
        <v>0.36729118227958679</v>
      </c>
      <c r="G1188">
        <v>0.38815292716026306</v>
      </c>
      <c r="H1188">
        <v>6.0805203393101692E-3</v>
      </c>
      <c r="I1188">
        <v>79.901478182476765</v>
      </c>
      <c r="J1188">
        <f t="shared" si="36"/>
        <v>0</v>
      </c>
    </row>
    <row r="1189" spans="1:10" x14ac:dyDescent="0.25">
      <c r="A1189" s="4" t="str">
        <f t="shared" si="37"/>
        <v>Low IncomeNon-CARE8/27/2021 (6pm-8pm)12</v>
      </c>
      <c r="B1189" t="s">
        <v>96</v>
      </c>
      <c r="C1189" t="s">
        <v>109</v>
      </c>
      <c r="D1189" s="5" t="s">
        <v>179</v>
      </c>
      <c r="E1189">
        <v>12</v>
      </c>
      <c r="F1189">
        <v>0.46952903270721436</v>
      </c>
      <c r="G1189">
        <v>0.47359162569046021</v>
      </c>
      <c r="H1189">
        <v>6.9765942171216011E-3</v>
      </c>
      <c r="I1189">
        <v>84.59614415695674</v>
      </c>
      <c r="J1189">
        <f t="shared" si="36"/>
        <v>0</v>
      </c>
    </row>
    <row r="1190" spans="1:10" x14ac:dyDescent="0.25">
      <c r="A1190" s="4" t="str">
        <f t="shared" si="37"/>
        <v>Low IncomeNon-CARE8/27/2021 (6pm-8pm)13</v>
      </c>
      <c r="B1190" t="s">
        <v>96</v>
      </c>
      <c r="C1190" t="s">
        <v>109</v>
      </c>
      <c r="D1190" s="5" t="s">
        <v>179</v>
      </c>
      <c r="E1190">
        <v>13</v>
      </c>
      <c r="F1190">
        <v>0.71847939491271973</v>
      </c>
      <c r="G1190">
        <v>0.71877336502075195</v>
      </c>
      <c r="H1190">
        <v>7.9637207090854645E-3</v>
      </c>
      <c r="I1190">
        <v>88.098874286160651</v>
      </c>
      <c r="J1190">
        <f t="shared" si="36"/>
        <v>0</v>
      </c>
    </row>
    <row r="1191" spans="1:10" x14ac:dyDescent="0.25">
      <c r="A1191" s="4" t="str">
        <f t="shared" si="37"/>
        <v>Low IncomeNon-CARE8/27/2021 (6pm-8pm)14</v>
      </c>
      <c r="B1191" t="s">
        <v>96</v>
      </c>
      <c r="C1191" t="s">
        <v>109</v>
      </c>
      <c r="D1191" s="5" t="s">
        <v>179</v>
      </c>
      <c r="E1191">
        <v>14</v>
      </c>
      <c r="F1191">
        <v>1.0657676458358765</v>
      </c>
      <c r="G1191">
        <v>1.0616656541824341</v>
      </c>
      <c r="H1191">
        <v>8.5272267460823059E-3</v>
      </c>
      <c r="I1191">
        <v>90.629121014259823</v>
      </c>
      <c r="J1191">
        <f t="shared" si="36"/>
        <v>0</v>
      </c>
    </row>
    <row r="1192" spans="1:10" x14ac:dyDescent="0.25">
      <c r="A1192" s="4" t="str">
        <f t="shared" si="37"/>
        <v>Low IncomeNon-CARE8/27/2021 (6pm-8pm)15</v>
      </c>
      <c r="B1192" t="s">
        <v>96</v>
      </c>
      <c r="C1192" t="s">
        <v>109</v>
      </c>
      <c r="D1192" s="5" t="s">
        <v>179</v>
      </c>
      <c r="E1192">
        <v>15</v>
      </c>
      <c r="F1192">
        <v>1.406712532043457</v>
      </c>
      <c r="G1192">
        <v>1.4393924474716187</v>
      </c>
      <c r="H1192">
        <v>8.1318970769643784E-3</v>
      </c>
      <c r="I1192">
        <v>92.045286756457116</v>
      </c>
      <c r="J1192">
        <f t="shared" si="36"/>
        <v>0</v>
      </c>
    </row>
    <row r="1193" spans="1:10" x14ac:dyDescent="0.25">
      <c r="A1193" s="4" t="str">
        <f t="shared" si="37"/>
        <v>Low IncomeNon-CARE8/27/2021 (6pm-8pm)16</v>
      </c>
      <c r="B1193" t="s">
        <v>96</v>
      </c>
      <c r="C1193" t="s">
        <v>109</v>
      </c>
      <c r="D1193" s="5" t="s">
        <v>179</v>
      </c>
      <c r="E1193">
        <v>16</v>
      </c>
      <c r="F1193">
        <v>1.8548235893249512</v>
      </c>
      <c r="G1193">
        <v>1.8666354417800903</v>
      </c>
      <c r="H1193">
        <v>4.5004077255725861E-3</v>
      </c>
      <c r="I1193">
        <v>93.337468236857262</v>
      </c>
      <c r="J1193">
        <f t="shared" si="36"/>
        <v>0</v>
      </c>
    </row>
    <row r="1194" spans="1:10" x14ac:dyDescent="0.25">
      <c r="A1194" s="4" t="str">
        <f t="shared" si="37"/>
        <v>Low IncomeNon-CARE8/27/2021 (6pm-8pm)17</v>
      </c>
      <c r="B1194" t="s">
        <v>96</v>
      </c>
      <c r="C1194" t="s">
        <v>109</v>
      </c>
      <c r="D1194" s="5" t="s">
        <v>179</v>
      </c>
      <c r="E1194">
        <v>17</v>
      </c>
      <c r="F1194">
        <v>2.189021110534668</v>
      </c>
      <c r="G1194">
        <v>2.1772093772888184</v>
      </c>
      <c r="H1194">
        <v>4.5004077255725861E-3</v>
      </c>
      <c r="I1194">
        <v>92.979275390024114</v>
      </c>
      <c r="J1194">
        <f t="shared" si="36"/>
        <v>0</v>
      </c>
    </row>
    <row r="1195" spans="1:10" x14ac:dyDescent="0.25">
      <c r="A1195" s="4" t="str">
        <f t="shared" si="37"/>
        <v>Low IncomeNon-CARE8/27/2021 (6pm-8pm)18</v>
      </c>
      <c r="B1195" t="s">
        <v>96</v>
      </c>
      <c r="C1195" t="s">
        <v>109</v>
      </c>
      <c r="D1195" s="5" t="s">
        <v>179</v>
      </c>
      <c r="E1195">
        <v>18</v>
      </c>
      <c r="F1195">
        <v>2.4334888458251953</v>
      </c>
      <c r="G1195">
        <v>2.4136590957641602</v>
      </c>
      <c r="H1195">
        <v>8.2562221214175224E-3</v>
      </c>
      <c r="I1195">
        <v>91.026349080586371</v>
      </c>
      <c r="J1195">
        <f t="shared" si="36"/>
        <v>0</v>
      </c>
    </row>
    <row r="1196" spans="1:10" x14ac:dyDescent="0.25">
      <c r="A1196" s="4" t="str">
        <f t="shared" si="37"/>
        <v>Low IncomeNon-CARE8/27/2021 (6pm-8pm)19</v>
      </c>
      <c r="B1196" t="s">
        <v>96</v>
      </c>
      <c r="C1196" t="s">
        <v>109</v>
      </c>
      <c r="D1196" s="5" t="s">
        <v>179</v>
      </c>
      <c r="E1196">
        <v>19</v>
      </c>
      <c r="F1196">
        <v>2.481952428817749</v>
      </c>
      <c r="G1196">
        <v>1.5493972301483154</v>
      </c>
      <c r="H1196">
        <v>9.3307243660092354E-3</v>
      </c>
      <c r="I1196">
        <v>89.250586081560357</v>
      </c>
      <c r="J1196">
        <f t="shared" si="36"/>
        <v>0</v>
      </c>
    </row>
    <row r="1197" spans="1:10" x14ac:dyDescent="0.25">
      <c r="A1197" s="4" t="str">
        <f t="shared" si="37"/>
        <v>Low IncomeNon-CARE8/27/2021 (6pm-8pm)20</v>
      </c>
      <c r="B1197" t="s">
        <v>96</v>
      </c>
      <c r="C1197" t="s">
        <v>109</v>
      </c>
      <c r="D1197" s="5" t="s">
        <v>179</v>
      </c>
      <c r="E1197">
        <v>20</v>
      </c>
      <c r="F1197">
        <v>2.3240127563476563</v>
      </c>
      <c r="G1197">
        <v>1.8040221929550171</v>
      </c>
      <c r="H1197">
        <v>9.0065561234951019E-3</v>
      </c>
      <c r="I1197">
        <v>86.594653405838699</v>
      </c>
      <c r="J1197">
        <f t="shared" si="36"/>
        <v>0</v>
      </c>
    </row>
    <row r="1198" spans="1:10" x14ac:dyDescent="0.25">
      <c r="A1198" s="4" t="str">
        <f t="shared" si="37"/>
        <v>Low IncomeNon-CARE8/27/2021 (6pm-8pm)21</v>
      </c>
      <c r="B1198" t="s">
        <v>96</v>
      </c>
      <c r="C1198" t="s">
        <v>109</v>
      </c>
      <c r="D1198" s="5" t="s">
        <v>179</v>
      </c>
      <c r="E1198">
        <v>21</v>
      </c>
      <c r="F1198">
        <v>2.1720097064971924</v>
      </c>
      <c r="G1198">
        <v>2.5781271457672119</v>
      </c>
      <c r="H1198">
        <v>8.8476594537496567E-3</v>
      </c>
      <c r="I1198">
        <v>82.003361840465274</v>
      </c>
      <c r="J1198">
        <f t="shared" si="36"/>
        <v>0</v>
      </c>
    </row>
    <row r="1199" spans="1:10" x14ac:dyDescent="0.25">
      <c r="A1199" s="4" t="str">
        <f t="shared" si="37"/>
        <v>Low IncomeNon-CARE8/27/2021 (6pm-8pm)22</v>
      </c>
      <c r="B1199" t="s">
        <v>96</v>
      </c>
      <c r="C1199" t="s">
        <v>109</v>
      </c>
      <c r="D1199" s="5" t="s">
        <v>179</v>
      </c>
      <c r="E1199">
        <v>22</v>
      </c>
      <c r="F1199">
        <v>2.006941556930542</v>
      </c>
      <c r="G1199">
        <v>2.1488251686096191</v>
      </c>
      <c r="H1199">
        <v>8.5337767377495766E-3</v>
      </c>
      <c r="I1199">
        <v>78.279773764329093</v>
      </c>
      <c r="J1199">
        <f t="shared" si="36"/>
        <v>0</v>
      </c>
    </row>
    <row r="1200" spans="1:10" x14ac:dyDescent="0.25">
      <c r="A1200" s="4" t="str">
        <f t="shared" si="37"/>
        <v>Low IncomeNon-CARE8/27/2021 (6pm-8pm)23</v>
      </c>
      <c r="B1200" t="s">
        <v>96</v>
      </c>
      <c r="C1200" t="s">
        <v>109</v>
      </c>
      <c r="D1200" s="5" t="s">
        <v>179</v>
      </c>
      <c r="E1200">
        <v>23</v>
      </c>
      <c r="F1200">
        <v>1.7865229845046997</v>
      </c>
      <c r="G1200">
        <v>1.8760750293731689</v>
      </c>
      <c r="H1200">
        <v>8.4526585415005684E-3</v>
      </c>
      <c r="I1200">
        <v>76.026253722768232</v>
      </c>
      <c r="J1200">
        <f t="shared" si="36"/>
        <v>0</v>
      </c>
    </row>
    <row r="1201" spans="1:10" x14ac:dyDescent="0.25">
      <c r="A1201" s="4" t="str">
        <f t="shared" si="37"/>
        <v>Low IncomeNon-CARE8/27/2021 (6pm-8pm)24</v>
      </c>
      <c r="B1201" t="s">
        <v>96</v>
      </c>
      <c r="C1201" t="s">
        <v>109</v>
      </c>
      <c r="D1201" s="5" t="s">
        <v>179</v>
      </c>
      <c r="E1201">
        <v>24</v>
      </c>
      <c r="F1201">
        <v>1.517866849899292</v>
      </c>
      <c r="G1201">
        <v>1.5801882743835449</v>
      </c>
      <c r="H1201">
        <v>7.936650887131691E-3</v>
      </c>
      <c r="I1201">
        <v>74.144745211633762</v>
      </c>
      <c r="J1201">
        <f t="shared" si="36"/>
        <v>0</v>
      </c>
    </row>
    <row r="1202" spans="1:10" x14ac:dyDescent="0.25">
      <c r="A1202" s="4" t="str">
        <f t="shared" si="37"/>
        <v>Low IncomeNon-CARE9/9/2021 (6pm-8pm)1</v>
      </c>
      <c r="B1202" t="s">
        <v>96</v>
      </c>
      <c r="C1202" t="s">
        <v>109</v>
      </c>
      <c r="D1202" s="5" t="s">
        <v>180</v>
      </c>
      <c r="E1202">
        <v>1</v>
      </c>
      <c r="F1202">
        <v>1.252394437789917</v>
      </c>
      <c r="G1202">
        <v>1.2636367082595825</v>
      </c>
      <c r="H1202">
        <v>7.5851115398108959E-3</v>
      </c>
      <c r="I1202">
        <v>71.683611975924137</v>
      </c>
      <c r="J1202">
        <f t="shared" si="36"/>
        <v>0</v>
      </c>
    </row>
    <row r="1203" spans="1:10" x14ac:dyDescent="0.25">
      <c r="A1203" s="4" t="str">
        <f t="shared" si="37"/>
        <v>Low IncomeNon-CARE9/9/2021 (6pm-8pm)2</v>
      </c>
      <c r="B1203" t="s">
        <v>96</v>
      </c>
      <c r="C1203" t="s">
        <v>109</v>
      </c>
      <c r="D1203" s="5" t="s">
        <v>180</v>
      </c>
      <c r="E1203">
        <v>2</v>
      </c>
      <c r="F1203">
        <v>1.0665308237075806</v>
      </c>
      <c r="G1203">
        <v>1.0847591161727905</v>
      </c>
      <c r="H1203">
        <v>6.970203947275877E-3</v>
      </c>
      <c r="I1203">
        <v>71.226200446261686</v>
      </c>
      <c r="J1203">
        <f t="shared" si="36"/>
        <v>0</v>
      </c>
    </row>
    <row r="1204" spans="1:10" x14ac:dyDescent="0.25">
      <c r="A1204" s="4" t="str">
        <f t="shared" si="37"/>
        <v>Low IncomeNon-CARE9/9/2021 (6pm-8pm)3</v>
      </c>
      <c r="B1204" t="s">
        <v>96</v>
      </c>
      <c r="C1204" t="s">
        <v>109</v>
      </c>
      <c r="D1204" s="5" t="s">
        <v>180</v>
      </c>
      <c r="E1204">
        <v>3</v>
      </c>
      <c r="F1204">
        <v>0.94301199913024902</v>
      </c>
      <c r="G1204">
        <v>0.96324241161346436</v>
      </c>
      <c r="H1204">
        <v>6.3659297302365303E-3</v>
      </c>
      <c r="I1204">
        <v>70.852804327530166</v>
      </c>
      <c r="J1204">
        <f t="shared" si="36"/>
        <v>0</v>
      </c>
    </row>
    <row r="1205" spans="1:10" x14ac:dyDescent="0.25">
      <c r="A1205" s="4" t="str">
        <f t="shared" si="37"/>
        <v>Low IncomeNon-CARE9/9/2021 (6pm-8pm)4</v>
      </c>
      <c r="B1205" t="s">
        <v>96</v>
      </c>
      <c r="C1205" t="s">
        <v>109</v>
      </c>
      <c r="D1205" s="5" t="s">
        <v>180</v>
      </c>
      <c r="E1205">
        <v>4</v>
      </c>
      <c r="F1205">
        <v>0.85191363096237183</v>
      </c>
      <c r="G1205">
        <v>0.8759351372718811</v>
      </c>
      <c r="H1205">
        <v>5.691193975508213E-3</v>
      </c>
      <c r="I1205">
        <v>70.598091791231255</v>
      </c>
      <c r="J1205">
        <f t="shared" si="36"/>
        <v>0</v>
      </c>
    </row>
    <row r="1206" spans="1:10" x14ac:dyDescent="0.25">
      <c r="A1206" s="4" t="str">
        <f t="shared" si="37"/>
        <v>Low IncomeNon-CARE9/9/2021 (6pm-8pm)5</v>
      </c>
      <c r="B1206" t="s">
        <v>96</v>
      </c>
      <c r="C1206" t="s">
        <v>109</v>
      </c>
      <c r="D1206" s="5" t="s">
        <v>180</v>
      </c>
      <c r="E1206">
        <v>5</v>
      </c>
      <c r="F1206">
        <v>0.80106574296951294</v>
      </c>
      <c r="G1206">
        <v>0.8172876238822937</v>
      </c>
      <c r="H1206">
        <v>5.1517272368073463E-3</v>
      </c>
      <c r="I1206">
        <v>70.641653953916673</v>
      </c>
      <c r="J1206">
        <f t="shared" si="36"/>
        <v>0</v>
      </c>
    </row>
    <row r="1207" spans="1:10" x14ac:dyDescent="0.25">
      <c r="A1207" s="4" t="str">
        <f t="shared" si="37"/>
        <v>Low IncomeNon-CARE9/9/2021 (6pm-8pm)6</v>
      </c>
      <c r="B1207" t="s">
        <v>96</v>
      </c>
      <c r="C1207" t="s">
        <v>109</v>
      </c>
      <c r="D1207" s="5" t="s">
        <v>180</v>
      </c>
      <c r="E1207">
        <v>6</v>
      </c>
      <c r="F1207">
        <v>0.78624987602233887</v>
      </c>
      <c r="G1207">
        <v>0.78905618190765381</v>
      </c>
      <c r="H1207">
        <v>4.3966867960989475E-3</v>
      </c>
      <c r="I1207">
        <v>70.623105801148398</v>
      </c>
      <c r="J1207">
        <f t="shared" si="36"/>
        <v>0</v>
      </c>
    </row>
    <row r="1208" spans="1:10" x14ac:dyDescent="0.25">
      <c r="A1208" s="4" t="str">
        <f t="shared" si="37"/>
        <v>Low IncomeNon-CARE9/9/2021 (6pm-8pm)7</v>
      </c>
      <c r="B1208" t="s">
        <v>96</v>
      </c>
      <c r="C1208" t="s">
        <v>109</v>
      </c>
      <c r="D1208" s="5" t="s">
        <v>180</v>
      </c>
      <c r="E1208">
        <v>7</v>
      </c>
      <c r="F1208">
        <v>0.79971158504486084</v>
      </c>
      <c r="G1208">
        <v>0.80947268009185791</v>
      </c>
      <c r="H1208">
        <v>4.027083981782198E-3</v>
      </c>
      <c r="I1208">
        <v>70.771368306371784</v>
      </c>
      <c r="J1208">
        <f t="shared" si="36"/>
        <v>0</v>
      </c>
    </row>
    <row r="1209" spans="1:10" x14ac:dyDescent="0.25">
      <c r="A1209" s="4" t="str">
        <f t="shared" si="37"/>
        <v>Low IncomeNon-CARE9/9/2021 (6pm-8pm)8</v>
      </c>
      <c r="B1209" t="s">
        <v>96</v>
      </c>
      <c r="C1209" t="s">
        <v>109</v>
      </c>
      <c r="D1209" s="5" t="s">
        <v>180</v>
      </c>
      <c r="E1209">
        <v>8</v>
      </c>
      <c r="F1209">
        <v>0.77016681432723999</v>
      </c>
      <c r="G1209">
        <v>0.77797365188598633</v>
      </c>
      <c r="H1209">
        <v>4.2256829328835011E-3</v>
      </c>
      <c r="I1209">
        <v>70.60147571607726</v>
      </c>
      <c r="J1209">
        <f t="shared" si="36"/>
        <v>0</v>
      </c>
    </row>
    <row r="1210" spans="1:10" x14ac:dyDescent="0.25">
      <c r="A1210" s="4" t="str">
        <f t="shared" si="37"/>
        <v>Low IncomeNon-CARE9/9/2021 (6pm-8pm)9</v>
      </c>
      <c r="B1210" t="s">
        <v>96</v>
      </c>
      <c r="C1210" t="s">
        <v>109</v>
      </c>
      <c r="D1210" s="5" t="s">
        <v>180</v>
      </c>
      <c r="E1210">
        <v>9</v>
      </c>
      <c r="F1210">
        <v>0.67307513952255249</v>
      </c>
      <c r="G1210">
        <v>0.6689145565032959</v>
      </c>
      <c r="H1210">
        <v>4.8359083011746407E-3</v>
      </c>
      <c r="I1210">
        <v>71.949337121197715</v>
      </c>
      <c r="J1210">
        <f t="shared" si="36"/>
        <v>0</v>
      </c>
    </row>
    <row r="1211" spans="1:10" x14ac:dyDescent="0.25">
      <c r="A1211" s="4" t="str">
        <f t="shared" si="37"/>
        <v>Low IncomeNon-CARE9/9/2021 (6pm-8pm)10</v>
      </c>
      <c r="B1211" t="s">
        <v>96</v>
      </c>
      <c r="C1211" t="s">
        <v>109</v>
      </c>
      <c r="D1211" s="5" t="s">
        <v>180</v>
      </c>
      <c r="E1211">
        <v>10</v>
      </c>
      <c r="F1211">
        <v>0.60693120956420898</v>
      </c>
      <c r="G1211">
        <v>0.59096693992614746</v>
      </c>
      <c r="H1211">
        <v>5.7795490138232708E-3</v>
      </c>
      <c r="I1211">
        <v>75.546029472828039</v>
      </c>
      <c r="J1211">
        <f t="shared" si="36"/>
        <v>0</v>
      </c>
    </row>
    <row r="1212" spans="1:10" x14ac:dyDescent="0.25">
      <c r="A1212" s="4" t="str">
        <f t="shared" si="37"/>
        <v>Low IncomeNon-CARE9/9/2021 (6pm-8pm)11</v>
      </c>
      <c r="B1212" t="s">
        <v>96</v>
      </c>
      <c r="C1212" t="s">
        <v>109</v>
      </c>
      <c r="D1212" s="5" t="s">
        <v>180</v>
      </c>
      <c r="E1212">
        <v>11</v>
      </c>
      <c r="F1212">
        <v>0.60823684930801392</v>
      </c>
      <c r="G1212">
        <v>0.60343688726425171</v>
      </c>
      <c r="H1212">
        <v>6.7007485777139664E-3</v>
      </c>
      <c r="I1212">
        <v>79.737612598580753</v>
      </c>
      <c r="J1212">
        <f t="shared" si="36"/>
        <v>0</v>
      </c>
    </row>
    <row r="1213" spans="1:10" x14ac:dyDescent="0.25">
      <c r="A1213" s="4" t="str">
        <f t="shared" si="37"/>
        <v>Low IncomeNon-CARE9/9/2021 (6pm-8pm)12</v>
      </c>
      <c r="B1213" t="s">
        <v>96</v>
      </c>
      <c r="C1213" t="s">
        <v>109</v>
      </c>
      <c r="D1213" s="5" t="s">
        <v>180</v>
      </c>
      <c r="E1213">
        <v>12</v>
      </c>
      <c r="F1213">
        <v>0.72914254665374756</v>
      </c>
      <c r="G1213">
        <v>0.72687703371047974</v>
      </c>
      <c r="H1213">
        <v>7.6401215046644211E-3</v>
      </c>
      <c r="I1213">
        <v>83.453368098785646</v>
      </c>
      <c r="J1213">
        <f t="shared" si="36"/>
        <v>0</v>
      </c>
    </row>
    <row r="1214" spans="1:10" x14ac:dyDescent="0.25">
      <c r="A1214" s="4" t="str">
        <f t="shared" si="37"/>
        <v>Low IncomeNon-CARE9/9/2021 (6pm-8pm)13</v>
      </c>
      <c r="B1214" t="s">
        <v>96</v>
      </c>
      <c r="C1214" t="s">
        <v>109</v>
      </c>
      <c r="D1214" s="5" t="s">
        <v>180</v>
      </c>
      <c r="E1214">
        <v>13</v>
      </c>
      <c r="F1214">
        <v>0.97274214029312134</v>
      </c>
      <c r="G1214">
        <v>0.99173301458358765</v>
      </c>
      <c r="H1214">
        <v>8.3183171227574348E-3</v>
      </c>
      <c r="I1214">
        <v>85.952154420910531</v>
      </c>
      <c r="J1214">
        <f t="shared" si="36"/>
        <v>0</v>
      </c>
    </row>
    <row r="1215" spans="1:10" x14ac:dyDescent="0.25">
      <c r="A1215" s="4" t="str">
        <f t="shared" si="37"/>
        <v>Low IncomeNon-CARE9/9/2021 (6pm-8pm)14</v>
      </c>
      <c r="B1215" t="s">
        <v>96</v>
      </c>
      <c r="C1215" t="s">
        <v>109</v>
      </c>
      <c r="D1215" s="5" t="s">
        <v>180</v>
      </c>
      <c r="E1215">
        <v>14</v>
      </c>
      <c r="F1215">
        <v>1.2899206876754761</v>
      </c>
      <c r="G1215">
        <v>1.3189678192138672</v>
      </c>
      <c r="H1215">
        <v>8.6275888606905937E-3</v>
      </c>
      <c r="I1215">
        <v>88.234005292647055</v>
      </c>
      <c r="J1215">
        <f t="shared" si="36"/>
        <v>0</v>
      </c>
    </row>
    <row r="1216" spans="1:10" x14ac:dyDescent="0.25">
      <c r="A1216" s="4" t="str">
        <f t="shared" si="37"/>
        <v>Low IncomeNon-CARE9/9/2021 (6pm-8pm)15</v>
      </c>
      <c r="B1216" t="s">
        <v>96</v>
      </c>
      <c r="C1216" t="s">
        <v>109</v>
      </c>
      <c r="D1216" s="5" t="s">
        <v>180</v>
      </c>
      <c r="E1216">
        <v>15</v>
      </c>
      <c r="F1216">
        <v>1.6435492038726807</v>
      </c>
      <c r="G1216">
        <v>1.6653076410293579</v>
      </c>
      <c r="H1216">
        <v>8.0439671874046326E-3</v>
      </c>
      <c r="I1216">
        <v>90.179730697397602</v>
      </c>
      <c r="J1216">
        <f t="shared" si="36"/>
        <v>0</v>
      </c>
    </row>
    <row r="1217" spans="1:10" x14ac:dyDescent="0.25">
      <c r="A1217" s="4" t="str">
        <f t="shared" si="37"/>
        <v>Low IncomeNon-CARE9/9/2021 (6pm-8pm)16</v>
      </c>
      <c r="B1217" t="s">
        <v>96</v>
      </c>
      <c r="C1217" t="s">
        <v>109</v>
      </c>
      <c r="D1217" s="5" t="s">
        <v>180</v>
      </c>
      <c r="E1217">
        <v>16</v>
      </c>
      <c r="F1217">
        <v>2.0419313907623291</v>
      </c>
      <c r="G1217">
        <v>2.0532095432281494</v>
      </c>
      <c r="H1217">
        <v>4.3782796710729599E-3</v>
      </c>
      <c r="I1217">
        <v>92.445547945170361</v>
      </c>
      <c r="J1217">
        <f t="shared" si="36"/>
        <v>0</v>
      </c>
    </row>
    <row r="1218" spans="1:10" x14ac:dyDescent="0.25">
      <c r="A1218" s="4" t="str">
        <f t="shared" si="37"/>
        <v>Low IncomeNon-CARE9/9/2021 (6pm-8pm)17</v>
      </c>
      <c r="B1218" t="s">
        <v>96</v>
      </c>
      <c r="C1218" t="s">
        <v>109</v>
      </c>
      <c r="D1218" s="5" t="s">
        <v>180</v>
      </c>
      <c r="E1218">
        <v>17</v>
      </c>
      <c r="F1218">
        <v>2.3272130489349365</v>
      </c>
      <c r="G1218">
        <v>2.3159348964691162</v>
      </c>
      <c r="H1218">
        <v>4.3782796710729599E-3</v>
      </c>
      <c r="I1218">
        <v>92.370099107528972</v>
      </c>
      <c r="J1218">
        <f t="shared" ref="J1218:J1281" si="38">INDEX(events, MATCH(CONCATENATE(B1218, C1218, D1218), events_y, 0), MATCH("Confidential", events_x, 0))</f>
        <v>0</v>
      </c>
    </row>
    <row r="1219" spans="1:10" x14ac:dyDescent="0.25">
      <c r="A1219" s="4" t="str">
        <f t="shared" ref="A1219:A1282" si="39">B1219&amp;C1219&amp;D1219&amp;E1219</f>
        <v>Low IncomeNon-CARE9/9/2021 (6pm-8pm)18</v>
      </c>
      <c r="B1219" t="s">
        <v>96</v>
      </c>
      <c r="C1219" t="s">
        <v>109</v>
      </c>
      <c r="D1219" s="5" t="s">
        <v>180</v>
      </c>
      <c r="E1219">
        <v>18</v>
      </c>
      <c r="F1219">
        <v>2.5103695392608643</v>
      </c>
      <c r="G1219">
        <v>2.4881212711334229</v>
      </c>
      <c r="H1219">
        <v>8.1182206049561501E-3</v>
      </c>
      <c r="I1219">
        <v>90.704860938144876</v>
      </c>
      <c r="J1219">
        <f t="shared" si="38"/>
        <v>0</v>
      </c>
    </row>
    <row r="1220" spans="1:10" x14ac:dyDescent="0.25">
      <c r="A1220" s="4" t="str">
        <f t="shared" si="39"/>
        <v>Low IncomeNon-CARE9/9/2021 (6pm-8pm)19</v>
      </c>
      <c r="B1220" t="s">
        <v>96</v>
      </c>
      <c r="C1220" t="s">
        <v>109</v>
      </c>
      <c r="D1220" s="5" t="s">
        <v>180</v>
      </c>
      <c r="E1220">
        <v>19</v>
      </c>
      <c r="F1220">
        <v>2.5152206420898438</v>
      </c>
      <c r="G1220">
        <v>1.5785894393920898</v>
      </c>
      <c r="H1220">
        <v>9.1349333524703979E-3</v>
      </c>
      <c r="I1220">
        <v>88.097422166865712</v>
      </c>
      <c r="J1220">
        <f t="shared" si="38"/>
        <v>0</v>
      </c>
    </row>
    <row r="1221" spans="1:10" x14ac:dyDescent="0.25">
      <c r="A1221" s="4" t="str">
        <f t="shared" si="39"/>
        <v>Low IncomeNon-CARE9/9/2021 (6pm-8pm)20</v>
      </c>
      <c r="B1221" t="s">
        <v>96</v>
      </c>
      <c r="C1221" t="s">
        <v>109</v>
      </c>
      <c r="D1221" s="5" t="s">
        <v>180</v>
      </c>
      <c r="E1221">
        <v>20</v>
      </c>
      <c r="F1221">
        <v>2.3677942752838135</v>
      </c>
      <c r="G1221">
        <v>1.8866535425186157</v>
      </c>
      <c r="H1221">
        <v>8.9532118290662766E-3</v>
      </c>
      <c r="I1221">
        <v>84.345491386475842</v>
      </c>
      <c r="J1221">
        <f t="shared" si="38"/>
        <v>0</v>
      </c>
    </row>
    <row r="1222" spans="1:10" x14ac:dyDescent="0.25">
      <c r="A1222" s="4" t="str">
        <f t="shared" si="39"/>
        <v>Low IncomeNon-CARE9/9/2021 (6pm-8pm)21</v>
      </c>
      <c r="B1222" t="s">
        <v>96</v>
      </c>
      <c r="C1222" t="s">
        <v>109</v>
      </c>
      <c r="D1222" s="5" t="s">
        <v>180</v>
      </c>
      <c r="E1222">
        <v>21</v>
      </c>
      <c r="F1222">
        <v>2.2591037750244141</v>
      </c>
      <c r="G1222">
        <v>2.7085850238800049</v>
      </c>
      <c r="H1222">
        <v>8.6724217981100082E-3</v>
      </c>
      <c r="I1222">
        <v>80.72620148403189</v>
      </c>
      <c r="J1222">
        <f t="shared" si="38"/>
        <v>0</v>
      </c>
    </row>
    <row r="1223" spans="1:10" x14ac:dyDescent="0.25">
      <c r="A1223" s="4" t="str">
        <f t="shared" si="39"/>
        <v>Low IncomeNon-CARE9/9/2021 (6pm-8pm)22</v>
      </c>
      <c r="B1223" t="s">
        <v>96</v>
      </c>
      <c r="C1223" t="s">
        <v>109</v>
      </c>
      <c r="D1223" s="5" t="s">
        <v>180</v>
      </c>
      <c r="E1223">
        <v>22</v>
      </c>
      <c r="F1223">
        <v>2.0829062461853027</v>
      </c>
      <c r="G1223">
        <v>2.2756683826446533</v>
      </c>
      <c r="H1223">
        <v>8.4451604634523392E-3</v>
      </c>
      <c r="I1223">
        <v>78.256101598173515</v>
      </c>
      <c r="J1223">
        <f t="shared" si="38"/>
        <v>0</v>
      </c>
    </row>
    <row r="1224" spans="1:10" x14ac:dyDescent="0.25">
      <c r="A1224" s="4" t="str">
        <f t="shared" si="39"/>
        <v>Low IncomeNon-CARE9/9/2021 (6pm-8pm)23</v>
      </c>
      <c r="B1224" t="s">
        <v>96</v>
      </c>
      <c r="C1224" t="s">
        <v>109</v>
      </c>
      <c r="D1224" s="5" t="s">
        <v>180</v>
      </c>
      <c r="E1224">
        <v>23</v>
      </c>
      <c r="F1224">
        <v>1.8332713842391968</v>
      </c>
      <c r="G1224">
        <v>1.9525033235549927</v>
      </c>
      <c r="H1224">
        <v>8.3171697333455086E-3</v>
      </c>
      <c r="I1224">
        <v>76.211166978011747</v>
      </c>
      <c r="J1224">
        <f t="shared" si="38"/>
        <v>0</v>
      </c>
    </row>
    <row r="1225" spans="1:10" x14ac:dyDescent="0.25">
      <c r="A1225" s="4" t="str">
        <f t="shared" si="39"/>
        <v>Low IncomeNon-CARE9/9/2021 (6pm-8pm)24</v>
      </c>
      <c r="B1225" t="s">
        <v>96</v>
      </c>
      <c r="C1225" t="s">
        <v>109</v>
      </c>
      <c r="D1225" s="5" t="s">
        <v>180</v>
      </c>
      <c r="E1225">
        <v>24</v>
      </c>
      <c r="F1225">
        <v>1.5400540828704834</v>
      </c>
      <c r="G1225">
        <v>1.6261398792266846</v>
      </c>
      <c r="H1225">
        <v>7.867179811000824E-3</v>
      </c>
      <c r="I1225">
        <v>74.866449252817375</v>
      </c>
      <c r="J1225">
        <f t="shared" si="38"/>
        <v>0</v>
      </c>
    </row>
    <row r="1226" spans="1:10" x14ac:dyDescent="0.25">
      <c r="A1226" s="4" t="str">
        <f t="shared" si="39"/>
        <v>Low IncomeNon-CARE9/14/2021 (4pm-7pm)1</v>
      </c>
      <c r="B1226" t="s">
        <v>96</v>
      </c>
      <c r="C1226" t="s">
        <v>109</v>
      </c>
      <c r="D1226" s="5" t="s">
        <v>181</v>
      </c>
      <c r="E1226">
        <v>1</v>
      </c>
      <c r="F1226">
        <v>0.99417799711227417</v>
      </c>
      <c r="G1226">
        <v>1.0094751119613647</v>
      </c>
      <c r="H1226">
        <v>6.5626753494143486E-3</v>
      </c>
      <c r="I1226">
        <v>67.543716088646235</v>
      </c>
      <c r="J1226">
        <f t="shared" si="38"/>
        <v>0</v>
      </c>
    </row>
    <row r="1227" spans="1:10" x14ac:dyDescent="0.25">
      <c r="A1227" s="4" t="str">
        <f t="shared" si="39"/>
        <v>Low IncomeNon-CARE9/14/2021 (4pm-7pm)2</v>
      </c>
      <c r="B1227" t="s">
        <v>96</v>
      </c>
      <c r="C1227" t="s">
        <v>109</v>
      </c>
      <c r="D1227" s="5" t="s">
        <v>181</v>
      </c>
      <c r="E1227">
        <v>2</v>
      </c>
      <c r="F1227">
        <v>0.85809934139251709</v>
      </c>
      <c r="G1227">
        <v>0.86742746829986572</v>
      </c>
      <c r="H1227">
        <v>6.1480472795665264E-3</v>
      </c>
      <c r="I1227">
        <v>66.358255618493359</v>
      </c>
      <c r="J1227">
        <f t="shared" si="38"/>
        <v>0</v>
      </c>
    </row>
    <row r="1228" spans="1:10" x14ac:dyDescent="0.25">
      <c r="A1228" s="4" t="str">
        <f t="shared" si="39"/>
        <v>Low IncomeNon-CARE9/14/2021 (4pm-7pm)3</v>
      </c>
      <c r="B1228" t="s">
        <v>96</v>
      </c>
      <c r="C1228" t="s">
        <v>109</v>
      </c>
      <c r="D1228" s="5" t="s">
        <v>181</v>
      </c>
      <c r="E1228">
        <v>3</v>
      </c>
      <c r="F1228">
        <v>0.76126945018768311</v>
      </c>
      <c r="G1228">
        <v>0.76777344942092896</v>
      </c>
      <c r="H1228">
        <v>5.6347898207604885E-3</v>
      </c>
      <c r="I1228">
        <v>65.316329169593629</v>
      </c>
      <c r="J1228">
        <f t="shared" si="38"/>
        <v>0</v>
      </c>
    </row>
    <row r="1229" spans="1:10" x14ac:dyDescent="0.25">
      <c r="A1229" s="4" t="str">
        <f t="shared" si="39"/>
        <v>Low IncomeNon-CARE9/14/2021 (4pm-7pm)4</v>
      </c>
      <c r="B1229" t="s">
        <v>96</v>
      </c>
      <c r="C1229" t="s">
        <v>109</v>
      </c>
      <c r="D1229" s="5" t="s">
        <v>181</v>
      </c>
      <c r="E1229">
        <v>4</v>
      </c>
      <c r="F1229">
        <v>0.68460041284561157</v>
      </c>
      <c r="G1229">
        <v>0.70039421319961548</v>
      </c>
      <c r="H1229">
        <v>5.0107021816074848E-3</v>
      </c>
      <c r="I1229">
        <v>64.85317247263427</v>
      </c>
      <c r="J1229">
        <f t="shared" si="38"/>
        <v>0</v>
      </c>
    </row>
    <row r="1230" spans="1:10" x14ac:dyDescent="0.25">
      <c r="A1230" s="4" t="str">
        <f t="shared" si="39"/>
        <v>Low IncomeNon-CARE9/14/2021 (4pm-7pm)5</v>
      </c>
      <c r="B1230" t="s">
        <v>96</v>
      </c>
      <c r="C1230" t="s">
        <v>109</v>
      </c>
      <c r="D1230" s="5" t="s">
        <v>181</v>
      </c>
      <c r="E1230">
        <v>5</v>
      </c>
      <c r="F1230">
        <v>0.65680485963821411</v>
      </c>
      <c r="G1230">
        <v>0.66176813840866089</v>
      </c>
      <c r="H1230">
        <v>4.5178774744272232E-3</v>
      </c>
      <c r="I1230">
        <v>64.309734657459941</v>
      </c>
      <c r="J1230">
        <f t="shared" si="38"/>
        <v>0</v>
      </c>
    </row>
    <row r="1231" spans="1:10" x14ac:dyDescent="0.25">
      <c r="A1231" s="4" t="str">
        <f t="shared" si="39"/>
        <v>Low IncomeNon-CARE9/14/2021 (4pm-7pm)6</v>
      </c>
      <c r="B1231" t="s">
        <v>96</v>
      </c>
      <c r="C1231" t="s">
        <v>109</v>
      </c>
      <c r="D1231" s="5" t="s">
        <v>181</v>
      </c>
      <c r="E1231">
        <v>6</v>
      </c>
      <c r="F1231">
        <v>0.64946138858795166</v>
      </c>
      <c r="G1231">
        <v>0.65063166618347168</v>
      </c>
      <c r="H1231">
        <v>3.8113181944936514E-3</v>
      </c>
      <c r="I1231">
        <v>63.532205756821426</v>
      </c>
      <c r="J1231">
        <f t="shared" si="38"/>
        <v>0</v>
      </c>
    </row>
    <row r="1232" spans="1:10" x14ac:dyDescent="0.25">
      <c r="A1232" s="4" t="str">
        <f t="shared" si="39"/>
        <v>Low IncomeNon-CARE9/14/2021 (4pm-7pm)7</v>
      </c>
      <c r="B1232" t="s">
        <v>96</v>
      </c>
      <c r="C1232" t="s">
        <v>109</v>
      </c>
      <c r="D1232" s="5" t="s">
        <v>181</v>
      </c>
      <c r="E1232">
        <v>7</v>
      </c>
      <c r="F1232">
        <v>0.69775158166885376</v>
      </c>
      <c r="G1232">
        <v>0.6808624267578125</v>
      </c>
      <c r="H1232">
        <v>3.4179189242422581E-3</v>
      </c>
      <c r="I1232">
        <v>63.258827941144681</v>
      </c>
      <c r="J1232">
        <f t="shared" si="38"/>
        <v>0</v>
      </c>
    </row>
    <row r="1233" spans="1:10" x14ac:dyDescent="0.25">
      <c r="A1233" s="4" t="str">
        <f t="shared" si="39"/>
        <v>Low IncomeNon-CARE9/14/2021 (4pm-7pm)8</v>
      </c>
      <c r="B1233" t="s">
        <v>96</v>
      </c>
      <c r="C1233" t="s">
        <v>109</v>
      </c>
      <c r="D1233" s="5" t="s">
        <v>181</v>
      </c>
      <c r="E1233">
        <v>8</v>
      </c>
      <c r="F1233">
        <v>0.64902240037918091</v>
      </c>
      <c r="G1233">
        <v>0.64303308725357056</v>
      </c>
      <c r="H1233">
        <v>3.527734661474824E-3</v>
      </c>
      <c r="I1233">
        <v>63.149622158425259</v>
      </c>
      <c r="J1233">
        <f t="shared" si="38"/>
        <v>0</v>
      </c>
    </row>
    <row r="1234" spans="1:10" x14ac:dyDescent="0.25">
      <c r="A1234" s="4" t="str">
        <f t="shared" si="39"/>
        <v>Low IncomeNon-CARE9/14/2021 (4pm-7pm)9</v>
      </c>
      <c r="B1234" t="s">
        <v>96</v>
      </c>
      <c r="C1234" t="s">
        <v>109</v>
      </c>
      <c r="D1234" s="5" t="s">
        <v>181</v>
      </c>
      <c r="E1234">
        <v>9</v>
      </c>
      <c r="F1234">
        <v>0.48254042863845825</v>
      </c>
      <c r="G1234">
        <v>0.47122824192047119</v>
      </c>
      <c r="H1234">
        <v>3.9823460392653942E-3</v>
      </c>
      <c r="I1234">
        <v>63.800755424510712</v>
      </c>
      <c r="J1234">
        <f t="shared" si="38"/>
        <v>0</v>
      </c>
    </row>
    <row r="1235" spans="1:10" x14ac:dyDescent="0.25">
      <c r="A1235" s="4" t="str">
        <f t="shared" si="39"/>
        <v>Low IncomeNon-CARE9/14/2021 (4pm-7pm)10</v>
      </c>
      <c r="B1235" t="s">
        <v>96</v>
      </c>
      <c r="C1235" t="s">
        <v>109</v>
      </c>
      <c r="D1235" s="5" t="s">
        <v>181</v>
      </c>
      <c r="E1235">
        <v>10</v>
      </c>
      <c r="F1235">
        <v>0.30144804716110229</v>
      </c>
      <c r="G1235">
        <v>0.28854143619537354</v>
      </c>
      <c r="H1235">
        <v>4.4131344184279442E-3</v>
      </c>
      <c r="I1235">
        <v>67.140293531969093</v>
      </c>
      <c r="J1235">
        <f t="shared" si="38"/>
        <v>0</v>
      </c>
    </row>
    <row r="1236" spans="1:10" x14ac:dyDescent="0.25">
      <c r="A1236" s="4" t="str">
        <f t="shared" si="39"/>
        <v>Low IncomeNon-CARE9/14/2021 (4pm-7pm)11</v>
      </c>
      <c r="B1236" t="s">
        <v>96</v>
      </c>
      <c r="C1236" t="s">
        <v>109</v>
      </c>
      <c r="D1236" s="5" t="s">
        <v>181</v>
      </c>
      <c r="E1236">
        <v>11</v>
      </c>
      <c r="F1236">
        <v>0.17617534101009369</v>
      </c>
      <c r="G1236">
        <v>0.17010599374771118</v>
      </c>
      <c r="H1236">
        <v>4.7564897686243057E-3</v>
      </c>
      <c r="I1236">
        <v>71.442983681199138</v>
      </c>
      <c r="J1236">
        <f t="shared" si="38"/>
        <v>0</v>
      </c>
    </row>
    <row r="1237" spans="1:10" x14ac:dyDescent="0.25">
      <c r="A1237" s="4" t="str">
        <f t="shared" si="39"/>
        <v>Low IncomeNon-CARE9/14/2021 (4pm-7pm)12</v>
      </c>
      <c r="B1237" t="s">
        <v>96</v>
      </c>
      <c r="C1237" t="s">
        <v>109</v>
      </c>
      <c r="D1237" s="5" t="s">
        <v>181</v>
      </c>
      <c r="E1237">
        <v>12</v>
      </c>
      <c r="F1237">
        <v>0.14399193227291107</v>
      </c>
      <c r="G1237">
        <v>0.14880430698394775</v>
      </c>
      <c r="H1237">
        <v>5.2412846125662327E-3</v>
      </c>
      <c r="I1237">
        <v>76.086731579880535</v>
      </c>
      <c r="J1237">
        <f t="shared" si="38"/>
        <v>0</v>
      </c>
    </row>
    <row r="1238" spans="1:10" x14ac:dyDescent="0.25">
      <c r="A1238" s="4" t="str">
        <f t="shared" si="39"/>
        <v>Low IncomeNon-CARE9/14/2021 (4pm-7pm)13</v>
      </c>
      <c r="B1238" t="s">
        <v>96</v>
      </c>
      <c r="C1238" t="s">
        <v>109</v>
      </c>
      <c r="D1238" s="5" t="s">
        <v>181</v>
      </c>
      <c r="E1238">
        <v>13</v>
      </c>
      <c r="F1238">
        <v>0.23745080828666687</v>
      </c>
      <c r="G1238">
        <v>0.22968776524066925</v>
      </c>
      <c r="H1238">
        <v>5.3102397359907627E-3</v>
      </c>
      <c r="I1238">
        <v>80.118548374571787</v>
      </c>
      <c r="J1238">
        <f t="shared" si="38"/>
        <v>0</v>
      </c>
    </row>
    <row r="1239" spans="1:10" x14ac:dyDescent="0.25">
      <c r="A1239" s="4" t="str">
        <f t="shared" si="39"/>
        <v>Low IncomeNon-CARE9/14/2021 (4pm-7pm)14</v>
      </c>
      <c r="B1239" t="s">
        <v>96</v>
      </c>
      <c r="C1239" t="s">
        <v>109</v>
      </c>
      <c r="D1239" s="5" t="s">
        <v>181</v>
      </c>
      <c r="E1239">
        <v>14</v>
      </c>
      <c r="F1239">
        <v>0.42357954382896423</v>
      </c>
      <c r="G1239">
        <v>0.41325607895851135</v>
      </c>
      <c r="H1239">
        <v>3.2822964712977409E-3</v>
      </c>
      <c r="I1239">
        <v>82.904240308257286</v>
      </c>
      <c r="J1239">
        <f t="shared" si="38"/>
        <v>0</v>
      </c>
    </row>
    <row r="1240" spans="1:10" x14ac:dyDescent="0.25">
      <c r="A1240" s="4" t="str">
        <f t="shared" si="39"/>
        <v>Low IncomeNon-CARE9/14/2021 (4pm-7pm)15</v>
      </c>
      <c r="B1240" t="s">
        <v>96</v>
      </c>
      <c r="C1240" t="s">
        <v>109</v>
      </c>
      <c r="D1240" s="5" t="s">
        <v>181</v>
      </c>
      <c r="E1240">
        <v>15</v>
      </c>
      <c r="F1240">
        <v>0.67976874113082886</v>
      </c>
      <c r="G1240">
        <v>0.69009220600128174</v>
      </c>
      <c r="H1240">
        <v>3.2822964712977409E-3</v>
      </c>
      <c r="I1240">
        <v>84.189551296958854</v>
      </c>
      <c r="J1240">
        <f t="shared" si="38"/>
        <v>0</v>
      </c>
    </row>
    <row r="1241" spans="1:10" x14ac:dyDescent="0.25">
      <c r="A1241" s="4" t="str">
        <f t="shared" si="39"/>
        <v>Low IncomeNon-CARE9/14/2021 (4pm-7pm)16</v>
      </c>
      <c r="B1241" t="s">
        <v>96</v>
      </c>
      <c r="C1241" t="s">
        <v>109</v>
      </c>
      <c r="D1241" s="5" t="s">
        <v>181</v>
      </c>
      <c r="E1241">
        <v>16</v>
      </c>
      <c r="F1241">
        <v>1.0605521202087402</v>
      </c>
      <c r="G1241">
        <v>1.0855308771133423</v>
      </c>
      <c r="H1241">
        <v>6.8120351061224937E-3</v>
      </c>
      <c r="I1241">
        <v>84.517138386702584</v>
      </c>
      <c r="J1241">
        <f t="shared" si="38"/>
        <v>0</v>
      </c>
    </row>
    <row r="1242" spans="1:10" x14ac:dyDescent="0.25">
      <c r="A1242" s="4" t="str">
        <f t="shared" si="39"/>
        <v>Low IncomeNon-CARE9/14/2021 (4pm-7pm)17</v>
      </c>
      <c r="B1242" t="s">
        <v>96</v>
      </c>
      <c r="C1242" t="s">
        <v>109</v>
      </c>
      <c r="D1242" s="5" t="s">
        <v>181</v>
      </c>
      <c r="E1242">
        <v>17</v>
      </c>
      <c r="F1242">
        <v>1.425562858581543</v>
      </c>
      <c r="G1242">
        <v>0.8220711350440979</v>
      </c>
      <c r="H1242">
        <v>8.0966055393218994E-3</v>
      </c>
      <c r="I1242">
        <v>83.986696666420769</v>
      </c>
      <c r="J1242">
        <f t="shared" si="38"/>
        <v>0</v>
      </c>
    </row>
    <row r="1243" spans="1:10" x14ac:dyDescent="0.25">
      <c r="A1243" s="4" t="str">
        <f t="shared" si="39"/>
        <v>Low IncomeNon-CARE9/14/2021 (4pm-7pm)18</v>
      </c>
      <c r="B1243" t="s">
        <v>96</v>
      </c>
      <c r="C1243" t="s">
        <v>109</v>
      </c>
      <c r="D1243" s="5" t="s">
        <v>181</v>
      </c>
      <c r="E1243">
        <v>18</v>
      </c>
      <c r="F1243">
        <v>1.6790691614151001</v>
      </c>
      <c r="G1243">
        <v>1.2730984687805176</v>
      </c>
      <c r="H1243">
        <v>8.3684828132390976E-3</v>
      </c>
      <c r="I1243">
        <v>82.374393669064375</v>
      </c>
      <c r="J1243">
        <f t="shared" si="38"/>
        <v>0</v>
      </c>
    </row>
    <row r="1244" spans="1:10" x14ac:dyDescent="0.25">
      <c r="A1244" s="4" t="str">
        <f t="shared" si="39"/>
        <v>Low IncomeNon-CARE9/14/2021 (4pm-7pm)19</v>
      </c>
      <c r="B1244" t="s">
        <v>96</v>
      </c>
      <c r="C1244" t="s">
        <v>109</v>
      </c>
      <c r="D1244" s="5" t="s">
        <v>181</v>
      </c>
      <c r="E1244">
        <v>19</v>
      </c>
      <c r="F1244">
        <v>1.7152003049850464</v>
      </c>
      <c r="G1244">
        <v>1.472286581993103</v>
      </c>
      <c r="H1244">
        <v>8.1464201211929321E-3</v>
      </c>
      <c r="I1244">
        <v>80.065162024435011</v>
      </c>
      <c r="J1244">
        <f t="shared" si="38"/>
        <v>0</v>
      </c>
    </row>
    <row r="1245" spans="1:10" x14ac:dyDescent="0.25">
      <c r="A1245" s="4" t="str">
        <f t="shared" si="39"/>
        <v>Low IncomeNon-CARE9/14/2021 (4pm-7pm)20</v>
      </c>
      <c r="B1245" t="s">
        <v>96</v>
      </c>
      <c r="C1245" t="s">
        <v>109</v>
      </c>
      <c r="D1245" s="5" t="s">
        <v>181</v>
      </c>
      <c r="E1245">
        <v>20</v>
      </c>
      <c r="F1245">
        <v>1.655167818069458</v>
      </c>
      <c r="G1245">
        <v>1.9459917545318604</v>
      </c>
      <c r="H1245">
        <v>7.6723601669073105E-3</v>
      </c>
      <c r="I1245">
        <v>76.508648459938442</v>
      </c>
      <c r="J1245">
        <f t="shared" si="38"/>
        <v>0</v>
      </c>
    </row>
    <row r="1246" spans="1:10" x14ac:dyDescent="0.25">
      <c r="A1246" s="4" t="str">
        <f t="shared" si="39"/>
        <v>Low IncomeNon-CARE9/14/2021 (4pm-7pm)21</v>
      </c>
      <c r="B1246" t="s">
        <v>96</v>
      </c>
      <c r="C1246" t="s">
        <v>109</v>
      </c>
      <c r="D1246" s="5" t="s">
        <v>181</v>
      </c>
      <c r="E1246">
        <v>21</v>
      </c>
      <c r="F1246">
        <v>1.5840537548065186</v>
      </c>
      <c r="G1246">
        <v>1.6749241352081299</v>
      </c>
      <c r="H1246">
        <v>7.267726119607687E-3</v>
      </c>
      <c r="I1246">
        <v>72.548704321498192</v>
      </c>
      <c r="J1246">
        <f t="shared" si="38"/>
        <v>0</v>
      </c>
    </row>
    <row r="1247" spans="1:10" x14ac:dyDescent="0.25">
      <c r="A1247" s="4" t="str">
        <f t="shared" si="39"/>
        <v>Low IncomeNon-CARE9/14/2021 (4pm-7pm)22</v>
      </c>
      <c r="B1247" t="s">
        <v>96</v>
      </c>
      <c r="C1247" t="s">
        <v>109</v>
      </c>
      <c r="D1247" s="5" t="s">
        <v>181</v>
      </c>
      <c r="E1247">
        <v>22</v>
      </c>
      <c r="F1247">
        <v>1.4786800146102905</v>
      </c>
      <c r="G1247">
        <v>1.520250678062439</v>
      </c>
      <c r="H1247">
        <v>7.2919656522572041E-3</v>
      </c>
      <c r="I1247">
        <v>70.03337471230904</v>
      </c>
      <c r="J1247">
        <f t="shared" si="38"/>
        <v>0</v>
      </c>
    </row>
    <row r="1248" spans="1:10" x14ac:dyDescent="0.25">
      <c r="A1248" s="4" t="str">
        <f t="shared" si="39"/>
        <v>Low IncomeNon-CARE9/14/2021 (4pm-7pm)23</v>
      </c>
      <c r="B1248" t="s">
        <v>96</v>
      </c>
      <c r="C1248" t="s">
        <v>109</v>
      </c>
      <c r="D1248" s="5" t="s">
        <v>181</v>
      </c>
      <c r="E1248">
        <v>23</v>
      </c>
      <c r="F1248">
        <v>1.320376992225647</v>
      </c>
      <c r="G1248">
        <v>1.3383969068527222</v>
      </c>
      <c r="H1248">
        <v>7.4309157207608223E-3</v>
      </c>
      <c r="I1248">
        <v>68.278101481895817</v>
      </c>
      <c r="J1248">
        <f t="shared" si="38"/>
        <v>0</v>
      </c>
    </row>
    <row r="1249" spans="1:10" x14ac:dyDescent="0.25">
      <c r="A1249" s="4" t="str">
        <f t="shared" si="39"/>
        <v>Low IncomeNon-CARE9/14/2021 (4pm-7pm)24</v>
      </c>
      <c r="B1249" t="s">
        <v>96</v>
      </c>
      <c r="C1249" t="s">
        <v>109</v>
      </c>
      <c r="D1249" s="5" t="s">
        <v>181</v>
      </c>
      <c r="E1249">
        <v>24</v>
      </c>
      <c r="F1249">
        <v>1.1209448575973511</v>
      </c>
      <c r="G1249">
        <v>1.1266655921936035</v>
      </c>
      <c r="H1249">
        <v>7.1273380890488625E-3</v>
      </c>
      <c r="I1249">
        <v>67.269007939592598</v>
      </c>
      <c r="J1249">
        <f t="shared" si="38"/>
        <v>0</v>
      </c>
    </row>
    <row r="1250" spans="1:10" x14ac:dyDescent="0.25">
      <c r="A1250" s="4" t="str">
        <f t="shared" si="39"/>
        <v>Low IncomeNon-CARE9/22/2021 (4pm-5pm &amp; 5:55pm-7pm)1</v>
      </c>
      <c r="B1250" t="s">
        <v>96</v>
      </c>
      <c r="C1250" t="s">
        <v>109</v>
      </c>
      <c r="D1250" s="5" t="s">
        <v>182</v>
      </c>
      <c r="E1250">
        <v>1</v>
      </c>
      <c r="F1250">
        <v>1.1651074886322021</v>
      </c>
      <c r="G1250">
        <v>1.1846185922622681</v>
      </c>
      <c r="H1250">
        <v>7.5722858309745789E-3</v>
      </c>
      <c r="I1250">
        <v>74.870203578070374</v>
      </c>
      <c r="J1250">
        <f t="shared" si="38"/>
        <v>0</v>
      </c>
    </row>
    <row r="1251" spans="1:10" x14ac:dyDescent="0.25">
      <c r="A1251" s="4" t="str">
        <f t="shared" si="39"/>
        <v>Low IncomeNon-CARE9/22/2021 (4pm-5pm &amp; 5:55pm-7pm)2</v>
      </c>
      <c r="B1251" t="s">
        <v>96</v>
      </c>
      <c r="C1251" t="s">
        <v>109</v>
      </c>
      <c r="D1251" s="5" t="s">
        <v>182</v>
      </c>
      <c r="E1251">
        <v>2</v>
      </c>
      <c r="F1251">
        <v>1.000066876411438</v>
      </c>
      <c r="G1251">
        <v>1.0032134056091309</v>
      </c>
      <c r="H1251">
        <v>6.8412777036428452E-3</v>
      </c>
      <c r="I1251">
        <v>72.938547450144355</v>
      </c>
      <c r="J1251">
        <f t="shared" si="38"/>
        <v>0</v>
      </c>
    </row>
    <row r="1252" spans="1:10" x14ac:dyDescent="0.25">
      <c r="A1252" s="4" t="str">
        <f t="shared" si="39"/>
        <v>Low IncomeNon-CARE9/22/2021 (4pm-5pm &amp; 5:55pm-7pm)3</v>
      </c>
      <c r="B1252" t="s">
        <v>96</v>
      </c>
      <c r="C1252" t="s">
        <v>109</v>
      </c>
      <c r="D1252" s="5" t="s">
        <v>182</v>
      </c>
      <c r="E1252">
        <v>3</v>
      </c>
      <c r="F1252">
        <v>0.87367105484008789</v>
      </c>
      <c r="G1252">
        <v>0.8804512619972229</v>
      </c>
      <c r="H1252">
        <v>6.1229560524225235E-3</v>
      </c>
      <c r="I1252">
        <v>71.850924583587172</v>
      </c>
      <c r="J1252">
        <f t="shared" si="38"/>
        <v>0</v>
      </c>
    </row>
    <row r="1253" spans="1:10" x14ac:dyDescent="0.25">
      <c r="A1253" s="4" t="str">
        <f t="shared" si="39"/>
        <v>Low IncomeNon-CARE9/22/2021 (4pm-5pm &amp; 5:55pm-7pm)4</v>
      </c>
      <c r="B1253" t="s">
        <v>96</v>
      </c>
      <c r="C1253" t="s">
        <v>109</v>
      </c>
      <c r="D1253" s="5" t="s">
        <v>182</v>
      </c>
      <c r="E1253">
        <v>4</v>
      </c>
      <c r="F1253">
        <v>0.7873038649559021</v>
      </c>
      <c r="G1253">
        <v>0.79284149408340454</v>
      </c>
      <c r="H1253">
        <v>5.5458741262555122E-3</v>
      </c>
      <c r="I1253">
        <v>70.888653094824846</v>
      </c>
      <c r="J1253">
        <f t="shared" si="38"/>
        <v>0</v>
      </c>
    </row>
    <row r="1254" spans="1:10" x14ac:dyDescent="0.25">
      <c r="A1254" s="4" t="str">
        <f t="shared" si="39"/>
        <v>Low IncomeNon-CARE9/22/2021 (4pm-5pm &amp; 5:55pm-7pm)5</v>
      </c>
      <c r="B1254" t="s">
        <v>96</v>
      </c>
      <c r="C1254" t="s">
        <v>109</v>
      </c>
      <c r="D1254" s="5" t="s">
        <v>182</v>
      </c>
      <c r="E1254">
        <v>5</v>
      </c>
      <c r="F1254">
        <v>0.73078519105911255</v>
      </c>
      <c r="G1254">
        <v>0.73409456014633179</v>
      </c>
      <c r="H1254">
        <v>4.9051530659198761E-3</v>
      </c>
      <c r="I1254">
        <v>70.134102405936474</v>
      </c>
      <c r="J1254">
        <f t="shared" si="38"/>
        <v>0</v>
      </c>
    </row>
    <row r="1255" spans="1:10" x14ac:dyDescent="0.25">
      <c r="A1255" s="4" t="str">
        <f t="shared" si="39"/>
        <v>Low IncomeNon-CARE9/22/2021 (4pm-5pm &amp; 5:55pm-7pm)6</v>
      </c>
      <c r="B1255" t="s">
        <v>96</v>
      </c>
      <c r="C1255" t="s">
        <v>109</v>
      </c>
      <c r="D1255" s="5" t="s">
        <v>182</v>
      </c>
      <c r="E1255">
        <v>6</v>
      </c>
      <c r="F1255">
        <v>0.69707268476486206</v>
      </c>
      <c r="G1255">
        <v>0.70238971710205078</v>
      </c>
      <c r="H1255">
        <v>4.0868544019758701E-3</v>
      </c>
      <c r="I1255">
        <v>69.957201059013499</v>
      </c>
      <c r="J1255">
        <f t="shared" si="38"/>
        <v>0</v>
      </c>
    </row>
    <row r="1256" spans="1:10" x14ac:dyDescent="0.25">
      <c r="A1256" s="4" t="str">
        <f t="shared" si="39"/>
        <v>Low IncomeNon-CARE9/22/2021 (4pm-5pm &amp; 5:55pm-7pm)7</v>
      </c>
      <c r="B1256" t="s">
        <v>96</v>
      </c>
      <c r="C1256" t="s">
        <v>109</v>
      </c>
      <c r="D1256" s="5" t="s">
        <v>182</v>
      </c>
      <c r="E1256">
        <v>7</v>
      </c>
      <c r="F1256">
        <v>0.71607977151870728</v>
      </c>
      <c r="G1256">
        <v>0.73153877258300781</v>
      </c>
      <c r="H1256">
        <v>3.6973366513848305E-3</v>
      </c>
      <c r="I1256">
        <v>69.662797141691755</v>
      </c>
      <c r="J1256">
        <f t="shared" si="38"/>
        <v>0</v>
      </c>
    </row>
    <row r="1257" spans="1:10" x14ac:dyDescent="0.25">
      <c r="A1257" s="4" t="str">
        <f t="shared" si="39"/>
        <v>Low IncomeNon-CARE9/22/2021 (4pm-5pm &amp; 5:55pm-7pm)8</v>
      </c>
      <c r="B1257" t="s">
        <v>96</v>
      </c>
      <c r="C1257" t="s">
        <v>109</v>
      </c>
      <c r="D1257" s="5" t="s">
        <v>182</v>
      </c>
      <c r="E1257">
        <v>8</v>
      </c>
      <c r="F1257">
        <v>0.69504183530807495</v>
      </c>
      <c r="G1257">
        <v>0.69746530055999756</v>
      </c>
      <c r="H1257">
        <v>3.9113271050155163E-3</v>
      </c>
      <c r="I1257">
        <v>69.024751696477935</v>
      </c>
      <c r="J1257">
        <f t="shared" si="38"/>
        <v>0</v>
      </c>
    </row>
    <row r="1258" spans="1:10" x14ac:dyDescent="0.25">
      <c r="A1258" s="4" t="str">
        <f t="shared" si="39"/>
        <v>Low IncomeNon-CARE9/22/2021 (4pm-5pm &amp; 5:55pm-7pm)9</v>
      </c>
      <c r="B1258" t="s">
        <v>96</v>
      </c>
      <c r="C1258" t="s">
        <v>109</v>
      </c>
      <c r="D1258" s="5" t="s">
        <v>182</v>
      </c>
      <c r="E1258">
        <v>9</v>
      </c>
      <c r="F1258">
        <v>0.57400423288345337</v>
      </c>
      <c r="G1258">
        <v>0.56984055042266846</v>
      </c>
      <c r="H1258">
        <v>4.5112078078091145E-3</v>
      </c>
      <c r="I1258">
        <v>70.446903917358043</v>
      </c>
      <c r="J1258">
        <f t="shared" si="38"/>
        <v>0</v>
      </c>
    </row>
    <row r="1259" spans="1:10" x14ac:dyDescent="0.25">
      <c r="A1259" s="4" t="str">
        <f t="shared" si="39"/>
        <v>Low IncomeNon-CARE9/22/2021 (4pm-5pm &amp; 5:55pm-7pm)10</v>
      </c>
      <c r="B1259" t="s">
        <v>96</v>
      </c>
      <c r="C1259" t="s">
        <v>109</v>
      </c>
      <c r="D1259" s="5" t="s">
        <v>182</v>
      </c>
      <c r="E1259">
        <v>10</v>
      </c>
      <c r="F1259">
        <v>0.48443740606307983</v>
      </c>
      <c r="G1259">
        <v>0.47868123650550842</v>
      </c>
      <c r="H1259">
        <v>5.2728801965713501E-3</v>
      </c>
      <c r="I1259">
        <v>75.001696740681481</v>
      </c>
      <c r="J1259">
        <f t="shared" si="38"/>
        <v>0</v>
      </c>
    </row>
    <row r="1260" spans="1:10" x14ac:dyDescent="0.25">
      <c r="A1260" s="4" t="str">
        <f t="shared" si="39"/>
        <v>Low IncomeNon-CARE9/22/2021 (4pm-5pm &amp; 5:55pm-7pm)11</v>
      </c>
      <c r="B1260" t="s">
        <v>96</v>
      </c>
      <c r="C1260" t="s">
        <v>109</v>
      </c>
      <c r="D1260" s="5" t="s">
        <v>182</v>
      </c>
      <c r="E1260">
        <v>11</v>
      </c>
      <c r="F1260">
        <v>0.46749556064605713</v>
      </c>
      <c r="G1260">
        <v>0.46298238635063171</v>
      </c>
      <c r="H1260">
        <v>6.004121620208025E-3</v>
      </c>
      <c r="I1260">
        <v>80.58128650011902</v>
      </c>
      <c r="J1260">
        <f t="shared" si="38"/>
        <v>0</v>
      </c>
    </row>
    <row r="1261" spans="1:10" x14ac:dyDescent="0.25">
      <c r="A1261" s="4" t="str">
        <f t="shared" si="39"/>
        <v>Low IncomeNon-CARE9/22/2021 (4pm-5pm &amp; 5:55pm-7pm)12</v>
      </c>
      <c r="B1261" t="s">
        <v>96</v>
      </c>
      <c r="C1261" t="s">
        <v>109</v>
      </c>
      <c r="D1261" s="5" t="s">
        <v>182</v>
      </c>
      <c r="E1261">
        <v>12</v>
      </c>
      <c r="F1261">
        <v>0.59838598966598511</v>
      </c>
      <c r="G1261">
        <v>0.5836222767829895</v>
      </c>
      <c r="H1261">
        <v>6.717833224684E-3</v>
      </c>
      <c r="I1261">
        <v>86.199383096888639</v>
      </c>
      <c r="J1261">
        <f t="shared" si="38"/>
        <v>0</v>
      </c>
    </row>
    <row r="1262" spans="1:10" x14ac:dyDescent="0.25">
      <c r="A1262" s="4" t="str">
        <f t="shared" si="39"/>
        <v>Low IncomeNon-CARE9/22/2021 (4pm-5pm &amp; 5:55pm-7pm)13</v>
      </c>
      <c r="B1262" t="s">
        <v>96</v>
      </c>
      <c r="C1262" t="s">
        <v>109</v>
      </c>
      <c r="D1262" s="5" t="s">
        <v>182</v>
      </c>
      <c r="E1262">
        <v>13</v>
      </c>
      <c r="F1262">
        <v>0.88127762079238892</v>
      </c>
      <c r="G1262">
        <v>0.85374659299850464</v>
      </c>
      <c r="H1262">
        <v>6.8876510486006737E-3</v>
      </c>
      <c r="I1262">
        <v>89.856002467633402</v>
      </c>
      <c r="J1262">
        <f t="shared" si="38"/>
        <v>0</v>
      </c>
    </row>
    <row r="1263" spans="1:10" x14ac:dyDescent="0.25">
      <c r="A1263" s="4" t="str">
        <f t="shared" si="39"/>
        <v>Low IncomeNon-CARE9/22/2021 (4pm-5pm &amp; 5:55pm-7pm)14</v>
      </c>
      <c r="B1263" t="s">
        <v>96</v>
      </c>
      <c r="C1263" t="s">
        <v>109</v>
      </c>
      <c r="D1263" s="5" t="s">
        <v>182</v>
      </c>
      <c r="E1263">
        <v>14</v>
      </c>
      <c r="F1263">
        <v>1.2201830148696899</v>
      </c>
      <c r="G1263">
        <v>1.2132788896560669</v>
      </c>
      <c r="H1263">
        <v>4.0402314625680447E-3</v>
      </c>
      <c r="I1263">
        <v>91.662265833828101</v>
      </c>
      <c r="J1263">
        <f t="shared" si="38"/>
        <v>0</v>
      </c>
    </row>
    <row r="1264" spans="1:10" x14ac:dyDescent="0.25">
      <c r="A1264" s="4" t="str">
        <f t="shared" si="39"/>
        <v>Low IncomeNon-CARE9/22/2021 (4pm-5pm &amp; 5:55pm-7pm)15</v>
      </c>
      <c r="B1264" t="s">
        <v>96</v>
      </c>
      <c r="C1264" t="s">
        <v>109</v>
      </c>
      <c r="D1264" s="5" t="s">
        <v>182</v>
      </c>
      <c r="E1264">
        <v>15</v>
      </c>
      <c r="F1264">
        <v>1.5817927122116089</v>
      </c>
      <c r="G1264">
        <v>1.5886968374252319</v>
      </c>
      <c r="H1264">
        <v>4.0402314625680447E-3</v>
      </c>
      <c r="I1264">
        <v>92.594658132870336</v>
      </c>
      <c r="J1264">
        <f t="shared" si="38"/>
        <v>0</v>
      </c>
    </row>
    <row r="1265" spans="1:10" x14ac:dyDescent="0.25">
      <c r="A1265" s="4" t="str">
        <f t="shared" si="39"/>
        <v>Low IncomeNon-CARE9/22/2021 (4pm-5pm &amp; 5:55pm-7pm)16</v>
      </c>
      <c r="B1265" t="s">
        <v>96</v>
      </c>
      <c r="C1265" t="s">
        <v>109</v>
      </c>
      <c r="D1265" s="5" t="s">
        <v>182</v>
      </c>
      <c r="E1265">
        <v>16</v>
      </c>
      <c r="F1265">
        <v>1.9315241575241089</v>
      </c>
      <c r="G1265">
        <v>1.9480022192001343</v>
      </c>
      <c r="H1265">
        <v>8.0183995887637138E-3</v>
      </c>
      <c r="I1265">
        <v>92.75743856675183</v>
      </c>
      <c r="J1265">
        <f t="shared" si="38"/>
        <v>0</v>
      </c>
    </row>
    <row r="1266" spans="1:10" x14ac:dyDescent="0.25">
      <c r="A1266" s="4" t="str">
        <f t="shared" si="39"/>
        <v>Low IncomeNon-CARE9/22/2021 (4pm-5pm &amp; 5:55pm-7pm)17</v>
      </c>
      <c r="B1266" t="s">
        <v>96</v>
      </c>
      <c r="C1266" t="s">
        <v>109</v>
      </c>
      <c r="D1266" s="5" t="s">
        <v>182</v>
      </c>
      <c r="E1266">
        <v>17</v>
      </c>
      <c r="F1266">
        <v>2.1466543674468994</v>
      </c>
      <c r="G1266">
        <v>1.1616690158843994</v>
      </c>
      <c r="H1266">
        <v>9.3725407496094704E-3</v>
      </c>
      <c r="I1266">
        <v>90.829402632132229</v>
      </c>
      <c r="J1266">
        <f t="shared" si="38"/>
        <v>0</v>
      </c>
    </row>
    <row r="1267" spans="1:10" x14ac:dyDescent="0.25">
      <c r="A1267" s="4" t="str">
        <f t="shared" si="39"/>
        <v>Low IncomeNon-CARE9/22/2021 (4pm-5pm &amp; 5:55pm-7pm)18</v>
      </c>
      <c r="B1267" t="s">
        <v>96</v>
      </c>
      <c r="C1267" t="s">
        <v>109</v>
      </c>
      <c r="D1267" s="5" t="s">
        <v>182</v>
      </c>
      <c r="E1267">
        <v>18</v>
      </c>
      <c r="F1267">
        <v>2.2481575012207031</v>
      </c>
      <c r="G1267">
        <v>2.6223657131195068</v>
      </c>
      <c r="H1267">
        <v>9.3354200944304466E-3</v>
      </c>
      <c r="I1267">
        <v>88.897931318155869</v>
      </c>
      <c r="J1267">
        <f t="shared" si="38"/>
        <v>0</v>
      </c>
    </row>
    <row r="1268" spans="1:10" x14ac:dyDescent="0.25">
      <c r="A1268" s="4" t="str">
        <f t="shared" si="39"/>
        <v>Low IncomeNon-CARE9/22/2021 (4pm-5pm &amp; 5:55pm-7pm)19</v>
      </c>
      <c r="B1268" t="s">
        <v>96</v>
      </c>
      <c r="C1268" t="s">
        <v>109</v>
      </c>
      <c r="D1268" s="5" t="s">
        <v>182</v>
      </c>
      <c r="E1268">
        <v>19</v>
      </c>
      <c r="F1268">
        <v>2.2180578708648682</v>
      </c>
      <c r="G1268">
        <v>1.5425766706466675</v>
      </c>
      <c r="H1268">
        <v>9.2165516689419746E-3</v>
      </c>
      <c r="I1268">
        <v>86.825930495577651</v>
      </c>
      <c r="J1268">
        <f t="shared" si="38"/>
        <v>0</v>
      </c>
    </row>
    <row r="1269" spans="1:10" x14ac:dyDescent="0.25">
      <c r="A1269" s="4" t="str">
        <f t="shared" si="39"/>
        <v>Low IncomeNon-CARE9/22/2021 (4pm-5pm &amp; 5:55pm-7pm)20</v>
      </c>
      <c r="B1269" t="s">
        <v>96</v>
      </c>
      <c r="C1269" t="s">
        <v>109</v>
      </c>
      <c r="D1269" s="5" t="s">
        <v>182</v>
      </c>
      <c r="E1269">
        <v>20</v>
      </c>
      <c r="F1269">
        <v>2.0910367965698242</v>
      </c>
      <c r="G1269">
        <v>2.5057413578033447</v>
      </c>
      <c r="H1269">
        <v>8.778098039329052E-3</v>
      </c>
      <c r="I1269">
        <v>83.672119319362253</v>
      </c>
      <c r="J1269">
        <f t="shared" si="38"/>
        <v>0</v>
      </c>
    </row>
    <row r="1270" spans="1:10" x14ac:dyDescent="0.25">
      <c r="A1270" s="4" t="str">
        <f t="shared" si="39"/>
        <v>Low IncomeNon-CARE9/22/2021 (4pm-5pm &amp; 5:55pm-7pm)21</v>
      </c>
      <c r="B1270" t="s">
        <v>96</v>
      </c>
      <c r="C1270" t="s">
        <v>109</v>
      </c>
      <c r="D1270" s="5" t="s">
        <v>182</v>
      </c>
      <c r="E1270">
        <v>21</v>
      </c>
      <c r="F1270">
        <v>1.9757958650588989</v>
      </c>
      <c r="G1270">
        <v>2.1282143592834473</v>
      </c>
      <c r="H1270">
        <v>8.3551434800028801E-3</v>
      </c>
      <c r="I1270">
        <v>81.47840093563498</v>
      </c>
      <c r="J1270">
        <f t="shared" si="38"/>
        <v>0</v>
      </c>
    </row>
    <row r="1271" spans="1:10" x14ac:dyDescent="0.25">
      <c r="A1271" s="4" t="str">
        <f t="shared" si="39"/>
        <v>Low IncomeNon-CARE9/22/2021 (4pm-5pm &amp; 5:55pm-7pm)22</v>
      </c>
      <c r="B1271" t="s">
        <v>96</v>
      </c>
      <c r="C1271" t="s">
        <v>109</v>
      </c>
      <c r="D1271" s="5" t="s">
        <v>182</v>
      </c>
      <c r="E1271">
        <v>22</v>
      </c>
      <c r="F1271">
        <v>1.823077917098999</v>
      </c>
      <c r="G1271">
        <v>1.9417377710342407</v>
      </c>
      <c r="H1271">
        <v>8.1757325679063797E-3</v>
      </c>
      <c r="I1271">
        <v>79.6098113304311</v>
      </c>
      <c r="J1271">
        <f t="shared" si="38"/>
        <v>0</v>
      </c>
    </row>
    <row r="1272" spans="1:10" x14ac:dyDescent="0.25">
      <c r="A1272" s="4" t="str">
        <f t="shared" si="39"/>
        <v>Low IncomeNon-CARE9/22/2021 (4pm-5pm &amp; 5:55pm-7pm)23</v>
      </c>
      <c r="B1272" t="s">
        <v>96</v>
      </c>
      <c r="C1272" t="s">
        <v>109</v>
      </c>
      <c r="D1272" s="5" t="s">
        <v>182</v>
      </c>
      <c r="E1272">
        <v>23</v>
      </c>
      <c r="F1272">
        <v>1.6040796041488647</v>
      </c>
      <c r="G1272">
        <v>1.7021121978759766</v>
      </c>
      <c r="H1272">
        <v>8.1249792128801346E-3</v>
      </c>
      <c r="I1272">
        <v>77.152411834259368</v>
      </c>
      <c r="J1272">
        <f t="shared" si="38"/>
        <v>0</v>
      </c>
    </row>
    <row r="1273" spans="1:10" x14ac:dyDescent="0.25">
      <c r="A1273" s="4" t="str">
        <f t="shared" si="39"/>
        <v>Low IncomeNon-CARE9/22/2021 (4pm-5pm &amp; 5:55pm-7pm)24</v>
      </c>
      <c r="B1273" t="s">
        <v>96</v>
      </c>
      <c r="C1273" t="s">
        <v>109</v>
      </c>
      <c r="D1273" s="5" t="s">
        <v>182</v>
      </c>
      <c r="E1273">
        <v>24</v>
      </c>
      <c r="F1273">
        <v>1.3364084959030151</v>
      </c>
      <c r="G1273">
        <v>1.4300551414489746</v>
      </c>
      <c r="H1273">
        <v>7.59164709597826E-3</v>
      </c>
      <c r="I1273">
        <v>75.004971982309726</v>
      </c>
      <c r="J1273">
        <f t="shared" si="38"/>
        <v>0</v>
      </c>
    </row>
    <row r="1274" spans="1:10" x14ac:dyDescent="0.25">
      <c r="A1274" s="4" t="str">
        <f t="shared" si="39"/>
        <v>Low IncomeNon-CARE9/30/2021 (5pm-7pm)1</v>
      </c>
      <c r="B1274" t="s">
        <v>96</v>
      </c>
      <c r="C1274" t="s">
        <v>109</v>
      </c>
      <c r="D1274" s="5" t="s">
        <v>183</v>
      </c>
      <c r="E1274">
        <v>1</v>
      </c>
      <c r="F1274">
        <v>0.74517494440078735</v>
      </c>
      <c r="G1274">
        <v>0.7871696949005127</v>
      </c>
      <c r="H1274">
        <v>6.4085330814123154E-3</v>
      </c>
      <c r="I1274">
        <v>64.484973599240249</v>
      </c>
      <c r="J1274">
        <f t="shared" si="38"/>
        <v>0</v>
      </c>
    </row>
    <row r="1275" spans="1:10" x14ac:dyDescent="0.25">
      <c r="A1275" s="4" t="str">
        <f t="shared" si="39"/>
        <v>Low IncomeNon-CARE9/30/2021 (5pm-7pm)2</v>
      </c>
      <c r="B1275" t="s">
        <v>96</v>
      </c>
      <c r="C1275" t="s">
        <v>109</v>
      </c>
      <c r="D1275" s="5" t="s">
        <v>183</v>
      </c>
      <c r="E1275">
        <v>2</v>
      </c>
      <c r="F1275">
        <v>0.6648629903793335</v>
      </c>
      <c r="G1275">
        <v>0.70045387744903564</v>
      </c>
      <c r="H1275">
        <v>6.0201874002814293E-3</v>
      </c>
      <c r="I1275">
        <v>63.3375495975883</v>
      </c>
      <c r="J1275">
        <f t="shared" si="38"/>
        <v>0</v>
      </c>
    </row>
    <row r="1276" spans="1:10" x14ac:dyDescent="0.25">
      <c r="A1276" s="4" t="str">
        <f t="shared" si="39"/>
        <v>Low IncomeNon-CARE9/30/2021 (5pm-7pm)3</v>
      </c>
      <c r="B1276" t="s">
        <v>96</v>
      </c>
      <c r="C1276" t="s">
        <v>109</v>
      </c>
      <c r="D1276" s="5" t="s">
        <v>183</v>
      </c>
      <c r="E1276">
        <v>3</v>
      </c>
      <c r="F1276">
        <v>0.61369228363037109</v>
      </c>
      <c r="G1276">
        <v>0.63696247339248657</v>
      </c>
      <c r="H1276">
        <v>5.4997513070702553E-3</v>
      </c>
      <c r="I1276">
        <v>61.927306864211374</v>
      </c>
      <c r="J1276">
        <f t="shared" si="38"/>
        <v>0</v>
      </c>
    </row>
    <row r="1277" spans="1:10" x14ac:dyDescent="0.25">
      <c r="A1277" s="4" t="str">
        <f t="shared" si="39"/>
        <v>Low IncomeNon-CARE9/30/2021 (5pm-7pm)4</v>
      </c>
      <c r="B1277" t="s">
        <v>96</v>
      </c>
      <c r="C1277" t="s">
        <v>109</v>
      </c>
      <c r="D1277" s="5" t="s">
        <v>183</v>
      </c>
      <c r="E1277">
        <v>4</v>
      </c>
      <c r="F1277">
        <v>0.57474058866500854</v>
      </c>
      <c r="G1277">
        <v>0.59823936223983765</v>
      </c>
      <c r="H1277">
        <v>5.0025694072246552E-3</v>
      </c>
      <c r="I1277">
        <v>61.013483877591327</v>
      </c>
      <c r="J1277">
        <f t="shared" si="38"/>
        <v>0</v>
      </c>
    </row>
    <row r="1278" spans="1:10" x14ac:dyDescent="0.25">
      <c r="A1278" s="4" t="str">
        <f t="shared" si="39"/>
        <v>Low IncomeNon-CARE9/30/2021 (5pm-7pm)5</v>
      </c>
      <c r="B1278" t="s">
        <v>96</v>
      </c>
      <c r="C1278" t="s">
        <v>109</v>
      </c>
      <c r="D1278" s="5" t="s">
        <v>183</v>
      </c>
      <c r="E1278">
        <v>5</v>
      </c>
      <c r="F1278">
        <v>0.55778932571411133</v>
      </c>
      <c r="G1278">
        <v>0.57818585634231567</v>
      </c>
      <c r="H1278">
        <v>4.4325832277536392E-3</v>
      </c>
      <c r="I1278">
        <v>59.86633669964894</v>
      </c>
      <c r="J1278">
        <f t="shared" si="38"/>
        <v>0</v>
      </c>
    </row>
    <row r="1279" spans="1:10" x14ac:dyDescent="0.25">
      <c r="A1279" s="4" t="str">
        <f t="shared" si="39"/>
        <v>Low IncomeNon-CARE9/30/2021 (5pm-7pm)6</v>
      </c>
      <c r="B1279" t="s">
        <v>96</v>
      </c>
      <c r="C1279" t="s">
        <v>109</v>
      </c>
      <c r="D1279" s="5" t="s">
        <v>183</v>
      </c>
      <c r="E1279">
        <v>6</v>
      </c>
      <c r="F1279">
        <v>0.56352823972702026</v>
      </c>
      <c r="G1279">
        <v>0.57714229822158813</v>
      </c>
      <c r="H1279">
        <v>3.6169809754937887E-3</v>
      </c>
      <c r="I1279">
        <v>59.222084636309312</v>
      </c>
      <c r="J1279">
        <f t="shared" si="38"/>
        <v>0</v>
      </c>
    </row>
    <row r="1280" spans="1:10" x14ac:dyDescent="0.25">
      <c r="A1280" s="4" t="str">
        <f t="shared" si="39"/>
        <v>Low IncomeNon-CARE9/30/2021 (5pm-7pm)7</v>
      </c>
      <c r="B1280" t="s">
        <v>96</v>
      </c>
      <c r="C1280" t="s">
        <v>109</v>
      </c>
      <c r="D1280" s="5" t="s">
        <v>183</v>
      </c>
      <c r="E1280">
        <v>7</v>
      </c>
      <c r="F1280">
        <v>0.61511069536209106</v>
      </c>
      <c r="G1280">
        <v>0.62559515237808228</v>
      </c>
      <c r="H1280">
        <v>3.1424276530742645E-3</v>
      </c>
      <c r="I1280">
        <v>59.635393192203352</v>
      </c>
      <c r="J1280">
        <f t="shared" si="38"/>
        <v>0</v>
      </c>
    </row>
    <row r="1281" spans="1:10" x14ac:dyDescent="0.25">
      <c r="A1281" s="4" t="str">
        <f t="shared" si="39"/>
        <v>Low IncomeNon-CARE9/30/2021 (5pm-7pm)8</v>
      </c>
      <c r="B1281" t="s">
        <v>96</v>
      </c>
      <c r="C1281" t="s">
        <v>109</v>
      </c>
      <c r="D1281" s="5" t="s">
        <v>183</v>
      </c>
      <c r="E1281">
        <v>8</v>
      </c>
      <c r="F1281">
        <v>0.58712410926818848</v>
      </c>
      <c r="G1281">
        <v>0.593517005443573</v>
      </c>
      <c r="H1281">
        <v>3.3516788389533758E-3</v>
      </c>
      <c r="I1281">
        <v>59.754065463658172</v>
      </c>
      <c r="J1281">
        <f t="shared" si="38"/>
        <v>0</v>
      </c>
    </row>
    <row r="1282" spans="1:10" x14ac:dyDescent="0.25">
      <c r="A1282" s="4" t="str">
        <f t="shared" si="39"/>
        <v>Low IncomeNon-CARE9/30/2021 (5pm-7pm)9</v>
      </c>
      <c r="B1282" t="s">
        <v>96</v>
      </c>
      <c r="C1282" t="s">
        <v>109</v>
      </c>
      <c r="D1282" s="5" t="s">
        <v>183</v>
      </c>
      <c r="E1282">
        <v>9</v>
      </c>
      <c r="F1282">
        <v>0.41564130783081055</v>
      </c>
      <c r="G1282">
        <v>0.41818860173225403</v>
      </c>
      <c r="H1282">
        <v>3.9758277125656605E-3</v>
      </c>
      <c r="I1282">
        <v>61.220233505911793</v>
      </c>
      <c r="J1282">
        <f t="shared" ref="J1282:J1345" si="40">INDEX(events, MATCH(CONCATENATE(B1282, C1282, D1282), events_y, 0), MATCH("Confidential", events_x, 0))</f>
        <v>0</v>
      </c>
    </row>
    <row r="1283" spans="1:10" x14ac:dyDescent="0.25">
      <c r="A1283" s="4" t="str">
        <f t="shared" ref="A1283:A1346" si="41">B1283&amp;C1283&amp;D1283&amp;E1283</f>
        <v>Low IncomeNon-CARE9/30/2021 (5pm-7pm)10</v>
      </c>
      <c r="B1283" t="s">
        <v>96</v>
      </c>
      <c r="C1283" t="s">
        <v>109</v>
      </c>
      <c r="D1283" s="5" t="s">
        <v>183</v>
      </c>
      <c r="E1283">
        <v>10</v>
      </c>
      <c r="F1283">
        <v>0.23230345547199249</v>
      </c>
      <c r="G1283">
        <v>0.23976851999759674</v>
      </c>
      <c r="H1283">
        <v>4.5742420479655266E-3</v>
      </c>
      <c r="I1283">
        <v>65.847529348414767</v>
      </c>
      <c r="J1283">
        <f t="shared" si="40"/>
        <v>0</v>
      </c>
    </row>
    <row r="1284" spans="1:10" x14ac:dyDescent="0.25">
      <c r="A1284" s="4" t="str">
        <f t="shared" si="41"/>
        <v>Low IncomeNon-CARE9/30/2021 (5pm-7pm)11</v>
      </c>
      <c r="B1284" t="s">
        <v>96</v>
      </c>
      <c r="C1284" t="s">
        <v>109</v>
      </c>
      <c r="D1284" s="5" t="s">
        <v>183</v>
      </c>
      <c r="E1284">
        <v>11</v>
      </c>
      <c r="F1284">
        <v>8.2497723400592804E-2</v>
      </c>
      <c r="G1284">
        <v>7.0307441055774689E-2</v>
      </c>
      <c r="H1284">
        <v>4.6703051775693893E-3</v>
      </c>
      <c r="I1284">
        <v>71.796050135849811</v>
      </c>
      <c r="J1284">
        <f t="shared" si="40"/>
        <v>0</v>
      </c>
    </row>
    <row r="1285" spans="1:10" x14ac:dyDescent="0.25">
      <c r="A1285" s="4" t="str">
        <f t="shared" si="41"/>
        <v>Low IncomeNon-CARE9/30/2021 (5pm-7pm)12</v>
      </c>
      <c r="B1285" t="s">
        <v>96</v>
      </c>
      <c r="C1285" t="s">
        <v>109</v>
      </c>
      <c r="D1285" s="5" t="s">
        <v>183</v>
      </c>
      <c r="E1285">
        <v>12</v>
      </c>
      <c r="F1285">
        <v>-1.2323556467890739E-2</v>
      </c>
      <c r="G1285">
        <v>-8.5910409688949585E-3</v>
      </c>
      <c r="H1285">
        <v>4.9179731868207455E-3</v>
      </c>
      <c r="I1285">
        <v>77.948406166227059</v>
      </c>
      <c r="J1285">
        <f t="shared" si="40"/>
        <v>0</v>
      </c>
    </row>
    <row r="1286" spans="1:10" x14ac:dyDescent="0.25">
      <c r="A1286" s="4" t="str">
        <f t="shared" si="41"/>
        <v>Low IncomeNon-CARE9/30/2021 (5pm-7pm)13</v>
      </c>
      <c r="B1286" t="s">
        <v>96</v>
      </c>
      <c r="C1286" t="s">
        <v>109</v>
      </c>
      <c r="D1286" s="5" t="s">
        <v>183</v>
      </c>
      <c r="E1286">
        <v>13</v>
      </c>
      <c r="F1286">
        <v>1.2298058718442917E-2</v>
      </c>
      <c r="G1286">
        <v>1.6115433536469936E-3</v>
      </c>
      <c r="H1286">
        <v>5.221453495323658E-3</v>
      </c>
      <c r="I1286">
        <v>82.55753404826828</v>
      </c>
      <c r="J1286">
        <f t="shared" si="40"/>
        <v>0</v>
      </c>
    </row>
    <row r="1287" spans="1:10" x14ac:dyDescent="0.25">
      <c r="A1287" s="4" t="str">
        <f t="shared" si="41"/>
        <v>Low IncomeNon-CARE9/30/2021 (5pm-7pm)14</v>
      </c>
      <c r="B1287" t="s">
        <v>96</v>
      </c>
      <c r="C1287" t="s">
        <v>109</v>
      </c>
      <c r="D1287" s="5" t="s">
        <v>183</v>
      </c>
      <c r="E1287">
        <v>14</v>
      </c>
      <c r="F1287">
        <v>0.12590080499649048</v>
      </c>
      <c r="G1287">
        <v>0.11641734838485718</v>
      </c>
      <c r="H1287">
        <v>5.1103159785270691E-3</v>
      </c>
      <c r="I1287">
        <v>84.079433780169467</v>
      </c>
      <c r="J1287">
        <f t="shared" si="40"/>
        <v>0</v>
      </c>
    </row>
    <row r="1288" spans="1:10" x14ac:dyDescent="0.25">
      <c r="A1288" s="4" t="str">
        <f t="shared" si="41"/>
        <v>Low IncomeNon-CARE9/30/2021 (5pm-7pm)15</v>
      </c>
      <c r="B1288" t="s">
        <v>96</v>
      </c>
      <c r="C1288" t="s">
        <v>109</v>
      </c>
      <c r="D1288" s="5" t="s">
        <v>183</v>
      </c>
      <c r="E1288">
        <v>15</v>
      </c>
      <c r="F1288">
        <v>0.33033427596092224</v>
      </c>
      <c r="G1288">
        <v>0.32839024066925049</v>
      </c>
      <c r="H1288">
        <v>3.0425190925598145E-3</v>
      </c>
      <c r="I1288">
        <v>85.395583646092106</v>
      </c>
      <c r="J1288">
        <f t="shared" si="40"/>
        <v>0</v>
      </c>
    </row>
    <row r="1289" spans="1:10" x14ac:dyDescent="0.25">
      <c r="A1289" s="4" t="str">
        <f t="shared" si="41"/>
        <v>Low IncomeNon-CARE9/30/2021 (5pm-7pm)16</v>
      </c>
      <c r="B1289" t="s">
        <v>96</v>
      </c>
      <c r="C1289" t="s">
        <v>109</v>
      </c>
      <c r="D1289" s="5" t="s">
        <v>183</v>
      </c>
      <c r="E1289">
        <v>16</v>
      </c>
      <c r="F1289">
        <v>0.66901230812072754</v>
      </c>
      <c r="G1289">
        <v>0.6709563136100769</v>
      </c>
      <c r="H1289">
        <v>3.0425190925598145E-3</v>
      </c>
      <c r="I1289">
        <v>86.813602680981475</v>
      </c>
      <c r="J1289">
        <f t="shared" si="40"/>
        <v>0</v>
      </c>
    </row>
    <row r="1290" spans="1:10" x14ac:dyDescent="0.25">
      <c r="A1290" s="4" t="str">
        <f t="shared" si="41"/>
        <v>Low IncomeNon-CARE9/30/2021 (5pm-7pm)17</v>
      </c>
      <c r="B1290" t="s">
        <v>96</v>
      </c>
      <c r="C1290" t="s">
        <v>109</v>
      </c>
      <c r="D1290" s="5" t="s">
        <v>183</v>
      </c>
      <c r="E1290">
        <v>17</v>
      </c>
      <c r="F1290">
        <v>1.0415024757385254</v>
      </c>
      <c r="G1290">
        <v>1.0051147937774658</v>
      </c>
      <c r="H1290">
        <v>6.2486366368830204E-3</v>
      </c>
      <c r="I1290">
        <v>87.287040214474061</v>
      </c>
      <c r="J1290">
        <f t="shared" si="40"/>
        <v>0</v>
      </c>
    </row>
    <row r="1291" spans="1:10" x14ac:dyDescent="0.25">
      <c r="A1291" s="4" t="str">
        <f t="shared" si="41"/>
        <v>Low IncomeNon-CARE9/30/2021 (5pm-7pm)18</v>
      </c>
      <c r="B1291" t="s">
        <v>96</v>
      </c>
      <c r="C1291" t="s">
        <v>109</v>
      </c>
      <c r="D1291" s="5" t="s">
        <v>183</v>
      </c>
      <c r="E1291">
        <v>18</v>
      </c>
      <c r="F1291">
        <v>1.3195638656616211</v>
      </c>
      <c r="G1291">
        <v>0.89347231388092041</v>
      </c>
      <c r="H1291">
        <v>7.0984559133648872E-3</v>
      </c>
      <c r="I1291">
        <v>87.095709383394222</v>
      </c>
      <c r="J1291">
        <f t="shared" si="40"/>
        <v>0</v>
      </c>
    </row>
    <row r="1292" spans="1:10" x14ac:dyDescent="0.25">
      <c r="A1292" s="4" t="str">
        <f t="shared" si="41"/>
        <v>Low IncomeNon-CARE9/30/2021 (5pm-7pm)19</v>
      </c>
      <c r="B1292" t="s">
        <v>96</v>
      </c>
      <c r="C1292" t="s">
        <v>109</v>
      </c>
      <c r="D1292" s="5" t="s">
        <v>183</v>
      </c>
      <c r="E1292">
        <v>19</v>
      </c>
      <c r="F1292">
        <v>1.3835217952728271</v>
      </c>
      <c r="G1292">
        <v>1.1542913913726807</v>
      </c>
      <c r="H1292">
        <v>7.0866015739738941E-3</v>
      </c>
      <c r="I1292">
        <v>86.262741823081797</v>
      </c>
      <c r="J1292">
        <f t="shared" si="40"/>
        <v>0</v>
      </c>
    </row>
    <row r="1293" spans="1:10" x14ac:dyDescent="0.25">
      <c r="A1293" s="4" t="str">
        <f t="shared" si="41"/>
        <v>Low IncomeNon-CARE9/30/2021 (5pm-7pm)20</v>
      </c>
      <c r="B1293" t="s">
        <v>96</v>
      </c>
      <c r="C1293" t="s">
        <v>109</v>
      </c>
      <c r="D1293" s="5" t="s">
        <v>183</v>
      </c>
      <c r="E1293">
        <v>20</v>
      </c>
      <c r="F1293">
        <v>1.3841235637664795</v>
      </c>
      <c r="G1293">
        <v>1.6071387529373169</v>
      </c>
      <c r="H1293">
        <v>6.8592983298003674E-3</v>
      </c>
      <c r="I1293">
        <v>82.764135120652895</v>
      </c>
      <c r="J1293">
        <f t="shared" si="40"/>
        <v>0</v>
      </c>
    </row>
    <row r="1294" spans="1:10" x14ac:dyDescent="0.25">
      <c r="A1294" s="4" t="str">
        <f t="shared" si="41"/>
        <v>Low IncomeNon-CARE9/30/2021 (5pm-7pm)21</v>
      </c>
      <c r="B1294" t="s">
        <v>96</v>
      </c>
      <c r="C1294" t="s">
        <v>109</v>
      </c>
      <c r="D1294" s="5" t="s">
        <v>183</v>
      </c>
      <c r="E1294">
        <v>21</v>
      </c>
      <c r="F1294">
        <v>1.320408821105957</v>
      </c>
      <c r="G1294">
        <v>1.3790305852890015</v>
      </c>
      <c r="H1294">
        <v>6.4764292910695076E-3</v>
      </c>
      <c r="I1294">
        <v>79.310984182344797</v>
      </c>
      <c r="J1294">
        <f t="shared" si="40"/>
        <v>0</v>
      </c>
    </row>
    <row r="1295" spans="1:10" x14ac:dyDescent="0.25">
      <c r="A1295" s="4" t="str">
        <f t="shared" si="41"/>
        <v>Low IncomeNon-CARE9/30/2021 (5pm-7pm)22</v>
      </c>
      <c r="B1295" t="s">
        <v>96</v>
      </c>
      <c r="C1295" t="s">
        <v>109</v>
      </c>
      <c r="D1295" s="5" t="s">
        <v>183</v>
      </c>
      <c r="E1295">
        <v>22</v>
      </c>
      <c r="F1295">
        <v>1.2402975559234619</v>
      </c>
      <c r="G1295">
        <v>1.2819398641586304</v>
      </c>
      <c r="H1295">
        <v>6.6165346652269363E-3</v>
      </c>
      <c r="I1295">
        <v>76.613055495960026</v>
      </c>
      <c r="J1295">
        <f t="shared" si="40"/>
        <v>0</v>
      </c>
    </row>
    <row r="1296" spans="1:10" x14ac:dyDescent="0.25">
      <c r="A1296" s="4" t="str">
        <f t="shared" si="41"/>
        <v>Low IncomeNon-CARE9/30/2021 (5pm-7pm)23</v>
      </c>
      <c r="B1296" t="s">
        <v>96</v>
      </c>
      <c r="C1296" t="s">
        <v>109</v>
      </c>
      <c r="D1296" s="5" t="s">
        <v>183</v>
      </c>
      <c r="E1296">
        <v>23</v>
      </c>
      <c r="F1296">
        <v>1.1138291358947754</v>
      </c>
      <c r="G1296">
        <v>1.1539032459259033</v>
      </c>
      <c r="H1296">
        <v>7.005112711340189E-3</v>
      </c>
      <c r="I1296">
        <v>74.0039040214576</v>
      </c>
      <c r="J1296">
        <f t="shared" si="40"/>
        <v>0</v>
      </c>
    </row>
    <row r="1297" spans="1:10" x14ac:dyDescent="0.25">
      <c r="A1297" s="4" t="str">
        <f t="shared" si="41"/>
        <v>Low IncomeNon-CARE9/30/2021 (5pm-7pm)24</v>
      </c>
      <c r="B1297" t="s">
        <v>96</v>
      </c>
      <c r="C1297" t="s">
        <v>109</v>
      </c>
      <c r="D1297" s="5" t="s">
        <v>183</v>
      </c>
      <c r="E1297">
        <v>24</v>
      </c>
      <c r="F1297">
        <v>0.95791161060333252</v>
      </c>
      <c r="G1297">
        <v>0.9786684513092041</v>
      </c>
      <c r="H1297">
        <v>6.7693125456571579E-3</v>
      </c>
      <c r="I1297">
        <v>71.970096514769352</v>
      </c>
      <c r="J1297">
        <f t="shared" si="40"/>
        <v>0</v>
      </c>
    </row>
    <row r="1298" spans="1:10" x14ac:dyDescent="0.25">
      <c r="A1298" s="4" t="str">
        <f t="shared" si="41"/>
        <v>NEMNEM CustomerAverage Event Day (6pm-8pm)1</v>
      </c>
      <c r="B1298" t="s">
        <v>97</v>
      </c>
      <c r="C1298" t="s">
        <v>110</v>
      </c>
      <c r="D1298" s="5" t="s">
        <v>184</v>
      </c>
      <c r="E1298">
        <v>1</v>
      </c>
      <c r="F1298">
        <v>1.7253783941268921</v>
      </c>
      <c r="G1298">
        <v>1.7512335777282715</v>
      </c>
      <c r="H1298">
        <v>1.7446910962462425E-2</v>
      </c>
      <c r="I1298">
        <v>74.548418436048166</v>
      </c>
      <c r="J1298">
        <f t="shared" si="40"/>
        <v>0</v>
      </c>
    </row>
    <row r="1299" spans="1:10" x14ac:dyDescent="0.25">
      <c r="A1299" s="4" t="str">
        <f t="shared" si="41"/>
        <v>NEMNEM CustomerAverage Event Day (6pm-8pm)2</v>
      </c>
      <c r="B1299" t="s">
        <v>97</v>
      </c>
      <c r="C1299" t="s">
        <v>110</v>
      </c>
      <c r="D1299" s="5" t="s">
        <v>184</v>
      </c>
      <c r="E1299">
        <v>2</v>
      </c>
      <c r="F1299">
        <v>1.5016056299209595</v>
      </c>
      <c r="G1299">
        <v>1.5153193473815918</v>
      </c>
      <c r="H1299">
        <v>1.6522787511348724E-2</v>
      </c>
      <c r="I1299">
        <v>73.275176334620454</v>
      </c>
      <c r="J1299">
        <f t="shared" si="40"/>
        <v>0</v>
      </c>
    </row>
    <row r="1300" spans="1:10" x14ac:dyDescent="0.25">
      <c r="A1300" s="4" t="str">
        <f t="shared" si="41"/>
        <v>NEMNEM CustomerAverage Event Day (6pm-8pm)3</v>
      </c>
      <c r="B1300" t="s">
        <v>97</v>
      </c>
      <c r="C1300" t="s">
        <v>110</v>
      </c>
      <c r="D1300" s="5" t="s">
        <v>184</v>
      </c>
      <c r="E1300">
        <v>3</v>
      </c>
      <c r="F1300">
        <v>1.335932731628418</v>
      </c>
      <c r="G1300">
        <v>1.3329775333404541</v>
      </c>
      <c r="H1300">
        <v>1.5262228436768055E-2</v>
      </c>
      <c r="I1300">
        <v>72.154358719126762</v>
      </c>
      <c r="J1300">
        <f t="shared" si="40"/>
        <v>0</v>
      </c>
    </row>
    <row r="1301" spans="1:10" x14ac:dyDescent="0.25">
      <c r="A1301" s="4" t="str">
        <f t="shared" si="41"/>
        <v>NEMNEM CustomerAverage Event Day (6pm-8pm)4</v>
      </c>
      <c r="B1301" t="s">
        <v>97</v>
      </c>
      <c r="C1301" t="s">
        <v>110</v>
      </c>
      <c r="D1301" s="5" t="s">
        <v>184</v>
      </c>
      <c r="E1301">
        <v>4</v>
      </c>
      <c r="F1301">
        <v>1.2112433910369873</v>
      </c>
      <c r="G1301">
        <v>1.1995879411697388</v>
      </c>
      <c r="H1301">
        <v>1.3772835023701191E-2</v>
      </c>
      <c r="I1301">
        <v>71.387991864955552</v>
      </c>
      <c r="J1301">
        <f t="shared" si="40"/>
        <v>0</v>
      </c>
    </row>
    <row r="1302" spans="1:10" x14ac:dyDescent="0.25">
      <c r="A1302" s="4" t="str">
        <f t="shared" si="41"/>
        <v>NEMNEM CustomerAverage Event Day (6pm-8pm)5</v>
      </c>
      <c r="B1302" t="s">
        <v>97</v>
      </c>
      <c r="C1302" t="s">
        <v>110</v>
      </c>
      <c r="D1302" s="5" t="s">
        <v>184</v>
      </c>
      <c r="E1302">
        <v>5</v>
      </c>
      <c r="F1302">
        <v>1.1066606044769287</v>
      </c>
      <c r="G1302">
        <v>1.1034611463546753</v>
      </c>
      <c r="H1302">
        <v>1.2357987463474274E-2</v>
      </c>
      <c r="I1302">
        <v>70.669004265146256</v>
      </c>
      <c r="J1302">
        <f t="shared" si="40"/>
        <v>0</v>
      </c>
    </row>
    <row r="1303" spans="1:10" x14ac:dyDescent="0.25">
      <c r="A1303" s="4" t="str">
        <f t="shared" si="41"/>
        <v>NEMNEM CustomerAverage Event Day (6pm-8pm)6</v>
      </c>
      <c r="B1303" t="s">
        <v>97</v>
      </c>
      <c r="C1303" t="s">
        <v>110</v>
      </c>
      <c r="D1303" s="5" t="s">
        <v>184</v>
      </c>
      <c r="E1303">
        <v>6</v>
      </c>
      <c r="F1303">
        <v>1.0614628791809082</v>
      </c>
      <c r="G1303">
        <v>1.0453052520751953</v>
      </c>
      <c r="H1303">
        <v>1.034769881516695E-2</v>
      </c>
      <c r="I1303">
        <v>70.156578381594656</v>
      </c>
      <c r="J1303">
        <f t="shared" si="40"/>
        <v>0</v>
      </c>
    </row>
    <row r="1304" spans="1:10" x14ac:dyDescent="0.25">
      <c r="A1304" s="4" t="str">
        <f t="shared" si="41"/>
        <v>NEMNEM CustomerAverage Event Day (6pm-8pm)7</v>
      </c>
      <c r="B1304" t="s">
        <v>97</v>
      </c>
      <c r="C1304" t="s">
        <v>110</v>
      </c>
      <c r="D1304" s="5" t="s">
        <v>184</v>
      </c>
      <c r="E1304">
        <v>7</v>
      </c>
      <c r="F1304">
        <v>1.0301737785339355</v>
      </c>
      <c r="G1304">
        <v>1.0339711904525757</v>
      </c>
      <c r="H1304">
        <v>9.195343591272831E-3</v>
      </c>
      <c r="I1304">
        <v>69.687289093048818</v>
      </c>
      <c r="J1304">
        <f t="shared" si="40"/>
        <v>0</v>
      </c>
    </row>
    <row r="1305" spans="1:10" x14ac:dyDescent="0.25">
      <c r="A1305" s="4" t="str">
        <f t="shared" si="41"/>
        <v>NEMNEM CustomerAverage Event Day (6pm-8pm)8</v>
      </c>
      <c r="B1305" t="s">
        <v>97</v>
      </c>
      <c r="C1305" t="s">
        <v>110</v>
      </c>
      <c r="D1305" s="5" t="s">
        <v>184</v>
      </c>
      <c r="E1305">
        <v>8</v>
      </c>
      <c r="F1305">
        <v>0.73470431566238403</v>
      </c>
      <c r="G1305">
        <v>0.71444821357727051</v>
      </c>
      <c r="H1305">
        <v>9.8901344463229179E-3</v>
      </c>
      <c r="I1305">
        <v>69.312217337379693</v>
      </c>
      <c r="J1305">
        <f t="shared" si="40"/>
        <v>0</v>
      </c>
    </row>
    <row r="1306" spans="1:10" x14ac:dyDescent="0.25">
      <c r="A1306" s="4" t="str">
        <f t="shared" si="41"/>
        <v>NEMNEM CustomerAverage Event Day (6pm-8pm)9</v>
      </c>
      <c r="B1306" t="s">
        <v>97</v>
      </c>
      <c r="C1306" t="s">
        <v>110</v>
      </c>
      <c r="D1306" s="5" t="s">
        <v>184</v>
      </c>
      <c r="E1306">
        <v>9</v>
      </c>
      <c r="F1306">
        <v>0.10732172429561615</v>
      </c>
      <c r="G1306">
        <v>7.8469976782798767E-2</v>
      </c>
      <c r="H1306">
        <v>1.1421356350183487E-2</v>
      </c>
      <c r="I1306">
        <v>71.291905775308905</v>
      </c>
      <c r="J1306">
        <f t="shared" si="40"/>
        <v>0</v>
      </c>
    </row>
    <row r="1307" spans="1:10" x14ac:dyDescent="0.25">
      <c r="A1307" s="4" t="str">
        <f t="shared" si="41"/>
        <v>NEMNEM CustomerAverage Event Day (6pm-8pm)10</v>
      </c>
      <c r="B1307" t="s">
        <v>97</v>
      </c>
      <c r="C1307" t="s">
        <v>110</v>
      </c>
      <c r="D1307" s="5" t="s">
        <v>184</v>
      </c>
      <c r="E1307">
        <v>10</v>
      </c>
      <c r="F1307">
        <v>-0.56545156240463257</v>
      </c>
      <c r="G1307">
        <v>-0.59432226419448853</v>
      </c>
      <c r="H1307">
        <v>1.3449320569634438E-2</v>
      </c>
      <c r="I1307">
        <v>76.02298121315134</v>
      </c>
      <c r="J1307">
        <f t="shared" si="40"/>
        <v>0</v>
      </c>
    </row>
    <row r="1308" spans="1:10" x14ac:dyDescent="0.25">
      <c r="A1308" s="4" t="str">
        <f t="shared" si="41"/>
        <v>NEMNEM CustomerAverage Event Day (6pm-8pm)11</v>
      </c>
      <c r="B1308" t="s">
        <v>97</v>
      </c>
      <c r="C1308" t="s">
        <v>110</v>
      </c>
      <c r="D1308" s="5" t="s">
        <v>184</v>
      </c>
      <c r="E1308">
        <v>11</v>
      </c>
      <c r="F1308">
        <v>-1.0748376846313477</v>
      </c>
      <c r="G1308">
        <v>-1.0709292888641357</v>
      </c>
      <c r="H1308">
        <v>1.5346960164606571E-2</v>
      </c>
      <c r="I1308">
        <v>81.361758044181428</v>
      </c>
      <c r="J1308">
        <f t="shared" si="40"/>
        <v>0</v>
      </c>
    </row>
    <row r="1309" spans="1:10" x14ac:dyDescent="0.25">
      <c r="A1309" s="4" t="str">
        <f t="shared" si="41"/>
        <v>NEMNEM CustomerAverage Event Day (6pm-8pm)12</v>
      </c>
      <c r="B1309" t="s">
        <v>97</v>
      </c>
      <c r="C1309" t="s">
        <v>110</v>
      </c>
      <c r="D1309" s="5" t="s">
        <v>184</v>
      </c>
      <c r="E1309">
        <v>12</v>
      </c>
      <c r="F1309">
        <v>-1.2461044788360596</v>
      </c>
      <c r="G1309">
        <v>-1.2551637887954712</v>
      </c>
      <c r="H1309">
        <v>1.7085546627640724E-2</v>
      </c>
      <c r="I1309">
        <v>85.912678077918201</v>
      </c>
      <c r="J1309">
        <f t="shared" si="40"/>
        <v>0</v>
      </c>
    </row>
    <row r="1310" spans="1:10" x14ac:dyDescent="0.25">
      <c r="A1310" s="4" t="str">
        <f t="shared" si="41"/>
        <v>NEMNEM CustomerAverage Event Day (6pm-8pm)13</v>
      </c>
      <c r="B1310" t="s">
        <v>97</v>
      </c>
      <c r="C1310" t="s">
        <v>110</v>
      </c>
      <c r="D1310" s="5" t="s">
        <v>184</v>
      </c>
      <c r="E1310">
        <v>13</v>
      </c>
      <c r="F1310">
        <v>-1.061470627784729</v>
      </c>
      <c r="G1310">
        <v>-1.0977132320404053</v>
      </c>
      <c r="H1310">
        <v>1.8529189750552177E-2</v>
      </c>
      <c r="I1310">
        <v>89.388732547922544</v>
      </c>
      <c r="J1310">
        <f t="shared" si="40"/>
        <v>0</v>
      </c>
    </row>
    <row r="1311" spans="1:10" x14ac:dyDescent="0.25">
      <c r="A1311" s="4" t="str">
        <f t="shared" si="41"/>
        <v>NEMNEM CustomerAverage Event Day (6pm-8pm)14</v>
      </c>
      <c r="B1311" t="s">
        <v>97</v>
      </c>
      <c r="C1311" t="s">
        <v>110</v>
      </c>
      <c r="D1311" s="5" t="s">
        <v>184</v>
      </c>
      <c r="E1311">
        <v>14</v>
      </c>
      <c r="F1311">
        <v>-0.63932508230209351</v>
      </c>
      <c r="G1311">
        <v>-0.6815754771232605</v>
      </c>
      <c r="H1311">
        <v>1.9002130255103111E-2</v>
      </c>
      <c r="I1311">
        <v>92.115628877282276</v>
      </c>
      <c r="J1311">
        <f t="shared" si="40"/>
        <v>0</v>
      </c>
    </row>
    <row r="1312" spans="1:10" x14ac:dyDescent="0.25">
      <c r="A1312" s="4" t="str">
        <f t="shared" si="41"/>
        <v>NEMNEM CustomerAverage Event Day (6pm-8pm)15</v>
      </c>
      <c r="B1312" t="s">
        <v>97</v>
      </c>
      <c r="C1312" t="s">
        <v>110</v>
      </c>
      <c r="D1312" s="5" t="s">
        <v>184</v>
      </c>
      <c r="E1312">
        <v>15</v>
      </c>
      <c r="F1312">
        <v>-8.2814581692218781E-2</v>
      </c>
      <c r="G1312">
        <v>-8.2650691270828247E-2</v>
      </c>
      <c r="H1312">
        <v>1.7579864710569382E-2</v>
      </c>
      <c r="I1312">
        <v>93.913451379162936</v>
      </c>
      <c r="J1312">
        <f t="shared" si="40"/>
        <v>0</v>
      </c>
    </row>
    <row r="1313" spans="1:10" x14ac:dyDescent="0.25">
      <c r="A1313" s="4" t="str">
        <f t="shared" si="41"/>
        <v>NEMNEM CustomerAverage Event Day (6pm-8pm)16</v>
      </c>
      <c r="B1313" t="s">
        <v>97</v>
      </c>
      <c r="C1313" t="s">
        <v>110</v>
      </c>
      <c r="D1313" s="5" t="s">
        <v>184</v>
      </c>
      <c r="E1313">
        <v>16</v>
      </c>
      <c r="F1313">
        <v>0.77307742834091187</v>
      </c>
      <c r="G1313">
        <v>0.78180217742919922</v>
      </c>
      <c r="H1313">
        <v>9.5090195536613464E-3</v>
      </c>
      <c r="I1313">
        <v>95.535919150092482</v>
      </c>
      <c r="J1313">
        <f t="shared" si="40"/>
        <v>0</v>
      </c>
    </row>
    <row r="1314" spans="1:10" x14ac:dyDescent="0.25">
      <c r="A1314" s="4" t="str">
        <f t="shared" si="41"/>
        <v>NEMNEM CustomerAverage Event Day (6pm-8pm)17</v>
      </c>
      <c r="B1314" t="s">
        <v>97</v>
      </c>
      <c r="C1314" t="s">
        <v>110</v>
      </c>
      <c r="D1314" s="5" t="s">
        <v>184</v>
      </c>
      <c r="E1314">
        <v>17</v>
      </c>
      <c r="F1314">
        <v>1.6425166130065918</v>
      </c>
      <c r="G1314">
        <v>1.6337918043136597</v>
      </c>
      <c r="H1314">
        <v>9.5090195536613464E-3</v>
      </c>
      <c r="I1314">
        <v>95.272917403776205</v>
      </c>
      <c r="J1314">
        <f t="shared" si="40"/>
        <v>0</v>
      </c>
    </row>
    <row r="1315" spans="1:10" x14ac:dyDescent="0.25">
      <c r="A1315" s="4" t="str">
        <f t="shared" si="41"/>
        <v>NEMNEM CustomerAverage Event Day (6pm-8pm)18</v>
      </c>
      <c r="B1315" t="s">
        <v>97</v>
      </c>
      <c r="C1315" t="s">
        <v>110</v>
      </c>
      <c r="D1315" s="5" t="s">
        <v>184</v>
      </c>
      <c r="E1315">
        <v>18</v>
      </c>
      <c r="F1315">
        <v>2.5378801822662354</v>
      </c>
      <c r="G1315">
        <v>2.4983744621276855</v>
      </c>
      <c r="H1315">
        <v>1.7537016421556473E-2</v>
      </c>
      <c r="I1315">
        <v>93.832280320323335</v>
      </c>
      <c r="J1315">
        <f t="shared" si="40"/>
        <v>0</v>
      </c>
    </row>
    <row r="1316" spans="1:10" x14ac:dyDescent="0.25">
      <c r="A1316" s="4" t="str">
        <f t="shared" si="41"/>
        <v>NEMNEM CustomerAverage Event Day (6pm-8pm)19</v>
      </c>
      <c r="B1316" t="s">
        <v>97</v>
      </c>
      <c r="C1316" t="s">
        <v>110</v>
      </c>
      <c r="D1316" s="5" t="s">
        <v>184</v>
      </c>
      <c r="E1316">
        <v>19</v>
      </c>
      <c r="F1316">
        <v>3.0854740142822266</v>
      </c>
      <c r="G1316">
        <v>1.8452856540679932</v>
      </c>
      <c r="H1316">
        <v>1.9908048212528229E-2</v>
      </c>
      <c r="I1316">
        <v>91.743963340572051</v>
      </c>
      <c r="J1316">
        <f t="shared" si="40"/>
        <v>0</v>
      </c>
    </row>
    <row r="1317" spans="1:10" x14ac:dyDescent="0.25">
      <c r="A1317" s="4" t="str">
        <f t="shared" si="41"/>
        <v>NEMNEM CustomerAverage Event Day (6pm-8pm)20</v>
      </c>
      <c r="B1317" t="s">
        <v>97</v>
      </c>
      <c r="C1317" t="s">
        <v>110</v>
      </c>
      <c r="D1317" s="5" t="s">
        <v>184</v>
      </c>
      <c r="E1317">
        <v>20</v>
      </c>
      <c r="F1317">
        <v>3.1025431156158447</v>
      </c>
      <c r="G1317">
        <v>2.4437863826751709</v>
      </c>
      <c r="H1317">
        <v>1.9466515630483627E-2</v>
      </c>
      <c r="I1317">
        <v>88.339423759148019</v>
      </c>
      <c r="J1317">
        <f t="shared" si="40"/>
        <v>0</v>
      </c>
    </row>
    <row r="1318" spans="1:10" x14ac:dyDescent="0.25">
      <c r="A1318" s="4" t="str">
        <f t="shared" si="41"/>
        <v>NEMNEM CustomerAverage Event Day (6pm-8pm)21</v>
      </c>
      <c r="B1318" t="s">
        <v>97</v>
      </c>
      <c r="C1318" t="s">
        <v>110</v>
      </c>
      <c r="D1318" s="5" t="s">
        <v>184</v>
      </c>
      <c r="E1318">
        <v>21</v>
      </c>
      <c r="F1318">
        <v>2.9570846557617188</v>
      </c>
      <c r="G1318">
        <v>3.4646792411804199</v>
      </c>
      <c r="H1318">
        <v>1.9083742052316666E-2</v>
      </c>
      <c r="I1318">
        <v>84.091819354567733</v>
      </c>
      <c r="J1318">
        <f t="shared" si="40"/>
        <v>0</v>
      </c>
    </row>
    <row r="1319" spans="1:10" x14ac:dyDescent="0.25">
      <c r="A1319" s="4" t="str">
        <f t="shared" si="41"/>
        <v>NEMNEM CustomerAverage Event Day (6pm-8pm)22</v>
      </c>
      <c r="B1319" t="s">
        <v>97</v>
      </c>
      <c r="C1319" t="s">
        <v>110</v>
      </c>
      <c r="D1319" s="5" t="s">
        <v>184</v>
      </c>
      <c r="E1319">
        <v>22</v>
      </c>
      <c r="F1319">
        <v>2.7510566711425781</v>
      </c>
      <c r="G1319">
        <v>2.9297966957092285</v>
      </c>
      <c r="H1319">
        <v>1.8759001046419144E-2</v>
      </c>
      <c r="I1319">
        <v>80.770882292917818</v>
      </c>
      <c r="J1319">
        <f t="shared" si="40"/>
        <v>0</v>
      </c>
    </row>
    <row r="1320" spans="1:10" x14ac:dyDescent="0.25">
      <c r="A1320" s="4" t="str">
        <f t="shared" si="41"/>
        <v>NEMNEM CustomerAverage Event Day (6pm-8pm)23</v>
      </c>
      <c r="B1320" t="s">
        <v>97</v>
      </c>
      <c r="C1320" t="s">
        <v>110</v>
      </c>
      <c r="D1320" s="5" t="s">
        <v>184</v>
      </c>
      <c r="E1320">
        <v>23</v>
      </c>
      <c r="F1320">
        <v>2.4815986156463623</v>
      </c>
      <c r="G1320">
        <v>2.5838193893432617</v>
      </c>
      <c r="H1320">
        <v>1.9200494512915611E-2</v>
      </c>
      <c r="I1320">
        <v>78.472499907902346</v>
      </c>
      <c r="J1320">
        <f t="shared" si="40"/>
        <v>0</v>
      </c>
    </row>
    <row r="1321" spans="1:10" x14ac:dyDescent="0.25">
      <c r="A1321" s="4" t="str">
        <f t="shared" si="41"/>
        <v>NEMNEM CustomerAverage Event Day (6pm-8pm)24</v>
      </c>
      <c r="B1321" t="s">
        <v>97</v>
      </c>
      <c r="C1321" t="s">
        <v>110</v>
      </c>
      <c r="D1321" s="5" t="s">
        <v>184</v>
      </c>
      <c r="E1321">
        <v>24</v>
      </c>
      <c r="F1321">
        <v>2.1354556083679199</v>
      </c>
      <c r="G1321">
        <v>2.1956021785736084</v>
      </c>
      <c r="H1321">
        <v>1.8365690484642982E-2</v>
      </c>
      <c r="I1321">
        <v>76.667293780425382</v>
      </c>
      <c r="J1321">
        <f t="shared" si="40"/>
        <v>0</v>
      </c>
    </row>
    <row r="1322" spans="1:10" x14ac:dyDescent="0.25">
      <c r="A1322" s="4" t="str">
        <f t="shared" si="41"/>
        <v>NEMNEM Customer6/17/2021 (8pm-9pm)1</v>
      </c>
      <c r="B1322" t="s">
        <v>97</v>
      </c>
      <c r="C1322" t="s">
        <v>110</v>
      </c>
      <c r="D1322" s="5" t="s">
        <v>185</v>
      </c>
      <c r="E1322">
        <v>1</v>
      </c>
      <c r="F1322">
        <v>1.6484173536300659</v>
      </c>
      <c r="G1322">
        <v>1.6675498485565186</v>
      </c>
      <c r="H1322">
        <v>1.8986191600561142E-2</v>
      </c>
      <c r="I1322">
        <v>73.189224183345601</v>
      </c>
      <c r="J1322">
        <f t="shared" si="40"/>
        <v>0</v>
      </c>
    </row>
    <row r="1323" spans="1:10" x14ac:dyDescent="0.25">
      <c r="A1323" s="4" t="str">
        <f t="shared" si="41"/>
        <v>NEMNEM Customer6/17/2021 (8pm-9pm)2</v>
      </c>
      <c r="B1323" t="s">
        <v>97</v>
      </c>
      <c r="C1323" t="s">
        <v>110</v>
      </c>
      <c r="D1323" s="5" t="s">
        <v>185</v>
      </c>
      <c r="E1323">
        <v>2</v>
      </c>
      <c r="F1323">
        <v>1.4208667278289795</v>
      </c>
      <c r="G1323">
        <v>1.4524919986724854</v>
      </c>
      <c r="H1323">
        <v>1.7591584473848343E-2</v>
      </c>
      <c r="I1323">
        <v>71.978779568722643</v>
      </c>
      <c r="J1323">
        <f t="shared" si="40"/>
        <v>0</v>
      </c>
    </row>
    <row r="1324" spans="1:10" x14ac:dyDescent="0.25">
      <c r="A1324" s="4" t="str">
        <f t="shared" si="41"/>
        <v>NEMNEM Customer6/17/2021 (8pm-9pm)3</v>
      </c>
      <c r="B1324" t="s">
        <v>97</v>
      </c>
      <c r="C1324" t="s">
        <v>110</v>
      </c>
      <c r="D1324" s="5" t="s">
        <v>185</v>
      </c>
      <c r="E1324">
        <v>3</v>
      </c>
      <c r="F1324">
        <v>1.2707399129867554</v>
      </c>
      <c r="G1324">
        <v>1.2777400016784668</v>
      </c>
      <c r="H1324">
        <v>1.5742916613817215E-2</v>
      </c>
      <c r="I1324">
        <v>70.880549677313155</v>
      </c>
      <c r="J1324">
        <f t="shared" si="40"/>
        <v>0</v>
      </c>
    </row>
    <row r="1325" spans="1:10" x14ac:dyDescent="0.25">
      <c r="A1325" s="4" t="str">
        <f t="shared" si="41"/>
        <v>NEMNEM Customer6/17/2021 (8pm-9pm)4</v>
      </c>
      <c r="B1325" t="s">
        <v>97</v>
      </c>
      <c r="C1325" t="s">
        <v>110</v>
      </c>
      <c r="D1325" s="5" t="s">
        <v>185</v>
      </c>
      <c r="E1325">
        <v>4</v>
      </c>
      <c r="F1325">
        <v>1.1420159339904785</v>
      </c>
      <c r="G1325">
        <v>1.1500189304351807</v>
      </c>
      <c r="H1325">
        <v>1.4351307414472103E-2</v>
      </c>
      <c r="I1325">
        <v>70.368490754887503</v>
      </c>
      <c r="J1325">
        <f t="shared" si="40"/>
        <v>0</v>
      </c>
    </row>
    <row r="1326" spans="1:10" x14ac:dyDescent="0.25">
      <c r="A1326" s="4" t="str">
        <f t="shared" si="41"/>
        <v>NEMNEM Customer6/17/2021 (8pm-9pm)5</v>
      </c>
      <c r="B1326" t="s">
        <v>97</v>
      </c>
      <c r="C1326" t="s">
        <v>110</v>
      </c>
      <c r="D1326" s="5" t="s">
        <v>185</v>
      </c>
      <c r="E1326">
        <v>5</v>
      </c>
      <c r="F1326">
        <v>1.0582872629165649</v>
      </c>
      <c r="G1326">
        <v>1.0579415559768677</v>
      </c>
      <c r="H1326">
        <v>1.2882180511951447E-2</v>
      </c>
      <c r="I1326">
        <v>69.615919633052116</v>
      </c>
      <c r="J1326">
        <f t="shared" si="40"/>
        <v>0</v>
      </c>
    </row>
    <row r="1327" spans="1:10" x14ac:dyDescent="0.25">
      <c r="A1327" s="4" t="str">
        <f t="shared" si="41"/>
        <v>NEMNEM Customer6/17/2021 (8pm-9pm)6</v>
      </c>
      <c r="B1327" t="s">
        <v>97</v>
      </c>
      <c r="C1327" t="s">
        <v>110</v>
      </c>
      <c r="D1327" s="5" t="s">
        <v>185</v>
      </c>
      <c r="E1327">
        <v>6</v>
      </c>
      <c r="F1327">
        <v>1.0117688179016113</v>
      </c>
      <c r="G1327">
        <v>0.98525416851043701</v>
      </c>
      <c r="H1327">
        <v>1.1071448214352131E-2</v>
      </c>
      <c r="I1327">
        <v>69.063907224370652</v>
      </c>
      <c r="J1327">
        <f t="shared" si="40"/>
        <v>0</v>
      </c>
    </row>
    <row r="1328" spans="1:10" x14ac:dyDescent="0.25">
      <c r="A1328" s="4" t="str">
        <f t="shared" si="41"/>
        <v>NEMNEM Customer6/17/2021 (8pm-9pm)7</v>
      </c>
      <c r="B1328" t="s">
        <v>97</v>
      </c>
      <c r="C1328" t="s">
        <v>110</v>
      </c>
      <c r="D1328" s="5" t="s">
        <v>185</v>
      </c>
      <c r="E1328">
        <v>7</v>
      </c>
      <c r="F1328">
        <v>0.82040166854858398</v>
      </c>
      <c r="G1328">
        <v>0.79261356592178345</v>
      </c>
      <c r="H1328">
        <v>1.00788539275527E-2</v>
      </c>
      <c r="I1328">
        <v>68.413846767196802</v>
      </c>
      <c r="J1328">
        <f t="shared" si="40"/>
        <v>0</v>
      </c>
    </row>
    <row r="1329" spans="1:10" x14ac:dyDescent="0.25">
      <c r="A1329" s="4" t="str">
        <f t="shared" si="41"/>
        <v>NEMNEM Customer6/17/2021 (8pm-9pm)8</v>
      </c>
      <c r="B1329" t="s">
        <v>97</v>
      </c>
      <c r="C1329" t="s">
        <v>110</v>
      </c>
      <c r="D1329" s="5" t="s">
        <v>185</v>
      </c>
      <c r="E1329">
        <v>8</v>
      </c>
      <c r="F1329">
        <v>0.44106537103652954</v>
      </c>
      <c r="G1329">
        <v>0.42242860794067383</v>
      </c>
      <c r="H1329">
        <v>1.0392080061137676E-2</v>
      </c>
      <c r="I1329">
        <v>68.872604736809208</v>
      </c>
      <c r="J1329">
        <f t="shared" si="40"/>
        <v>0</v>
      </c>
    </row>
    <row r="1330" spans="1:10" x14ac:dyDescent="0.25">
      <c r="A1330" s="4" t="str">
        <f t="shared" si="41"/>
        <v>NEMNEM Customer6/17/2021 (8pm-9pm)9</v>
      </c>
      <c r="B1330" t="s">
        <v>97</v>
      </c>
      <c r="C1330" t="s">
        <v>110</v>
      </c>
      <c r="D1330" s="5" t="s">
        <v>185</v>
      </c>
      <c r="E1330">
        <v>9</v>
      </c>
      <c r="F1330">
        <v>4.9448702484369278E-2</v>
      </c>
      <c r="G1330">
        <v>5.2114780992269516E-3</v>
      </c>
      <c r="H1330">
        <v>1.1873718351125717E-2</v>
      </c>
      <c r="I1330">
        <v>72.571705364036632</v>
      </c>
      <c r="J1330">
        <f t="shared" si="40"/>
        <v>0</v>
      </c>
    </row>
    <row r="1331" spans="1:10" x14ac:dyDescent="0.25">
      <c r="A1331" s="4" t="str">
        <f t="shared" si="41"/>
        <v>NEMNEM Customer6/17/2021 (8pm-9pm)10</v>
      </c>
      <c r="B1331" t="s">
        <v>97</v>
      </c>
      <c r="C1331" t="s">
        <v>110</v>
      </c>
      <c r="D1331" s="5" t="s">
        <v>185</v>
      </c>
      <c r="E1331">
        <v>10</v>
      </c>
      <c r="F1331">
        <v>-0.47114256024360657</v>
      </c>
      <c r="G1331">
        <v>-0.4934152364730835</v>
      </c>
      <c r="H1331">
        <v>1.424187608063221E-2</v>
      </c>
      <c r="I1331">
        <v>76.239149152188602</v>
      </c>
      <c r="J1331">
        <f t="shared" si="40"/>
        <v>0</v>
      </c>
    </row>
    <row r="1332" spans="1:10" x14ac:dyDescent="0.25">
      <c r="A1332" s="4" t="str">
        <f t="shared" si="41"/>
        <v>NEMNEM Customer6/17/2021 (8pm-9pm)11</v>
      </c>
      <c r="B1332" t="s">
        <v>97</v>
      </c>
      <c r="C1332" t="s">
        <v>110</v>
      </c>
      <c r="D1332" s="5" t="s">
        <v>185</v>
      </c>
      <c r="E1332">
        <v>11</v>
      </c>
      <c r="F1332">
        <v>-1.0520374774932861</v>
      </c>
      <c r="G1332">
        <v>-0.99420452117919922</v>
      </c>
      <c r="H1332">
        <v>1.6561379656195641E-2</v>
      </c>
      <c r="I1332">
        <v>79.200936077895705</v>
      </c>
      <c r="J1332">
        <f t="shared" si="40"/>
        <v>0</v>
      </c>
    </row>
    <row r="1333" spans="1:10" x14ac:dyDescent="0.25">
      <c r="A1333" s="4" t="str">
        <f t="shared" si="41"/>
        <v>NEMNEM Customer6/17/2021 (8pm-9pm)12</v>
      </c>
      <c r="B1333" t="s">
        <v>97</v>
      </c>
      <c r="C1333" t="s">
        <v>110</v>
      </c>
      <c r="D1333" s="5" t="s">
        <v>185</v>
      </c>
      <c r="E1333">
        <v>12</v>
      </c>
      <c r="F1333">
        <v>-1.3739466667175293</v>
      </c>
      <c r="G1333">
        <v>-1.2886255979537964</v>
      </c>
      <c r="H1333">
        <v>1.82048249989748E-2</v>
      </c>
      <c r="I1333">
        <v>84.055601286244141</v>
      </c>
      <c r="J1333">
        <f t="shared" si="40"/>
        <v>0</v>
      </c>
    </row>
    <row r="1334" spans="1:10" x14ac:dyDescent="0.25">
      <c r="A1334" s="4" t="str">
        <f t="shared" si="41"/>
        <v>NEMNEM Customer6/17/2021 (8pm-9pm)13</v>
      </c>
      <c r="B1334" t="s">
        <v>97</v>
      </c>
      <c r="C1334" t="s">
        <v>110</v>
      </c>
      <c r="D1334" s="5" t="s">
        <v>185</v>
      </c>
      <c r="E1334">
        <v>13</v>
      </c>
      <c r="F1334">
        <v>-1.2785868644714355</v>
      </c>
      <c r="G1334">
        <v>-1.2721332311630249</v>
      </c>
      <c r="H1334">
        <v>1.9697420299053192E-2</v>
      </c>
      <c r="I1334">
        <v>88.073504680017663</v>
      </c>
      <c r="J1334">
        <f t="shared" si="40"/>
        <v>0</v>
      </c>
    </row>
    <row r="1335" spans="1:10" x14ac:dyDescent="0.25">
      <c r="A1335" s="4" t="str">
        <f t="shared" si="41"/>
        <v>NEMNEM Customer6/17/2021 (8pm-9pm)14</v>
      </c>
      <c r="B1335" t="s">
        <v>97</v>
      </c>
      <c r="C1335" t="s">
        <v>110</v>
      </c>
      <c r="D1335" s="5" t="s">
        <v>185</v>
      </c>
      <c r="E1335">
        <v>14</v>
      </c>
      <c r="F1335">
        <v>-0.90508812665939331</v>
      </c>
      <c r="G1335">
        <v>-0.94578772783279419</v>
      </c>
      <c r="H1335">
        <v>2.1038571372628212E-2</v>
      </c>
      <c r="I1335">
        <v>89.980130151402406</v>
      </c>
      <c r="J1335">
        <f t="shared" si="40"/>
        <v>0</v>
      </c>
    </row>
    <row r="1336" spans="1:10" x14ac:dyDescent="0.25">
      <c r="A1336" s="4" t="str">
        <f t="shared" si="41"/>
        <v>NEMNEM Customer6/17/2021 (8pm-9pm)15</v>
      </c>
      <c r="B1336" t="s">
        <v>97</v>
      </c>
      <c r="C1336" t="s">
        <v>110</v>
      </c>
      <c r="D1336" s="5" t="s">
        <v>185</v>
      </c>
      <c r="E1336">
        <v>15</v>
      </c>
      <c r="F1336">
        <v>-0.45710355043411255</v>
      </c>
      <c r="G1336">
        <v>-0.46542650461196899</v>
      </c>
      <c r="H1336">
        <v>2.1264391019940376E-2</v>
      </c>
      <c r="I1336">
        <v>91.054765467443971</v>
      </c>
      <c r="J1336">
        <f t="shared" si="40"/>
        <v>0</v>
      </c>
    </row>
    <row r="1337" spans="1:10" x14ac:dyDescent="0.25">
      <c r="A1337" s="4" t="str">
        <f t="shared" si="41"/>
        <v>NEMNEM Customer6/17/2021 (8pm-9pm)16</v>
      </c>
      <c r="B1337" t="s">
        <v>97</v>
      </c>
      <c r="C1337" t="s">
        <v>110</v>
      </c>
      <c r="D1337" s="5" t="s">
        <v>185</v>
      </c>
      <c r="E1337">
        <v>16</v>
      </c>
      <c r="F1337">
        <v>0.20525597035884857</v>
      </c>
      <c r="G1337">
        <v>0.15397641062736511</v>
      </c>
      <c r="H1337">
        <v>2.0862255245447159E-2</v>
      </c>
      <c r="I1337">
        <v>90.912507949159703</v>
      </c>
      <c r="J1337">
        <f t="shared" si="40"/>
        <v>0</v>
      </c>
    </row>
    <row r="1338" spans="1:10" x14ac:dyDescent="0.25">
      <c r="A1338" s="4" t="str">
        <f t="shared" si="41"/>
        <v>NEMNEM Customer6/17/2021 (8pm-9pm)17</v>
      </c>
      <c r="B1338" t="s">
        <v>97</v>
      </c>
      <c r="C1338" t="s">
        <v>110</v>
      </c>
      <c r="D1338" s="5" t="s">
        <v>185</v>
      </c>
      <c r="E1338">
        <v>17</v>
      </c>
      <c r="F1338">
        <v>0.93072545528411865</v>
      </c>
      <c r="G1338">
        <v>0.93047469854354858</v>
      </c>
      <c r="H1338">
        <v>1.8669860437512398E-2</v>
      </c>
      <c r="I1338">
        <v>90.458102119550816</v>
      </c>
      <c r="J1338">
        <f t="shared" si="40"/>
        <v>0</v>
      </c>
    </row>
    <row r="1339" spans="1:10" x14ac:dyDescent="0.25">
      <c r="A1339" s="4" t="str">
        <f t="shared" si="41"/>
        <v>NEMNEM Customer6/17/2021 (8pm-9pm)18</v>
      </c>
      <c r="B1339" t="s">
        <v>97</v>
      </c>
      <c r="C1339" t="s">
        <v>110</v>
      </c>
      <c r="D1339" s="5" t="s">
        <v>185</v>
      </c>
      <c r="E1339">
        <v>18</v>
      </c>
      <c r="F1339">
        <v>1.7583321332931519</v>
      </c>
      <c r="G1339">
        <v>1.7512387037277222</v>
      </c>
      <c r="H1339">
        <v>9.747680276632309E-3</v>
      </c>
      <c r="I1339">
        <v>88.972636763838068</v>
      </c>
      <c r="J1339">
        <f t="shared" si="40"/>
        <v>0</v>
      </c>
    </row>
    <row r="1340" spans="1:10" x14ac:dyDescent="0.25">
      <c r="A1340" s="4" t="str">
        <f t="shared" si="41"/>
        <v>NEMNEM Customer6/17/2021 (8pm-9pm)19</v>
      </c>
      <c r="B1340" t="s">
        <v>97</v>
      </c>
      <c r="C1340" t="s">
        <v>110</v>
      </c>
      <c r="D1340" s="5" t="s">
        <v>185</v>
      </c>
      <c r="E1340">
        <v>19</v>
      </c>
      <c r="F1340">
        <v>2.3899409770965576</v>
      </c>
      <c r="G1340">
        <v>2.3970341682434082</v>
      </c>
      <c r="H1340">
        <v>9.747680276632309E-3</v>
      </c>
      <c r="I1340">
        <v>87.1263840300212</v>
      </c>
      <c r="J1340">
        <f t="shared" si="40"/>
        <v>0</v>
      </c>
    </row>
    <row r="1341" spans="1:10" x14ac:dyDescent="0.25">
      <c r="A1341" s="4" t="str">
        <f t="shared" si="41"/>
        <v>NEMNEM Customer6/17/2021 (8pm-9pm)20</v>
      </c>
      <c r="B1341" t="s">
        <v>97</v>
      </c>
      <c r="C1341" t="s">
        <v>110</v>
      </c>
      <c r="D1341" s="5" t="s">
        <v>185</v>
      </c>
      <c r="E1341">
        <v>20</v>
      </c>
      <c r="F1341">
        <v>2.6117942333221436</v>
      </c>
      <c r="G1341">
        <v>2.644263744354248</v>
      </c>
      <c r="H1341">
        <v>1.6931140795350075E-2</v>
      </c>
      <c r="I1341">
        <v>84.224295035456393</v>
      </c>
      <c r="J1341">
        <f t="shared" si="40"/>
        <v>0</v>
      </c>
    </row>
    <row r="1342" spans="1:10" x14ac:dyDescent="0.25">
      <c r="A1342" s="4" t="str">
        <f t="shared" si="41"/>
        <v>NEMNEM Customer6/17/2021 (8pm-9pm)21</v>
      </c>
      <c r="B1342" t="s">
        <v>97</v>
      </c>
      <c r="C1342" t="s">
        <v>110</v>
      </c>
      <c r="D1342" s="5" t="s">
        <v>185</v>
      </c>
      <c r="E1342">
        <v>21</v>
      </c>
      <c r="F1342">
        <v>2.5950596332550049</v>
      </c>
      <c r="G1342">
        <v>1.7602460384368896</v>
      </c>
      <c r="H1342">
        <v>1.8858041614294052E-2</v>
      </c>
      <c r="I1342">
        <v>80.662978203154282</v>
      </c>
      <c r="J1342">
        <f t="shared" si="40"/>
        <v>0</v>
      </c>
    </row>
    <row r="1343" spans="1:10" x14ac:dyDescent="0.25">
      <c r="A1343" s="4" t="str">
        <f t="shared" si="41"/>
        <v>NEMNEM Customer6/17/2021 (8pm-9pm)22</v>
      </c>
      <c r="B1343" t="s">
        <v>97</v>
      </c>
      <c r="C1343" t="s">
        <v>110</v>
      </c>
      <c r="D1343" s="5" t="s">
        <v>185</v>
      </c>
      <c r="E1343">
        <v>22</v>
      </c>
      <c r="F1343">
        <v>2.4457564353942871</v>
      </c>
      <c r="G1343">
        <v>2.8641517162322998</v>
      </c>
      <c r="H1343">
        <v>1.9674787297844887E-2</v>
      </c>
      <c r="I1343">
        <v>77.610876539282529</v>
      </c>
      <c r="J1343">
        <f t="shared" si="40"/>
        <v>0</v>
      </c>
    </row>
    <row r="1344" spans="1:10" x14ac:dyDescent="0.25">
      <c r="A1344" s="4" t="str">
        <f t="shared" si="41"/>
        <v>NEMNEM Customer6/17/2021 (8pm-9pm)23</v>
      </c>
      <c r="B1344" t="s">
        <v>97</v>
      </c>
      <c r="C1344" t="s">
        <v>110</v>
      </c>
      <c r="D1344" s="5" t="s">
        <v>185</v>
      </c>
      <c r="E1344">
        <v>23</v>
      </c>
      <c r="F1344">
        <v>2.2362086772918701</v>
      </c>
      <c r="G1344">
        <v>2.3896529674530029</v>
      </c>
      <c r="H1344">
        <v>2.023649588227272E-2</v>
      </c>
      <c r="I1344">
        <v>76.12531079933494</v>
      </c>
      <c r="J1344">
        <f t="shared" si="40"/>
        <v>0</v>
      </c>
    </row>
    <row r="1345" spans="1:10" x14ac:dyDescent="0.25">
      <c r="A1345" s="4" t="str">
        <f t="shared" si="41"/>
        <v>NEMNEM Customer6/17/2021 (8pm-9pm)24</v>
      </c>
      <c r="B1345" t="s">
        <v>97</v>
      </c>
      <c r="C1345" t="s">
        <v>110</v>
      </c>
      <c r="D1345" s="5" t="s">
        <v>185</v>
      </c>
      <c r="E1345">
        <v>24</v>
      </c>
      <c r="F1345">
        <v>1.9708573818206787</v>
      </c>
      <c r="G1345">
        <v>2.0378451347351074</v>
      </c>
      <c r="H1345">
        <v>1.97012759745121E-2</v>
      </c>
      <c r="I1345">
        <v>74.170871814717302</v>
      </c>
      <c r="J1345">
        <f t="shared" si="40"/>
        <v>0</v>
      </c>
    </row>
    <row r="1346" spans="1:10" x14ac:dyDescent="0.25">
      <c r="A1346" s="4" t="str">
        <f t="shared" si="41"/>
        <v>NEMNEM Customer7/9/2021 (5pm-6pm &amp; 6:30pm-8:58pm)1</v>
      </c>
      <c r="B1346" t="s">
        <v>97</v>
      </c>
      <c r="C1346" t="s">
        <v>110</v>
      </c>
      <c r="D1346" s="5" t="s">
        <v>186</v>
      </c>
      <c r="E1346">
        <v>1</v>
      </c>
      <c r="F1346">
        <v>1.794302225112915</v>
      </c>
      <c r="G1346">
        <v>1.8247420787811279</v>
      </c>
      <c r="H1346">
        <v>1.8372533842921257E-2</v>
      </c>
      <c r="I1346">
        <v>75.307258821128286</v>
      </c>
      <c r="J1346">
        <f t="shared" ref="J1346:J1409" si="42">INDEX(events, MATCH(CONCATENATE(B1346, C1346, D1346), events_y, 0), MATCH("Confidential", events_x, 0))</f>
        <v>0</v>
      </c>
    </row>
    <row r="1347" spans="1:10" x14ac:dyDescent="0.25">
      <c r="A1347" s="4" t="str">
        <f t="shared" ref="A1347:A1410" si="43">B1347&amp;C1347&amp;D1347&amp;E1347</f>
        <v>NEMNEM Customer7/9/2021 (5pm-6pm &amp; 6:30pm-8:58pm)2</v>
      </c>
      <c r="B1347" t="s">
        <v>97</v>
      </c>
      <c r="C1347" t="s">
        <v>110</v>
      </c>
      <c r="D1347" s="5" t="s">
        <v>186</v>
      </c>
      <c r="E1347">
        <v>2</v>
      </c>
      <c r="F1347">
        <v>1.5422523021697998</v>
      </c>
      <c r="G1347">
        <v>1.5860589742660522</v>
      </c>
      <c r="H1347">
        <v>1.6974819824099541E-2</v>
      </c>
      <c r="I1347">
        <v>74.581815215178523</v>
      </c>
      <c r="J1347">
        <f t="shared" si="42"/>
        <v>0</v>
      </c>
    </row>
    <row r="1348" spans="1:10" x14ac:dyDescent="0.25">
      <c r="A1348" s="4" t="str">
        <f t="shared" si="43"/>
        <v>NEMNEM Customer7/9/2021 (5pm-6pm &amp; 6:30pm-8:58pm)3</v>
      </c>
      <c r="B1348" t="s">
        <v>97</v>
      </c>
      <c r="C1348" t="s">
        <v>110</v>
      </c>
      <c r="D1348" s="5" t="s">
        <v>186</v>
      </c>
      <c r="E1348">
        <v>3</v>
      </c>
      <c r="F1348">
        <v>1.3823717832565308</v>
      </c>
      <c r="G1348">
        <v>1.3953962326049805</v>
      </c>
      <c r="H1348">
        <v>1.5909969806671143E-2</v>
      </c>
      <c r="I1348">
        <v>73.722134407506445</v>
      </c>
      <c r="J1348">
        <f t="shared" si="42"/>
        <v>0</v>
      </c>
    </row>
    <row r="1349" spans="1:10" x14ac:dyDescent="0.25">
      <c r="A1349" s="4" t="str">
        <f t="shared" si="43"/>
        <v>NEMNEM Customer7/9/2021 (5pm-6pm &amp; 6:30pm-8:58pm)4</v>
      </c>
      <c r="B1349" t="s">
        <v>97</v>
      </c>
      <c r="C1349" t="s">
        <v>110</v>
      </c>
      <c r="D1349" s="5" t="s">
        <v>186</v>
      </c>
      <c r="E1349">
        <v>4</v>
      </c>
      <c r="F1349">
        <v>1.2423751354217529</v>
      </c>
      <c r="G1349">
        <v>1.2746107578277588</v>
      </c>
      <c r="H1349">
        <v>1.4492375776171684E-2</v>
      </c>
      <c r="I1349">
        <v>73.046435855599469</v>
      </c>
      <c r="J1349">
        <f t="shared" si="42"/>
        <v>0</v>
      </c>
    </row>
    <row r="1350" spans="1:10" x14ac:dyDescent="0.25">
      <c r="A1350" s="4" t="str">
        <f t="shared" si="43"/>
        <v>NEMNEM Customer7/9/2021 (5pm-6pm &amp; 6:30pm-8:58pm)5</v>
      </c>
      <c r="B1350" t="s">
        <v>97</v>
      </c>
      <c r="C1350" t="s">
        <v>110</v>
      </c>
      <c r="D1350" s="5" t="s">
        <v>186</v>
      </c>
      <c r="E1350">
        <v>5</v>
      </c>
      <c r="F1350">
        <v>1.1685694456100464</v>
      </c>
      <c r="G1350">
        <v>1.1703927516937256</v>
      </c>
      <c r="H1350">
        <v>1.2932718731462955E-2</v>
      </c>
      <c r="I1350">
        <v>72.527003875174259</v>
      </c>
      <c r="J1350">
        <f t="shared" si="42"/>
        <v>0</v>
      </c>
    </row>
    <row r="1351" spans="1:10" x14ac:dyDescent="0.25">
      <c r="A1351" s="4" t="str">
        <f t="shared" si="43"/>
        <v>NEMNEM Customer7/9/2021 (5pm-6pm &amp; 6:30pm-8:58pm)6</v>
      </c>
      <c r="B1351" t="s">
        <v>97</v>
      </c>
      <c r="C1351" t="s">
        <v>110</v>
      </c>
      <c r="D1351" s="5" t="s">
        <v>186</v>
      </c>
      <c r="E1351">
        <v>6</v>
      </c>
      <c r="F1351">
        <v>1.1104099750518799</v>
      </c>
      <c r="G1351">
        <v>1.092399001121521</v>
      </c>
      <c r="H1351">
        <v>1.1132835410535336E-2</v>
      </c>
      <c r="I1351">
        <v>71.792698347955437</v>
      </c>
      <c r="J1351">
        <f t="shared" si="42"/>
        <v>0</v>
      </c>
    </row>
    <row r="1352" spans="1:10" x14ac:dyDescent="0.25">
      <c r="A1352" s="4" t="str">
        <f t="shared" si="43"/>
        <v>NEMNEM Customer7/9/2021 (5pm-6pm &amp; 6:30pm-8:58pm)7</v>
      </c>
      <c r="B1352" t="s">
        <v>97</v>
      </c>
      <c r="C1352" t="s">
        <v>110</v>
      </c>
      <c r="D1352" s="5" t="s">
        <v>186</v>
      </c>
      <c r="E1352">
        <v>7</v>
      </c>
      <c r="F1352">
        <v>0.96724551916122437</v>
      </c>
      <c r="G1352">
        <v>0.94201880693435669</v>
      </c>
      <c r="H1352">
        <v>1.0099124163389206E-2</v>
      </c>
      <c r="I1352">
        <v>71.331467468897628</v>
      </c>
      <c r="J1352">
        <f t="shared" si="42"/>
        <v>0</v>
      </c>
    </row>
    <row r="1353" spans="1:10" x14ac:dyDescent="0.25">
      <c r="A1353" s="4" t="str">
        <f t="shared" si="43"/>
        <v>NEMNEM Customer7/9/2021 (5pm-6pm &amp; 6:30pm-8:58pm)8</v>
      </c>
      <c r="B1353" t="s">
        <v>97</v>
      </c>
      <c r="C1353" t="s">
        <v>110</v>
      </c>
      <c r="D1353" s="5" t="s">
        <v>186</v>
      </c>
      <c r="E1353">
        <v>8</v>
      </c>
      <c r="F1353">
        <v>0.599506676197052</v>
      </c>
      <c r="G1353">
        <v>0.61182260513305664</v>
      </c>
      <c r="H1353">
        <v>1.0779706761240959E-2</v>
      </c>
      <c r="I1353">
        <v>71.960524168872297</v>
      </c>
      <c r="J1353">
        <f t="shared" si="42"/>
        <v>0</v>
      </c>
    </row>
    <row r="1354" spans="1:10" x14ac:dyDescent="0.25">
      <c r="A1354" s="4" t="str">
        <f t="shared" si="43"/>
        <v>NEMNEM Customer7/9/2021 (5pm-6pm &amp; 6:30pm-8:58pm)9</v>
      </c>
      <c r="B1354" t="s">
        <v>97</v>
      </c>
      <c r="C1354" t="s">
        <v>110</v>
      </c>
      <c r="D1354" s="5" t="s">
        <v>186</v>
      </c>
      <c r="E1354">
        <v>9</v>
      </c>
      <c r="F1354">
        <v>0.11793439835309982</v>
      </c>
      <c r="G1354">
        <v>0.10918007791042328</v>
      </c>
      <c r="H1354">
        <v>1.2606422416865826E-2</v>
      </c>
      <c r="I1354">
        <v>74.514336120736871</v>
      </c>
      <c r="J1354">
        <f t="shared" si="42"/>
        <v>0</v>
      </c>
    </row>
    <row r="1355" spans="1:10" x14ac:dyDescent="0.25">
      <c r="A1355" s="4" t="str">
        <f t="shared" si="43"/>
        <v>NEMNEM Customer7/9/2021 (5pm-6pm &amp; 6:30pm-8:58pm)10</v>
      </c>
      <c r="B1355" t="s">
        <v>97</v>
      </c>
      <c r="C1355" t="s">
        <v>110</v>
      </c>
      <c r="D1355" s="5" t="s">
        <v>186</v>
      </c>
      <c r="E1355">
        <v>10</v>
      </c>
      <c r="F1355">
        <v>-0.34695309400558472</v>
      </c>
      <c r="G1355">
        <v>-0.30937200784683228</v>
      </c>
      <c r="H1355">
        <v>1.5620412304997444E-2</v>
      </c>
      <c r="I1355">
        <v>78.140913726288872</v>
      </c>
      <c r="J1355">
        <f t="shared" si="42"/>
        <v>0</v>
      </c>
    </row>
    <row r="1356" spans="1:10" x14ac:dyDescent="0.25">
      <c r="A1356" s="4" t="str">
        <f t="shared" si="43"/>
        <v>NEMNEM Customer7/9/2021 (5pm-6pm &amp; 6:30pm-8:58pm)11</v>
      </c>
      <c r="B1356" t="s">
        <v>97</v>
      </c>
      <c r="C1356" t="s">
        <v>110</v>
      </c>
      <c r="D1356" s="5" t="s">
        <v>186</v>
      </c>
      <c r="E1356">
        <v>11</v>
      </c>
      <c r="F1356">
        <v>-0.61487078666687012</v>
      </c>
      <c r="G1356">
        <v>-0.6005362868309021</v>
      </c>
      <c r="H1356">
        <v>1.768806204199791E-2</v>
      </c>
      <c r="I1356">
        <v>82.221925502556772</v>
      </c>
      <c r="J1356">
        <f t="shared" si="42"/>
        <v>0</v>
      </c>
    </row>
    <row r="1357" spans="1:10" x14ac:dyDescent="0.25">
      <c r="A1357" s="4" t="str">
        <f t="shared" si="43"/>
        <v>NEMNEM Customer7/9/2021 (5pm-6pm &amp; 6:30pm-8:58pm)12</v>
      </c>
      <c r="B1357" t="s">
        <v>97</v>
      </c>
      <c r="C1357" t="s">
        <v>110</v>
      </c>
      <c r="D1357" s="5" t="s">
        <v>186</v>
      </c>
      <c r="E1357">
        <v>12</v>
      </c>
      <c r="F1357">
        <v>-0.74744874238967896</v>
      </c>
      <c r="G1357">
        <v>-0.70954328775405884</v>
      </c>
      <c r="H1357">
        <v>1.9196746870875359E-2</v>
      </c>
      <c r="I1357">
        <v>85.645949940875681</v>
      </c>
      <c r="J1357">
        <f t="shared" si="42"/>
        <v>0</v>
      </c>
    </row>
    <row r="1358" spans="1:10" x14ac:dyDescent="0.25">
      <c r="A1358" s="4" t="str">
        <f t="shared" si="43"/>
        <v>NEMNEM Customer7/9/2021 (5pm-6pm &amp; 6:30pm-8:58pm)13</v>
      </c>
      <c r="B1358" t="s">
        <v>97</v>
      </c>
      <c r="C1358" t="s">
        <v>110</v>
      </c>
      <c r="D1358" s="5" t="s">
        <v>186</v>
      </c>
      <c r="E1358">
        <v>13</v>
      </c>
      <c r="F1358">
        <v>-0.59179389476776123</v>
      </c>
      <c r="G1358">
        <v>-0.60729867219924927</v>
      </c>
      <c r="H1358">
        <v>2.0067192614078522E-2</v>
      </c>
      <c r="I1358">
        <v>88.198314938901376</v>
      </c>
      <c r="J1358">
        <f t="shared" si="42"/>
        <v>0</v>
      </c>
    </row>
    <row r="1359" spans="1:10" x14ac:dyDescent="0.25">
      <c r="A1359" s="4" t="str">
        <f t="shared" si="43"/>
        <v>NEMNEM Customer7/9/2021 (5pm-6pm &amp; 6:30pm-8:58pm)14</v>
      </c>
      <c r="B1359" t="s">
        <v>97</v>
      </c>
      <c r="C1359" t="s">
        <v>110</v>
      </c>
      <c r="D1359" s="5" t="s">
        <v>186</v>
      </c>
      <c r="E1359">
        <v>14</v>
      </c>
      <c r="F1359">
        <v>-0.55370956659317017</v>
      </c>
      <c r="G1359">
        <v>-0.5604134202003479</v>
      </c>
      <c r="H1359">
        <v>1.8027070909738541E-2</v>
      </c>
      <c r="I1359">
        <v>90.442185652349238</v>
      </c>
      <c r="J1359">
        <f t="shared" si="42"/>
        <v>0</v>
      </c>
    </row>
    <row r="1360" spans="1:10" x14ac:dyDescent="0.25">
      <c r="A1360" s="4" t="str">
        <f t="shared" si="43"/>
        <v>NEMNEM Customer7/9/2021 (5pm-6pm &amp; 6:30pm-8:58pm)15</v>
      </c>
      <c r="B1360" t="s">
        <v>97</v>
      </c>
      <c r="C1360" t="s">
        <v>110</v>
      </c>
      <c r="D1360" s="5" t="s">
        <v>186</v>
      </c>
      <c r="E1360">
        <v>15</v>
      </c>
      <c r="F1360">
        <v>-0.16411285102367401</v>
      </c>
      <c r="G1360">
        <v>-0.16539385914802551</v>
      </c>
      <c r="H1360">
        <v>9.5247309654951096E-3</v>
      </c>
      <c r="I1360">
        <v>91.828655892779736</v>
      </c>
      <c r="J1360">
        <f t="shared" si="42"/>
        <v>0</v>
      </c>
    </row>
    <row r="1361" spans="1:10" x14ac:dyDescent="0.25">
      <c r="A1361" s="4" t="str">
        <f t="shared" si="43"/>
        <v>NEMNEM Customer7/9/2021 (5pm-6pm &amp; 6:30pm-8:58pm)16</v>
      </c>
      <c r="B1361" t="s">
        <v>97</v>
      </c>
      <c r="C1361" t="s">
        <v>110</v>
      </c>
      <c r="D1361" s="5" t="s">
        <v>186</v>
      </c>
      <c r="E1361">
        <v>16</v>
      </c>
      <c r="F1361">
        <v>0.5133509635925293</v>
      </c>
      <c r="G1361">
        <v>0.51463198661804199</v>
      </c>
      <c r="H1361">
        <v>9.5247309654951096E-3</v>
      </c>
      <c r="I1361">
        <v>93.188874655106133</v>
      </c>
      <c r="J1361">
        <f t="shared" si="42"/>
        <v>0</v>
      </c>
    </row>
    <row r="1362" spans="1:10" x14ac:dyDescent="0.25">
      <c r="A1362" s="4" t="str">
        <f t="shared" si="43"/>
        <v>NEMNEM Customer7/9/2021 (5pm-6pm &amp; 6:30pm-8:58pm)17</v>
      </c>
      <c r="B1362" t="s">
        <v>97</v>
      </c>
      <c r="C1362" t="s">
        <v>110</v>
      </c>
      <c r="D1362" s="5" t="s">
        <v>186</v>
      </c>
      <c r="E1362">
        <v>17</v>
      </c>
      <c r="F1362">
        <v>1.2719981670379639</v>
      </c>
      <c r="G1362">
        <v>1.2167452573776245</v>
      </c>
      <c r="H1362">
        <v>1.8015483394265175E-2</v>
      </c>
      <c r="I1362">
        <v>93.95339968466152</v>
      </c>
      <c r="J1362">
        <f t="shared" si="42"/>
        <v>0</v>
      </c>
    </row>
    <row r="1363" spans="1:10" x14ac:dyDescent="0.25">
      <c r="A1363" s="4" t="str">
        <f t="shared" si="43"/>
        <v>NEMNEM Customer7/9/2021 (5pm-6pm &amp; 6:30pm-8:58pm)18</v>
      </c>
      <c r="B1363" t="s">
        <v>97</v>
      </c>
      <c r="C1363" t="s">
        <v>110</v>
      </c>
      <c r="D1363" s="5" t="s">
        <v>186</v>
      </c>
      <c r="E1363">
        <v>18</v>
      </c>
      <c r="F1363">
        <v>2.1260476112365723</v>
      </c>
      <c r="G1363">
        <v>0.64458131790161133</v>
      </c>
      <c r="H1363">
        <v>2.1228646859526634E-2</v>
      </c>
      <c r="I1363">
        <v>93.194659046116954</v>
      </c>
      <c r="J1363">
        <f t="shared" si="42"/>
        <v>0</v>
      </c>
    </row>
    <row r="1364" spans="1:10" x14ac:dyDescent="0.25">
      <c r="A1364" s="4" t="str">
        <f t="shared" si="43"/>
        <v>NEMNEM Customer7/9/2021 (5pm-6pm &amp; 6:30pm-8:58pm)19</v>
      </c>
      <c r="B1364" t="s">
        <v>97</v>
      </c>
      <c r="C1364" t="s">
        <v>110</v>
      </c>
      <c r="D1364" s="5" t="s">
        <v>186</v>
      </c>
      <c r="E1364">
        <v>19</v>
      </c>
      <c r="F1364">
        <v>2.7753093242645264</v>
      </c>
      <c r="G1364">
        <v>2.521129846572876</v>
      </c>
      <c r="H1364">
        <v>2.0684495568275452E-2</v>
      </c>
      <c r="I1364">
        <v>91.371334253053277</v>
      </c>
      <c r="J1364">
        <f t="shared" si="42"/>
        <v>0</v>
      </c>
    </row>
    <row r="1365" spans="1:10" x14ac:dyDescent="0.25">
      <c r="A1365" s="4" t="str">
        <f t="shared" si="43"/>
        <v>NEMNEM Customer7/9/2021 (5pm-6pm &amp; 6:30pm-8:58pm)20</v>
      </c>
      <c r="B1365" t="s">
        <v>97</v>
      </c>
      <c r="C1365" t="s">
        <v>110</v>
      </c>
      <c r="D1365" s="5" t="s">
        <v>186</v>
      </c>
      <c r="E1365">
        <v>20</v>
      </c>
      <c r="F1365">
        <v>2.9700348377227783</v>
      </c>
      <c r="G1365">
        <v>2.1971127986907959</v>
      </c>
      <c r="H1365">
        <v>2.0474078133702278E-2</v>
      </c>
      <c r="I1365">
        <v>88.809528971223074</v>
      </c>
      <c r="J1365">
        <f t="shared" si="42"/>
        <v>0</v>
      </c>
    </row>
    <row r="1366" spans="1:10" x14ac:dyDescent="0.25">
      <c r="A1366" s="4" t="str">
        <f t="shared" si="43"/>
        <v>NEMNEM Customer7/9/2021 (5pm-6pm &amp; 6:30pm-8:58pm)21</v>
      </c>
      <c r="B1366" t="s">
        <v>97</v>
      </c>
      <c r="C1366" t="s">
        <v>110</v>
      </c>
      <c r="D1366" s="5" t="s">
        <v>186</v>
      </c>
      <c r="E1366">
        <v>21</v>
      </c>
      <c r="F1366">
        <v>2.9083428382873535</v>
      </c>
      <c r="G1366">
        <v>2.5005712509155273</v>
      </c>
      <c r="H1366">
        <v>2.0067892968654633E-2</v>
      </c>
      <c r="I1366">
        <v>85.399714229408318</v>
      </c>
      <c r="J1366">
        <f t="shared" si="42"/>
        <v>0</v>
      </c>
    </row>
    <row r="1367" spans="1:10" x14ac:dyDescent="0.25">
      <c r="A1367" s="4" t="str">
        <f t="shared" si="43"/>
        <v>NEMNEM Customer7/9/2021 (5pm-6pm &amp; 6:30pm-8:58pm)22</v>
      </c>
      <c r="B1367" t="s">
        <v>97</v>
      </c>
      <c r="C1367" t="s">
        <v>110</v>
      </c>
      <c r="D1367" s="5" t="s">
        <v>186</v>
      </c>
      <c r="E1367">
        <v>22</v>
      </c>
      <c r="F1367">
        <v>2.7212328910827637</v>
      </c>
      <c r="G1367">
        <v>3.2976627349853516</v>
      </c>
      <c r="H1367">
        <v>2.0034831017255783E-2</v>
      </c>
      <c r="I1367">
        <v>81.754796018917489</v>
      </c>
      <c r="J1367">
        <f t="shared" si="42"/>
        <v>0</v>
      </c>
    </row>
    <row r="1368" spans="1:10" x14ac:dyDescent="0.25">
      <c r="A1368" s="4" t="str">
        <f t="shared" si="43"/>
        <v>NEMNEM Customer7/9/2021 (5pm-6pm &amp; 6:30pm-8:58pm)23</v>
      </c>
      <c r="B1368" t="s">
        <v>97</v>
      </c>
      <c r="C1368" t="s">
        <v>110</v>
      </c>
      <c r="D1368" s="5" t="s">
        <v>186</v>
      </c>
      <c r="E1368">
        <v>23</v>
      </c>
      <c r="F1368">
        <v>2.5028736591339111</v>
      </c>
      <c r="G1368">
        <v>2.8797860145568848</v>
      </c>
      <c r="H1368">
        <v>2.0640505477786064E-2</v>
      </c>
      <c r="I1368">
        <v>79.664764485611926</v>
      </c>
      <c r="J1368">
        <f t="shared" si="42"/>
        <v>0</v>
      </c>
    </row>
    <row r="1369" spans="1:10" x14ac:dyDescent="0.25">
      <c r="A1369" s="4" t="str">
        <f t="shared" si="43"/>
        <v>NEMNEM Customer7/9/2021 (5pm-6pm &amp; 6:30pm-8:58pm)24</v>
      </c>
      <c r="B1369" t="s">
        <v>97</v>
      </c>
      <c r="C1369" t="s">
        <v>110</v>
      </c>
      <c r="D1369" s="5" t="s">
        <v>186</v>
      </c>
      <c r="E1369">
        <v>24</v>
      </c>
      <c r="F1369">
        <v>2.2200767993927002</v>
      </c>
      <c r="G1369">
        <v>2.4507691860198975</v>
      </c>
      <c r="H1369">
        <v>1.9837651401758194E-2</v>
      </c>
      <c r="I1369">
        <v>78.074856129288904</v>
      </c>
      <c r="J1369">
        <f t="shared" si="42"/>
        <v>0</v>
      </c>
    </row>
    <row r="1370" spans="1:10" x14ac:dyDescent="0.25">
      <c r="A1370" s="4" t="str">
        <f t="shared" si="43"/>
        <v>NEMNEM Customer8/5/2021 (5pm-6pm &amp; 8pm-9pm)1</v>
      </c>
      <c r="B1370" t="s">
        <v>97</v>
      </c>
      <c r="C1370" t="s">
        <v>110</v>
      </c>
      <c r="D1370" s="5" t="s">
        <v>187</v>
      </c>
      <c r="E1370">
        <v>1</v>
      </c>
      <c r="F1370">
        <v>1.9190864562988281</v>
      </c>
      <c r="G1370">
        <v>1.9666256904602051</v>
      </c>
      <c r="H1370">
        <v>1.8029414117336273E-2</v>
      </c>
      <c r="I1370">
        <v>75.266383325343625</v>
      </c>
      <c r="J1370">
        <f t="shared" si="42"/>
        <v>0</v>
      </c>
    </row>
    <row r="1371" spans="1:10" x14ac:dyDescent="0.25">
      <c r="A1371" s="4" t="str">
        <f t="shared" si="43"/>
        <v>NEMNEM Customer8/5/2021 (5pm-6pm &amp; 8pm-9pm)2</v>
      </c>
      <c r="B1371" t="s">
        <v>97</v>
      </c>
      <c r="C1371" t="s">
        <v>110</v>
      </c>
      <c r="D1371" s="5" t="s">
        <v>187</v>
      </c>
      <c r="E1371">
        <v>2</v>
      </c>
      <c r="F1371">
        <v>1.6412572860717773</v>
      </c>
      <c r="G1371">
        <v>1.6766822338104248</v>
      </c>
      <c r="H1371">
        <v>1.6911586746573448E-2</v>
      </c>
      <c r="I1371">
        <v>74.233274556778184</v>
      </c>
      <c r="J1371">
        <f t="shared" si="42"/>
        <v>0</v>
      </c>
    </row>
    <row r="1372" spans="1:10" x14ac:dyDescent="0.25">
      <c r="A1372" s="4" t="str">
        <f t="shared" si="43"/>
        <v>NEMNEM Customer8/5/2021 (5pm-6pm &amp; 8pm-9pm)3</v>
      </c>
      <c r="B1372" t="s">
        <v>97</v>
      </c>
      <c r="C1372" t="s">
        <v>110</v>
      </c>
      <c r="D1372" s="5" t="s">
        <v>187</v>
      </c>
      <c r="E1372">
        <v>3</v>
      </c>
      <c r="F1372">
        <v>1.4592102766036987</v>
      </c>
      <c r="G1372">
        <v>1.4597550630569458</v>
      </c>
      <c r="H1372">
        <v>1.5464456751942635E-2</v>
      </c>
      <c r="I1372">
        <v>72.79436703401781</v>
      </c>
      <c r="J1372">
        <f t="shared" si="42"/>
        <v>0</v>
      </c>
    </row>
    <row r="1373" spans="1:10" x14ac:dyDescent="0.25">
      <c r="A1373" s="4" t="str">
        <f t="shared" si="43"/>
        <v>NEMNEM Customer8/5/2021 (5pm-6pm &amp; 8pm-9pm)4</v>
      </c>
      <c r="B1373" t="s">
        <v>97</v>
      </c>
      <c r="C1373" t="s">
        <v>110</v>
      </c>
      <c r="D1373" s="5" t="s">
        <v>187</v>
      </c>
      <c r="E1373">
        <v>4</v>
      </c>
      <c r="F1373">
        <v>1.3487412929534912</v>
      </c>
      <c r="G1373">
        <v>1.308800220489502</v>
      </c>
      <c r="H1373">
        <v>1.3869429938495159E-2</v>
      </c>
      <c r="I1373">
        <v>71.998965979867378</v>
      </c>
      <c r="J1373">
        <f t="shared" si="42"/>
        <v>0</v>
      </c>
    </row>
    <row r="1374" spans="1:10" x14ac:dyDescent="0.25">
      <c r="A1374" s="4" t="str">
        <f t="shared" si="43"/>
        <v>NEMNEM Customer8/5/2021 (5pm-6pm &amp; 8pm-9pm)5</v>
      </c>
      <c r="B1374" t="s">
        <v>97</v>
      </c>
      <c r="C1374" t="s">
        <v>110</v>
      </c>
      <c r="D1374" s="5" t="s">
        <v>187</v>
      </c>
      <c r="E1374">
        <v>5</v>
      </c>
      <c r="F1374">
        <v>1.2243467569351196</v>
      </c>
      <c r="G1374">
        <v>1.2070971727371216</v>
      </c>
      <c r="H1374">
        <v>1.2411365285515785E-2</v>
      </c>
      <c r="I1374">
        <v>71.344980354575767</v>
      </c>
      <c r="J1374">
        <f t="shared" si="42"/>
        <v>0</v>
      </c>
    </row>
    <row r="1375" spans="1:10" x14ac:dyDescent="0.25">
      <c r="A1375" s="4" t="str">
        <f t="shared" si="43"/>
        <v>NEMNEM Customer8/5/2021 (5pm-6pm &amp; 8pm-9pm)6</v>
      </c>
      <c r="B1375" t="s">
        <v>97</v>
      </c>
      <c r="C1375" t="s">
        <v>110</v>
      </c>
      <c r="D1375" s="5" t="s">
        <v>187</v>
      </c>
      <c r="E1375">
        <v>6</v>
      </c>
      <c r="F1375">
        <v>1.1322852373123169</v>
      </c>
      <c r="G1375">
        <v>1.1105406284332275</v>
      </c>
      <c r="H1375">
        <v>1.0365742258727551E-2</v>
      </c>
      <c r="I1375">
        <v>70.32914518448024</v>
      </c>
      <c r="J1375">
        <f t="shared" si="42"/>
        <v>0</v>
      </c>
    </row>
    <row r="1376" spans="1:10" x14ac:dyDescent="0.25">
      <c r="A1376" s="4" t="str">
        <f t="shared" si="43"/>
        <v>NEMNEM Customer8/5/2021 (5pm-6pm &amp; 8pm-9pm)7</v>
      </c>
      <c r="B1376" t="s">
        <v>97</v>
      </c>
      <c r="C1376" t="s">
        <v>110</v>
      </c>
      <c r="D1376" s="5" t="s">
        <v>187</v>
      </c>
      <c r="E1376">
        <v>7</v>
      </c>
      <c r="F1376">
        <v>1.0114330053329468</v>
      </c>
      <c r="G1376">
        <v>0.99555623531341553</v>
      </c>
      <c r="H1376">
        <v>9.2392582446336746E-3</v>
      </c>
      <c r="I1376">
        <v>69.592003833246679</v>
      </c>
      <c r="J1376">
        <f t="shared" si="42"/>
        <v>0</v>
      </c>
    </row>
    <row r="1377" spans="1:10" x14ac:dyDescent="0.25">
      <c r="A1377" s="4" t="str">
        <f t="shared" si="43"/>
        <v>NEMNEM Customer8/5/2021 (5pm-6pm &amp; 8pm-9pm)8</v>
      </c>
      <c r="B1377" t="s">
        <v>97</v>
      </c>
      <c r="C1377" t="s">
        <v>110</v>
      </c>
      <c r="D1377" s="5" t="s">
        <v>187</v>
      </c>
      <c r="E1377">
        <v>8</v>
      </c>
      <c r="F1377">
        <v>0.61784613132476807</v>
      </c>
      <c r="G1377">
        <v>0.60533642768859863</v>
      </c>
      <c r="H1377">
        <v>9.822615422308445E-3</v>
      </c>
      <c r="I1377">
        <v>69.505249640627113</v>
      </c>
      <c r="J1377">
        <f t="shared" si="42"/>
        <v>0</v>
      </c>
    </row>
    <row r="1378" spans="1:10" x14ac:dyDescent="0.25">
      <c r="A1378" s="4" t="str">
        <f t="shared" si="43"/>
        <v>NEMNEM Customer8/5/2021 (5pm-6pm &amp; 8pm-9pm)9</v>
      </c>
      <c r="B1378" t="s">
        <v>97</v>
      </c>
      <c r="C1378" t="s">
        <v>110</v>
      </c>
      <c r="D1378" s="5" t="s">
        <v>187</v>
      </c>
      <c r="E1378">
        <v>9</v>
      </c>
      <c r="F1378">
        <v>-1.2407181784510612E-2</v>
      </c>
      <c r="G1378">
        <v>-1.0950431227684021E-2</v>
      </c>
      <c r="H1378">
        <v>1.1286518536508083E-2</v>
      </c>
      <c r="I1378">
        <v>71.847402970769821</v>
      </c>
      <c r="J1378">
        <f t="shared" si="42"/>
        <v>0</v>
      </c>
    </row>
    <row r="1379" spans="1:10" x14ac:dyDescent="0.25">
      <c r="A1379" s="4" t="str">
        <f t="shared" si="43"/>
        <v>NEMNEM Customer8/5/2021 (5pm-6pm &amp; 8pm-9pm)10</v>
      </c>
      <c r="B1379" t="s">
        <v>97</v>
      </c>
      <c r="C1379" t="s">
        <v>110</v>
      </c>
      <c r="D1379" s="5" t="s">
        <v>187</v>
      </c>
      <c r="E1379">
        <v>10</v>
      </c>
      <c r="F1379">
        <v>-0.68258994817733765</v>
      </c>
      <c r="G1379">
        <v>-0.65454864501953125</v>
      </c>
      <c r="H1379">
        <v>1.3268220238387585E-2</v>
      </c>
      <c r="I1379">
        <v>76.0263718255855</v>
      </c>
      <c r="J1379">
        <f t="shared" si="42"/>
        <v>0</v>
      </c>
    </row>
    <row r="1380" spans="1:10" x14ac:dyDescent="0.25">
      <c r="A1380" s="4" t="str">
        <f t="shared" si="43"/>
        <v>NEMNEM Customer8/5/2021 (5pm-6pm &amp; 8pm-9pm)11</v>
      </c>
      <c r="B1380" t="s">
        <v>97</v>
      </c>
      <c r="C1380" t="s">
        <v>110</v>
      </c>
      <c r="D1380" s="5" t="s">
        <v>187</v>
      </c>
      <c r="E1380">
        <v>11</v>
      </c>
      <c r="F1380">
        <v>-1.1505444049835205</v>
      </c>
      <c r="G1380">
        <v>-1.121417760848999</v>
      </c>
      <c r="H1380">
        <v>1.4708512462675571E-2</v>
      </c>
      <c r="I1380">
        <v>80.761387637748811</v>
      </c>
      <c r="J1380">
        <f t="shared" si="42"/>
        <v>0</v>
      </c>
    </row>
    <row r="1381" spans="1:10" x14ac:dyDescent="0.25">
      <c r="A1381" s="4" t="str">
        <f t="shared" si="43"/>
        <v>NEMNEM Customer8/5/2021 (5pm-6pm &amp; 8pm-9pm)12</v>
      </c>
      <c r="B1381" t="s">
        <v>97</v>
      </c>
      <c r="C1381" t="s">
        <v>110</v>
      </c>
      <c r="D1381" s="5" t="s">
        <v>187</v>
      </c>
      <c r="E1381">
        <v>12</v>
      </c>
      <c r="F1381">
        <v>-1.3268744945526123</v>
      </c>
      <c r="G1381">
        <v>-1.3013255596160889</v>
      </c>
      <c r="H1381">
        <v>1.6431480646133423E-2</v>
      </c>
      <c r="I1381">
        <v>85.28000958313396</v>
      </c>
      <c r="J1381">
        <f t="shared" si="42"/>
        <v>0</v>
      </c>
    </row>
    <row r="1382" spans="1:10" x14ac:dyDescent="0.25">
      <c r="A1382" s="4" t="str">
        <f t="shared" si="43"/>
        <v>NEMNEM Customer8/5/2021 (5pm-6pm &amp; 8pm-9pm)13</v>
      </c>
      <c r="B1382" t="s">
        <v>97</v>
      </c>
      <c r="C1382" t="s">
        <v>110</v>
      </c>
      <c r="D1382" s="5" t="s">
        <v>187</v>
      </c>
      <c r="E1382">
        <v>13</v>
      </c>
      <c r="F1382">
        <v>-1.2434077262878418</v>
      </c>
      <c r="G1382">
        <v>-1.2081907987594604</v>
      </c>
      <c r="H1382">
        <v>1.7260108143091202E-2</v>
      </c>
      <c r="I1382">
        <v>88.523518926692688</v>
      </c>
      <c r="J1382">
        <f t="shared" si="42"/>
        <v>0</v>
      </c>
    </row>
    <row r="1383" spans="1:10" x14ac:dyDescent="0.25">
      <c r="A1383" s="4" t="str">
        <f t="shared" si="43"/>
        <v>NEMNEM Customer8/5/2021 (5pm-6pm &amp; 8pm-9pm)14</v>
      </c>
      <c r="B1383" t="s">
        <v>97</v>
      </c>
      <c r="C1383" t="s">
        <v>110</v>
      </c>
      <c r="D1383" s="5" t="s">
        <v>187</v>
      </c>
      <c r="E1383">
        <v>14</v>
      </c>
      <c r="F1383">
        <v>-0.92373663187026978</v>
      </c>
      <c r="G1383">
        <v>-0.91115695238113403</v>
      </c>
      <c r="H1383">
        <v>1.6298936679959297E-2</v>
      </c>
      <c r="I1383">
        <v>90.197551509344279</v>
      </c>
      <c r="J1383">
        <f t="shared" si="42"/>
        <v>0</v>
      </c>
    </row>
    <row r="1384" spans="1:10" x14ac:dyDescent="0.25">
      <c r="A1384" s="4" t="str">
        <f t="shared" si="43"/>
        <v>NEMNEM Customer8/5/2021 (5pm-6pm &amp; 8pm-9pm)15</v>
      </c>
      <c r="B1384" t="s">
        <v>97</v>
      </c>
      <c r="C1384" t="s">
        <v>110</v>
      </c>
      <c r="D1384" s="5" t="s">
        <v>187</v>
      </c>
      <c r="E1384">
        <v>15</v>
      </c>
      <c r="F1384">
        <v>-0.47679403424263</v>
      </c>
      <c r="G1384">
        <v>-0.47539049386978149</v>
      </c>
      <c r="H1384">
        <v>9.1007519513368607E-3</v>
      </c>
      <c r="I1384">
        <v>90.838251078109494</v>
      </c>
      <c r="J1384">
        <f t="shared" si="42"/>
        <v>0</v>
      </c>
    </row>
    <row r="1385" spans="1:10" x14ac:dyDescent="0.25">
      <c r="A1385" s="4" t="str">
        <f t="shared" si="43"/>
        <v>NEMNEM Customer8/5/2021 (5pm-6pm &amp; 8pm-9pm)16</v>
      </c>
      <c r="B1385" t="s">
        <v>97</v>
      </c>
      <c r="C1385" t="s">
        <v>110</v>
      </c>
      <c r="D1385" s="5" t="s">
        <v>187</v>
      </c>
      <c r="E1385">
        <v>16</v>
      </c>
      <c r="F1385">
        <v>0.21842677891254425</v>
      </c>
      <c r="G1385">
        <v>0.21702320873737335</v>
      </c>
      <c r="H1385">
        <v>9.1007519513368607E-3</v>
      </c>
      <c r="I1385">
        <v>91.251396262579036</v>
      </c>
      <c r="J1385">
        <f t="shared" si="42"/>
        <v>0</v>
      </c>
    </row>
    <row r="1386" spans="1:10" x14ac:dyDescent="0.25">
      <c r="A1386" s="4" t="str">
        <f t="shared" si="43"/>
        <v>NEMNEM Customer8/5/2021 (5pm-6pm &amp; 8pm-9pm)17</v>
      </c>
      <c r="B1386" t="s">
        <v>97</v>
      </c>
      <c r="C1386" t="s">
        <v>110</v>
      </c>
      <c r="D1386" s="5" t="s">
        <v>187</v>
      </c>
      <c r="E1386">
        <v>17</v>
      </c>
      <c r="F1386">
        <v>1.0575642585754395</v>
      </c>
      <c r="G1386">
        <v>1.01746666431427</v>
      </c>
      <c r="H1386">
        <v>1.7340175807476044E-2</v>
      </c>
      <c r="I1386">
        <v>91.647453761369547</v>
      </c>
      <c r="J1386">
        <f t="shared" si="42"/>
        <v>0</v>
      </c>
    </row>
    <row r="1387" spans="1:10" x14ac:dyDescent="0.25">
      <c r="A1387" s="4" t="str">
        <f t="shared" si="43"/>
        <v>NEMNEM Customer8/5/2021 (5pm-6pm &amp; 8pm-9pm)18</v>
      </c>
      <c r="B1387" t="s">
        <v>97</v>
      </c>
      <c r="C1387" t="s">
        <v>110</v>
      </c>
      <c r="D1387" s="5" t="s">
        <v>187</v>
      </c>
      <c r="E1387">
        <v>18</v>
      </c>
      <c r="F1387">
        <v>2.0075156688690186</v>
      </c>
      <c r="G1387">
        <v>0.87818914651870728</v>
      </c>
      <c r="H1387">
        <v>2.0110225304961205E-2</v>
      </c>
      <c r="I1387">
        <v>91.12529372305319</v>
      </c>
      <c r="J1387">
        <f t="shared" si="42"/>
        <v>0</v>
      </c>
    </row>
    <row r="1388" spans="1:10" x14ac:dyDescent="0.25">
      <c r="A1388" s="4" t="str">
        <f t="shared" si="43"/>
        <v>NEMNEM Customer8/5/2021 (5pm-6pm &amp; 8pm-9pm)19</v>
      </c>
      <c r="B1388" t="s">
        <v>97</v>
      </c>
      <c r="C1388" t="s">
        <v>110</v>
      </c>
      <c r="D1388" s="5" t="s">
        <v>187</v>
      </c>
      <c r="E1388">
        <v>19</v>
      </c>
      <c r="F1388">
        <v>2.7407865524291992</v>
      </c>
      <c r="G1388">
        <v>3.1255805492401123</v>
      </c>
      <c r="H1388">
        <v>2.0182134583592415E-2</v>
      </c>
      <c r="I1388">
        <v>89.642150455196088</v>
      </c>
      <c r="J1388">
        <f t="shared" si="42"/>
        <v>0</v>
      </c>
    </row>
    <row r="1389" spans="1:10" x14ac:dyDescent="0.25">
      <c r="A1389" s="4" t="str">
        <f t="shared" si="43"/>
        <v>NEMNEM Customer8/5/2021 (5pm-6pm &amp; 8pm-9pm)20</v>
      </c>
      <c r="B1389" t="s">
        <v>97</v>
      </c>
      <c r="C1389" t="s">
        <v>110</v>
      </c>
      <c r="D1389" s="5" t="s">
        <v>187</v>
      </c>
      <c r="E1389">
        <v>20</v>
      </c>
      <c r="F1389">
        <v>2.9824619293212891</v>
      </c>
      <c r="G1389">
        <v>3.121044397354126</v>
      </c>
      <c r="H1389">
        <v>1.9473107531666756E-2</v>
      </c>
      <c r="I1389">
        <v>87.245634882604548</v>
      </c>
      <c r="J1389">
        <f t="shared" si="42"/>
        <v>0</v>
      </c>
    </row>
    <row r="1390" spans="1:10" x14ac:dyDescent="0.25">
      <c r="A1390" s="4" t="str">
        <f t="shared" si="43"/>
        <v>NEMNEM Customer8/5/2021 (5pm-6pm &amp; 8pm-9pm)21</v>
      </c>
      <c r="B1390" t="s">
        <v>97</v>
      </c>
      <c r="C1390" t="s">
        <v>110</v>
      </c>
      <c r="D1390" s="5" t="s">
        <v>187</v>
      </c>
      <c r="E1390">
        <v>21</v>
      </c>
      <c r="F1390">
        <v>2.8897223472595215</v>
      </c>
      <c r="G1390">
        <v>2.0298218727111816</v>
      </c>
      <c r="H1390">
        <v>1.9296020269393921E-2</v>
      </c>
      <c r="I1390">
        <v>83.64993579300706</v>
      </c>
      <c r="J1390">
        <f t="shared" si="42"/>
        <v>0</v>
      </c>
    </row>
    <row r="1391" spans="1:10" x14ac:dyDescent="0.25">
      <c r="A1391" s="4" t="str">
        <f t="shared" si="43"/>
        <v>NEMNEM Customer8/5/2021 (5pm-6pm &amp; 8pm-9pm)22</v>
      </c>
      <c r="B1391" t="s">
        <v>97</v>
      </c>
      <c r="C1391" t="s">
        <v>110</v>
      </c>
      <c r="D1391" s="5" t="s">
        <v>187</v>
      </c>
      <c r="E1391">
        <v>22</v>
      </c>
      <c r="F1391">
        <v>2.7040987014770508</v>
      </c>
      <c r="G1391">
        <v>3.1629233360290527</v>
      </c>
      <c r="H1391">
        <v>1.8976662307977676E-2</v>
      </c>
      <c r="I1391">
        <v>79.409915668425299</v>
      </c>
      <c r="J1391">
        <f t="shared" si="42"/>
        <v>0</v>
      </c>
    </row>
    <row r="1392" spans="1:10" x14ac:dyDescent="0.25">
      <c r="A1392" s="4" t="str">
        <f t="shared" si="43"/>
        <v>NEMNEM Customer8/5/2021 (5pm-6pm &amp; 8pm-9pm)23</v>
      </c>
      <c r="B1392" t="s">
        <v>97</v>
      </c>
      <c r="C1392" t="s">
        <v>110</v>
      </c>
      <c r="D1392" s="5" t="s">
        <v>187</v>
      </c>
      <c r="E1392">
        <v>23</v>
      </c>
      <c r="F1392">
        <v>2.4293725490570068</v>
      </c>
      <c r="G1392">
        <v>2.5692009925842285</v>
      </c>
      <c r="H1392">
        <v>1.9155442714691162E-2</v>
      </c>
      <c r="I1392">
        <v>76.589700047912444</v>
      </c>
      <c r="J1392">
        <f t="shared" si="42"/>
        <v>0</v>
      </c>
    </row>
    <row r="1393" spans="1:10" x14ac:dyDescent="0.25">
      <c r="A1393" s="4" t="str">
        <f t="shared" si="43"/>
        <v>NEMNEM Customer8/5/2021 (5pm-6pm &amp; 8pm-9pm)24</v>
      </c>
      <c r="B1393" t="s">
        <v>97</v>
      </c>
      <c r="C1393" t="s">
        <v>110</v>
      </c>
      <c r="D1393" s="5" t="s">
        <v>187</v>
      </c>
      <c r="E1393">
        <v>24</v>
      </c>
      <c r="F1393">
        <v>2.0804476737976074</v>
      </c>
      <c r="G1393">
        <v>2.1675946712493896</v>
      </c>
      <c r="H1393">
        <v>1.8430909141898155E-2</v>
      </c>
      <c r="I1393">
        <v>74.512088164830431</v>
      </c>
      <c r="J1393">
        <f t="shared" si="42"/>
        <v>0</v>
      </c>
    </row>
    <row r="1394" spans="1:10" x14ac:dyDescent="0.25">
      <c r="A1394" s="4" t="str">
        <f t="shared" si="43"/>
        <v>NEMNEM Customer8/27/2021 (6pm-8pm)1</v>
      </c>
      <c r="B1394" t="s">
        <v>97</v>
      </c>
      <c r="C1394" t="s">
        <v>110</v>
      </c>
      <c r="D1394" s="5" t="s">
        <v>188</v>
      </c>
      <c r="E1394">
        <v>1</v>
      </c>
      <c r="F1394">
        <v>1.6756216287612915</v>
      </c>
      <c r="G1394">
        <v>1.7033708095550537</v>
      </c>
      <c r="H1394">
        <v>1.7223065719008446E-2</v>
      </c>
      <c r="I1394">
        <v>75.700797329517613</v>
      </c>
      <c r="J1394">
        <f t="shared" si="42"/>
        <v>0</v>
      </c>
    </row>
    <row r="1395" spans="1:10" x14ac:dyDescent="0.25">
      <c r="A1395" s="4" t="str">
        <f t="shared" si="43"/>
        <v>NEMNEM Customer8/27/2021 (6pm-8pm)2</v>
      </c>
      <c r="B1395" t="s">
        <v>97</v>
      </c>
      <c r="C1395" t="s">
        <v>110</v>
      </c>
      <c r="D1395" s="5" t="s">
        <v>188</v>
      </c>
      <c r="E1395">
        <v>2</v>
      </c>
      <c r="F1395">
        <v>1.4428085088729858</v>
      </c>
      <c r="G1395">
        <v>1.4586080312728882</v>
      </c>
      <c r="H1395">
        <v>1.6194520518183708E-2</v>
      </c>
      <c r="I1395">
        <v>73.76854649499532</v>
      </c>
      <c r="J1395">
        <f t="shared" si="42"/>
        <v>0</v>
      </c>
    </row>
    <row r="1396" spans="1:10" x14ac:dyDescent="0.25">
      <c r="A1396" s="4" t="str">
        <f t="shared" si="43"/>
        <v>NEMNEM Customer8/27/2021 (6pm-8pm)3</v>
      </c>
      <c r="B1396" t="s">
        <v>97</v>
      </c>
      <c r="C1396" t="s">
        <v>110</v>
      </c>
      <c r="D1396" s="5" t="s">
        <v>188</v>
      </c>
      <c r="E1396">
        <v>3</v>
      </c>
      <c r="F1396">
        <v>1.2736880779266357</v>
      </c>
      <c r="G1396">
        <v>1.2768962383270264</v>
      </c>
      <c r="H1396">
        <v>1.4966596849262714E-2</v>
      </c>
      <c r="I1396">
        <v>71.933949451591005</v>
      </c>
      <c r="J1396">
        <f t="shared" si="42"/>
        <v>0</v>
      </c>
    </row>
    <row r="1397" spans="1:10" x14ac:dyDescent="0.25">
      <c r="A1397" s="4" t="str">
        <f t="shared" si="43"/>
        <v>NEMNEM Customer8/27/2021 (6pm-8pm)4</v>
      </c>
      <c r="B1397" t="s">
        <v>97</v>
      </c>
      <c r="C1397" t="s">
        <v>110</v>
      </c>
      <c r="D1397" s="5" t="s">
        <v>188</v>
      </c>
      <c r="E1397">
        <v>4</v>
      </c>
      <c r="F1397">
        <v>1.1633294820785522</v>
      </c>
      <c r="G1397">
        <v>1.1318689584732056</v>
      </c>
      <c r="H1397">
        <v>1.3770350255072117E-2</v>
      </c>
      <c r="I1397">
        <v>70.687151168336584</v>
      </c>
      <c r="J1397">
        <f t="shared" si="42"/>
        <v>0</v>
      </c>
    </row>
    <row r="1398" spans="1:10" x14ac:dyDescent="0.25">
      <c r="A1398" s="4" t="str">
        <f t="shared" si="43"/>
        <v>NEMNEM Customer8/27/2021 (6pm-8pm)5</v>
      </c>
      <c r="B1398" t="s">
        <v>97</v>
      </c>
      <c r="C1398" t="s">
        <v>110</v>
      </c>
      <c r="D1398" s="5" t="s">
        <v>188</v>
      </c>
      <c r="E1398">
        <v>5</v>
      </c>
      <c r="F1398">
        <v>1.0310026407241821</v>
      </c>
      <c r="G1398">
        <v>1.0291479825973511</v>
      </c>
      <c r="H1398">
        <v>1.1979480274021626E-2</v>
      </c>
      <c r="I1398">
        <v>69.433866475914243</v>
      </c>
      <c r="J1398">
        <f t="shared" si="42"/>
        <v>0</v>
      </c>
    </row>
    <row r="1399" spans="1:10" x14ac:dyDescent="0.25">
      <c r="A1399" s="4" t="str">
        <f t="shared" si="43"/>
        <v>NEMNEM Customer8/27/2021 (6pm-8pm)6</v>
      </c>
      <c r="B1399" t="s">
        <v>97</v>
      </c>
      <c r="C1399" t="s">
        <v>110</v>
      </c>
      <c r="D1399" s="5" t="s">
        <v>188</v>
      </c>
      <c r="E1399">
        <v>6</v>
      </c>
      <c r="F1399">
        <v>0.97034645080566406</v>
      </c>
      <c r="G1399">
        <v>0.96971261501312256</v>
      </c>
      <c r="H1399">
        <v>1.0036750696599483E-2</v>
      </c>
      <c r="I1399">
        <v>68.572308059136688</v>
      </c>
      <c r="J1399">
        <f t="shared" si="42"/>
        <v>0</v>
      </c>
    </row>
    <row r="1400" spans="1:10" x14ac:dyDescent="0.25">
      <c r="A1400" s="4" t="str">
        <f t="shared" si="43"/>
        <v>NEMNEM Customer8/27/2021 (6pm-8pm)7</v>
      </c>
      <c r="B1400" t="s">
        <v>97</v>
      </c>
      <c r="C1400" t="s">
        <v>110</v>
      </c>
      <c r="D1400" s="5" t="s">
        <v>188</v>
      </c>
      <c r="E1400">
        <v>7</v>
      </c>
      <c r="F1400">
        <v>0.93820762634277344</v>
      </c>
      <c r="G1400">
        <v>0.95620840787887573</v>
      </c>
      <c r="H1400">
        <v>8.8235838338732719E-3</v>
      </c>
      <c r="I1400">
        <v>67.544548402486285</v>
      </c>
      <c r="J1400">
        <f t="shared" si="42"/>
        <v>0</v>
      </c>
    </row>
    <row r="1401" spans="1:10" x14ac:dyDescent="0.25">
      <c r="A1401" s="4" t="str">
        <f t="shared" si="43"/>
        <v>NEMNEM Customer8/27/2021 (6pm-8pm)8</v>
      </c>
      <c r="B1401" t="s">
        <v>97</v>
      </c>
      <c r="C1401" t="s">
        <v>110</v>
      </c>
      <c r="D1401" s="5" t="s">
        <v>188</v>
      </c>
      <c r="E1401">
        <v>8</v>
      </c>
      <c r="F1401">
        <v>0.60543650388717651</v>
      </c>
      <c r="G1401">
        <v>0.59643608331680298</v>
      </c>
      <c r="H1401">
        <v>9.490559808909893E-3</v>
      </c>
      <c r="I1401">
        <v>67.087743443015171</v>
      </c>
      <c r="J1401">
        <f t="shared" si="42"/>
        <v>0</v>
      </c>
    </row>
    <row r="1402" spans="1:10" x14ac:dyDescent="0.25">
      <c r="A1402" s="4" t="str">
        <f t="shared" si="43"/>
        <v>NEMNEM Customer8/27/2021 (6pm-8pm)9</v>
      </c>
      <c r="B1402" t="s">
        <v>97</v>
      </c>
      <c r="C1402" t="s">
        <v>110</v>
      </c>
      <c r="D1402" s="5" t="s">
        <v>188</v>
      </c>
      <c r="E1402">
        <v>9</v>
      </c>
      <c r="F1402">
        <v>-9.6177324652671814E-2</v>
      </c>
      <c r="G1402">
        <v>-9.0570308268070221E-2</v>
      </c>
      <c r="H1402">
        <v>1.1012742295861244E-2</v>
      </c>
      <c r="I1402">
        <v>69.594505484018541</v>
      </c>
      <c r="J1402">
        <f t="shared" si="42"/>
        <v>0</v>
      </c>
    </row>
    <row r="1403" spans="1:10" x14ac:dyDescent="0.25">
      <c r="A1403" s="4" t="str">
        <f t="shared" si="43"/>
        <v>NEMNEM Customer8/27/2021 (6pm-8pm)10</v>
      </c>
      <c r="B1403" t="s">
        <v>97</v>
      </c>
      <c r="C1403" t="s">
        <v>110</v>
      </c>
      <c r="D1403" s="5" t="s">
        <v>188</v>
      </c>
      <c r="E1403">
        <v>10</v>
      </c>
      <c r="F1403">
        <v>-0.83860492706298828</v>
      </c>
      <c r="G1403">
        <v>-0.80452293157577515</v>
      </c>
      <c r="H1403">
        <v>1.2913470156490803E-2</v>
      </c>
      <c r="I1403">
        <v>75.192820219350367</v>
      </c>
      <c r="J1403">
        <f t="shared" si="42"/>
        <v>0</v>
      </c>
    </row>
    <row r="1404" spans="1:10" x14ac:dyDescent="0.25">
      <c r="A1404" s="4" t="str">
        <f t="shared" si="43"/>
        <v>NEMNEM Customer8/27/2021 (6pm-8pm)11</v>
      </c>
      <c r="B1404" t="s">
        <v>97</v>
      </c>
      <c r="C1404" t="s">
        <v>110</v>
      </c>
      <c r="D1404" s="5" t="s">
        <v>188</v>
      </c>
      <c r="E1404">
        <v>11</v>
      </c>
      <c r="F1404">
        <v>-1.3895664215087891</v>
      </c>
      <c r="G1404">
        <v>-1.3274763822555542</v>
      </c>
      <c r="H1404">
        <v>1.4701476320624352E-2</v>
      </c>
      <c r="I1404">
        <v>81.153372436808624</v>
      </c>
      <c r="J1404">
        <f t="shared" si="42"/>
        <v>0</v>
      </c>
    </row>
    <row r="1405" spans="1:10" x14ac:dyDescent="0.25">
      <c r="A1405" s="4" t="str">
        <f t="shared" si="43"/>
        <v>NEMNEM Customer8/27/2021 (6pm-8pm)12</v>
      </c>
      <c r="B1405" t="s">
        <v>97</v>
      </c>
      <c r="C1405" t="s">
        <v>110</v>
      </c>
      <c r="D1405" s="5" t="s">
        <v>188</v>
      </c>
      <c r="E1405">
        <v>12</v>
      </c>
      <c r="F1405">
        <v>-1.5765329599380493</v>
      </c>
      <c r="G1405">
        <v>-1.5288366079330444</v>
      </c>
      <c r="H1405">
        <v>1.6485828906297684E-2</v>
      </c>
      <c r="I1405">
        <v>86.06987601335301</v>
      </c>
      <c r="J1405">
        <f t="shared" si="42"/>
        <v>0</v>
      </c>
    </row>
    <row r="1406" spans="1:10" x14ac:dyDescent="0.25">
      <c r="A1406" s="4" t="str">
        <f t="shared" si="43"/>
        <v>NEMNEM Customer8/27/2021 (6pm-8pm)13</v>
      </c>
      <c r="B1406" t="s">
        <v>97</v>
      </c>
      <c r="C1406" t="s">
        <v>110</v>
      </c>
      <c r="D1406" s="5" t="s">
        <v>188</v>
      </c>
      <c r="E1406">
        <v>13</v>
      </c>
      <c r="F1406">
        <v>-1.3924869298934937</v>
      </c>
      <c r="G1406">
        <v>-1.4040484428405762</v>
      </c>
      <c r="H1406">
        <v>1.8156193196773529E-2</v>
      </c>
      <c r="I1406">
        <v>90.124940391041193</v>
      </c>
      <c r="J1406">
        <f t="shared" si="42"/>
        <v>0</v>
      </c>
    </row>
    <row r="1407" spans="1:10" x14ac:dyDescent="0.25">
      <c r="A1407" s="4" t="str">
        <f t="shared" si="43"/>
        <v>NEMNEM Customer8/27/2021 (6pm-8pm)14</v>
      </c>
      <c r="B1407" t="s">
        <v>97</v>
      </c>
      <c r="C1407" t="s">
        <v>110</v>
      </c>
      <c r="D1407" s="5" t="s">
        <v>188</v>
      </c>
      <c r="E1407">
        <v>14</v>
      </c>
      <c r="F1407">
        <v>-0.97610181570053101</v>
      </c>
      <c r="G1407">
        <v>-0.97991150617599487</v>
      </c>
      <c r="H1407">
        <v>1.888681948184967E-2</v>
      </c>
      <c r="I1407">
        <v>93.078601812105376</v>
      </c>
      <c r="J1407">
        <f t="shared" si="42"/>
        <v>0</v>
      </c>
    </row>
    <row r="1408" spans="1:10" x14ac:dyDescent="0.25">
      <c r="A1408" s="4" t="str">
        <f t="shared" si="43"/>
        <v>NEMNEM Customer8/27/2021 (6pm-8pm)15</v>
      </c>
      <c r="B1408" t="s">
        <v>97</v>
      </c>
      <c r="C1408" t="s">
        <v>110</v>
      </c>
      <c r="D1408" s="5" t="s">
        <v>188</v>
      </c>
      <c r="E1408">
        <v>15</v>
      </c>
      <c r="F1408">
        <v>-0.44700390100479126</v>
      </c>
      <c r="G1408">
        <v>-0.38197585940361023</v>
      </c>
      <c r="H1408">
        <v>1.7601475119590759E-2</v>
      </c>
      <c r="I1408">
        <v>94.883867429661947</v>
      </c>
      <c r="J1408">
        <f t="shared" si="42"/>
        <v>0</v>
      </c>
    </row>
    <row r="1409" spans="1:10" x14ac:dyDescent="0.25">
      <c r="A1409" s="4" t="str">
        <f t="shared" si="43"/>
        <v>NEMNEM Customer8/27/2021 (6pm-8pm)16</v>
      </c>
      <c r="B1409" t="s">
        <v>97</v>
      </c>
      <c r="C1409" t="s">
        <v>110</v>
      </c>
      <c r="D1409" s="5" t="s">
        <v>188</v>
      </c>
      <c r="E1409">
        <v>16</v>
      </c>
      <c r="F1409">
        <v>0.47820037603378296</v>
      </c>
      <c r="G1409">
        <v>0.49617689847946167</v>
      </c>
      <c r="H1409">
        <v>9.607464075088501E-3</v>
      </c>
      <c r="I1409">
        <v>96.365897949445483</v>
      </c>
      <c r="J1409">
        <f t="shared" si="42"/>
        <v>0</v>
      </c>
    </row>
    <row r="1410" spans="1:10" x14ac:dyDescent="0.25">
      <c r="A1410" s="4" t="str">
        <f t="shared" si="43"/>
        <v>NEMNEM Customer8/27/2021 (6pm-8pm)17</v>
      </c>
      <c r="B1410" t="s">
        <v>97</v>
      </c>
      <c r="C1410" t="s">
        <v>110</v>
      </c>
      <c r="D1410" s="5" t="s">
        <v>188</v>
      </c>
      <c r="E1410">
        <v>17</v>
      </c>
      <c r="F1410">
        <v>1.3980966806411743</v>
      </c>
      <c r="G1410">
        <v>1.3801201581954956</v>
      </c>
      <c r="H1410">
        <v>9.607464075088501E-3</v>
      </c>
      <c r="I1410">
        <v>96.220280400579327</v>
      </c>
      <c r="J1410">
        <f t="shared" ref="J1410:J1473" si="44">INDEX(events, MATCH(CONCATENATE(B1410, C1410, D1410), events_y, 0), MATCH("Confidential", events_x, 0))</f>
        <v>0</v>
      </c>
    </row>
    <row r="1411" spans="1:10" x14ac:dyDescent="0.25">
      <c r="A1411" s="4" t="str">
        <f t="shared" ref="A1411:A1474" si="45">B1411&amp;C1411&amp;D1411&amp;E1411</f>
        <v>NEMNEM Customer8/27/2021 (6pm-8pm)18</v>
      </c>
      <c r="B1411" t="s">
        <v>97</v>
      </c>
      <c r="C1411" t="s">
        <v>110</v>
      </c>
      <c r="D1411" s="5" t="s">
        <v>188</v>
      </c>
      <c r="E1411">
        <v>18</v>
      </c>
      <c r="F1411">
        <v>2.3886086940765381</v>
      </c>
      <c r="G1411">
        <v>2.3311474323272705</v>
      </c>
      <c r="H1411">
        <v>1.7558978870511055E-2</v>
      </c>
      <c r="I1411">
        <v>94.607104434904798</v>
      </c>
      <c r="J1411">
        <f t="shared" si="44"/>
        <v>0</v>
      </c>
    </row>
    <row r="1412" spans="1:10" x14ac:dyDescent="0.25">
      <c r="A1412" s="4" t="str">
        <f t="shared" si="45"/>
        <v>NEMNEM Customer8/27/2021 (6pm-8pm)19</v>
      </c>
      <c r="B1412" t="s">
        <v>97</v>
      </c>
      <c r="C1412" t="s">
        <v>110</v>
      </c>
      <c r="D1412" s="5" t="s">
        <v>188</v>
      </c>
      <c r="E1412">
        <v>19</v>
      </c>
      <c r="F1412">
        <v>3.0473620891571045</v>
      </c>
      <c r="G1412">
        <v>1.7525111436843872</v>
      </c>
      <c r="H1412">
        <v>2.0032512024044991E-2</v>
      </c>
      <c r="I1412">
        <v>92.832680972827603</v>
      </c>
      <c r="J1412">
        <f t="shared" si="44"/>
        <v>0</v>
      </c>
    </row>
    <row r="1413" spans="1:10" x14ac:dyDescent="0.25">
      <c r="A1413" s="4" t="str">
        <f t="shared" si="45"/>
        <v>NEMNEM Customer8/27/2021 (6pm-8pm)20</v>
      </c>
      <c r="B1413" t="s">
        <v>97</v>
      </c>
      <c r="C1413" t="s">
        <v>110</v>
      </c>
      <c r="D1413" s="5" t="s">
        <v>188</v>
      </c>
      <c r="E1413">
        <v>20</v>
      </c>
      <c r="F1413">
        <v>3.1064882278442383</v>
      </c>
      <c r="G1413">
        <v>2.3809983730316162</v>
      </c>
      <c r="H1413">
        <v>1.9336946308612823E-2</v>
      </c>
      <c r="I1413">
        <v>89.696787792081636</v>
      </c>
      <c r="J1413">
        <f t="shared" si="44"/>
        <v>0</v>
      </c>
    </row>
    <row r="1414" spans="1:10" x14ac:dyDescent="0.25">
      <c r="A1414" s="4" t="str">
        <f t="shared" si="45"/>
        <v>NEMNEM Customer8/27/2021 (6pm-8pm)21</v>
      </c>
      <c r="B1414" t="s">
        <v>97</v>
      </c>
      <c r="C1414" t="s">
        <v>110</v>
      </c>
      <c r="D1414" s="5" t="s">
        <v>188</v>
      </c>
      <c r="E1414">
        <v>21</v>
      </c>
      <c r="F1414">
        <v>2.9030334949493408</v>
      </c>
      <c r="G1414">
        <v>3.3813724517822266</v>
      </c>
      <c r="H1414">
        <v>1.9157437607645988E-2</v>
      </c>
      <c r="I1414">
        <v>84.881220791614311</v>
      </c>
      <c r="J1414">
        <f t="shared" si="44"/>
        <v>0</v>
      </c>
    </row>
    <row r="1415" spans="1:10" x14ac:dyDescent="0.25">
      <c r="A1415" s="4" t="str">
        <f t="shared" si="45"/>
        <v>NEMNEM Customer8/27/2021 (6pm-8pm)22</v>
      </c>
      <c r="B1415" t="s">
        <v>97</v>
      </c>
      <c r="C1415" t="s">
        <v>110</v>
      </c>
      <c r="D1415" s="5" t="s">
        <v>188</v>
      </c>
      <c r="E1415">
        <v>22</v>
      </c>
      <c r="F1415">
        <v>2.6937310695648193</v>
      </c>
      <c r="G1415">
        <v>2.8416459560394287</v>
      </c>
      <c r="H1415">
        <v>1.8856558948755264E-2</v>
      </c>
      <c r="I1415">
        <v>80.942619933236543</v>
      </c>
      <c r="J1415">
        <f t="shared" si="44"/>
        <v>0</v>
      </c>
    </row>
    <row r="1416" spans="1:10" x14ac:dyDescent="0.25">
      <c r="A1416" s="4" t="str">
        <f t="shared" si="45"/>
        <v>NEMNEM Customer8/27/2021 (6pm-8pm)23</v>
      </c>
      <c r="B1416" t="s">
        <v>97</v>
      </c>
      <c r="C1416" t="s">
        <v>110</v>
      </c>
      <c r="D1416" s="5" t="s">
        <v>188</v>
      </c>
      <c r="E1416">
        <v>23</v>
      </c>
      <c r="F1416">
        <v>2.4338929653167725</v>
      </c>
      <c r="G1416">
        <v>2.545741081237793</v>
      </c>
      <c r="H1416">
        <v>1.9487222656607628E-2</v>
      </c>
      <c r="I1416">
        <v>78.461564139250967</v>
      </c>
      <c r="J1416">
        <f t="shared" si="44"/>
        <v>0</v>
      </c>
    </row>
    <row r="1417" spans="1:10" x14ac:dyDescent="0.25">
      <c r="A1417" s="4" t="str">
        <f t="shared" si="45"/>
        <v>NEMNEM Customer8/27/2021 (6pm-8pm)24</v>
      </c>
      <c r="B1417" t="s">
        <v>97</v>
      </c>
      <c r="C1417" t="s">
        <v>110</v>
      </c>
      <c r="D1417" s="5" t="s">
        <v>188</v>
      </c>
      <c r="E1417">
        <v>24</v>
      </c>
      <c r="F1417">
        <v>2.1036083698272705</v>
      </c>
      <c r="G1417">
        <v>2.1783967018127441</v>
      </c>
      <c r="H1417">
        <v>1.8456414341926575E-2</v>
      </c>
      <c r="I1417">
        <v>76.35330567477213</v>
      </c>
      <c r="J1417">
        <f t="shared" si="44"/>
        <v>0</v>
      </c>
    </row>
    <row r="1418" spans="1:10" x14ac:dyDescent="0.25">
      <c r="A1418" s="4" t="str">
        <f t="shared" si="45"/>
        <v>NEMNEM Customer9/9/2021 (6pm-8pm)1</v>
      </c>
      <c r="B1418" t="s">
        <v>97</v>
      </c>
      <c r="C1418" t="s">
        <v>110</v>
      </c>
      <c r="D1418" s="5" t="s">
        <v>189</v>
      </c>
      <c r="E1418">
        <v>1</v>
      </c>
      <c r="F1418">
        <v>1.7734657526016235</v>
      </c>
      <c r="G1418">
        <v>1.7974904775619507</v>
      </c>
      <c r="H1418">
        <v>1.7660550773143768E-2</v>
      </c>
      <c r="I1418">
        <v>73.434703730804941</v>
      </c>
      <c r="J1418">
        <f t="shared" si="44"/>
        <v>0</v>
      </c>
    </row>
    <row r="1419" spans="1:10" x14ac:dyDescent="0.25">
      <c r="A1419" s="4" t="str">
        <f t="shared" si="45"/>
        <v>NEMNEM Customer9/9/2021 (6pm-8pm)2</v>
      </c>
      <c r="B1419" t="s">
        <v>97</v>
      </c>
      <c r="C1419" t="s">
        <v>110</v>
      </c>
      <c r="D1419" s="5" t="s">
        <v>189</v>
      </c>
      <c r="E1419">
        <v>2</v>
      </c>
      <c r="F1419">
        <v>1.5584300756454468</v>
      </c>
      <c r="G1419">
        <v>1.5701279640197754</v>
      </c>
      <c r="H1419">
        <v>1.683395728468895E-2</v>
      </c>
      <c r="I1419">
        <v>72.798359546451579</v>
      </c>
      <c r="J1419">
        <f t="shared" si="44"/>
        <v>0</v>
      </c>
    </row>
    <row r="1420" spans="1:10" x14ac:dyDescent="0.25">
      <c r="A1420" s="4" t="str">
        <f t="shared" si="45"/>
        <v>NEMNEM Customer9/9/2021 (6pm-8pm)3</v>
      </c>
      <c r="B1420" t="s">
        <v>97</v>
      </c>
      <c r="C1420" t="s">
        <v>110</v>
      </c>
      <c r="D1420" s="5" t="s">
        <v>189</v>
      </c>
      <c r="E1420">
        <v>3</v>
      </c>
      <c r="F1420">
        <v>1.3960890769958496</v>
      </c>
      <c r="G1420">
        <v>1.3871772289276123</v>
      </c>
      <c r="H1420">
        <v>1.5542598441243172E-2</v>
      </c>
      <c r="I1420">
        <v>72.367372896857333</v>
      </c>
      <c r="J1420">
        <f t="shared" si="44"/>
        <v>0</v>
      </c>
    </row>
    <row r="1421" spans="1:10" x14ac:dyDescent="0.25">
      <c r="A1421" s="4" t="str">
        <f t="shared" si="45"/>
        <v>NEMNEM Customer9/9/2021 (6pm-8pm)4</v>
      </c>
      <c r="B1421" t="s">
        <v>97</v>
      </c>
      <c r="C1421" t="s">
        <v>110</v>
      </c>
      <c r="D1421" s="5" t="s">
        <v>189</v>
      </c>
      <c r="E1421">
        <v>4</v>
      </c>
      <c r="F1421">
        <v>1.2575497627258301</v>
      </c>
      <c r="G1421">
        <v>1.2650347948074341</v>
      </c>
      <c r="H1421">
        <v>1.3775236904621124E-2</v>
      </c>
      <c r="I1421">
        <v>72.065318215065545</v>
      </c>
      <c r="J1421">
        <f t="shared" si="44"/>
        <v>0</v>
      </c>
    </row>
    <row r="1422" spans="1:10" x14ac:dyDescent="0.25">
      <c r="A1422" s="4" t="str">
        <f t="shared" si="45"/>
        <v>NEMNEM Customer9/9/2021 (6pm-8pm)5</v>
      </c>
      <c r="B1422" t="s">
        <v>97</v>
      </c>
      <c r="C1422" t="s">
        <v>110</v>
      </c>
      <c r="D1422" s="5" t="s">
        <v>189</v>
      </c>
      <c r="E1422">
        <v>5</v>
      </c>
      <c r="F1422">
        <v>1.179780125617981</v>
      </c>
      <c r="G1422">
        <v>1.1752810478210449</v>
      </c>
      <c r="H1422">
        <v>1.2713090516626835E-2</v>
      </c>
      <c r="I1422">
        <v>71.862701170447806</v>
      </c>
      <c r="J1422">
        <f t="shared" si="44"/>
        <v>0</v>
      </c>
    </row>
    <row r="1423" spans="1:10" x14ac:dyDescent="0.25">
      <c r="A1423" s="4" t="str">
        <f t="shared" si="45"/>
        <v>NEMNEM Customer9/9/2021 (6pm-8pm)6</v>
      </c>
      <c r="B1423" t="s">
        <v>97</v>
      </c>
      <c r="C1423" t="s">
        <v>110</v>
      </c>
      <c r="D1423" s="5" t="s">
        <v>189</v>
      </c>
      <c r="E1423">
        <v>6</v>
      </c>
      <c r="F1423">
        <v>1.1495221853256226</v>
      </c>
      <c r="G1423">
        <v>1.1183617115020752</v>
      </c>
      <c r="H1423">
        <v>1.0639582760632038E-2</v>
      </c>
      <c r="I1423">
        <v>71.687693855160617</v>
      </c>
      <c r="J1423">
        <f t="shared" si="44"/>
        <v>0</v>
      </c>
    </row>
    <row r="1424" spans="1:10" x14ac:dyDescent="0.25">
      <c r="A1424" s="4" t="str">
        <f t="shared" si="45"/>
        <v>NEMNEM Customer9/9/2021 (6pm-8pm)7</v>
      </c>
      <c r="B1424" t="s">
        <v>97</v>
      </c>
      <c r="C1424" t="s">
        <v>110</v>
      </c>
      <c r="D1424" s="5" t="s">
        <v>189</v>
      </c>
      <c r="E1424">
        <v>7</v>
      </c>
      <c r="F1424">
        <v>1.1190543174743652</v>
      </c>
      <c r="G1424">
        <v>1.109125018119812</v>
      </c>
      <c r="H1424">
        <v>9.5408754423260689E-3</v>
      </c>
      <c r="I1424">
        <v>71.758137344545204</v>
      </c>
      <c r="J1424">
        <f t="shared" si="44"/>
        <v>0</v>
      </c>
    </row>
    <row r="1425" spans="1:10" x14ac:dyDescent="0.25">
      <c r="A1425" s="4" t="str">
        <f t="shared" si="45"/>
        <v>NEMNEM Customer9/9/2021 (6pm-8pm)8</v>
      </c>
      <c r="B1425" t="s">
        <v>97</v>
      </c>
      <c r="C1425" t="s">
        <v>110</v>
      </c>
      <c r="D1425" s="5" t="s">
        <v>189</v>
      </c>
      <c r="E1425">
        <v>8</v>
      </c>
      <c r="F1425">
        <v>0.85963493585586548</v>
      </c>
      <c r="G1425">
        <v>0.82850080728530884</v>
      </c>
      <c r="H1425">
        <v>1.0261529125273228E-2</v>
      </c>
      <c r="I1425">
        <v>71.462056510609159</v>
      </c>
      <c r="J1425">
        <f t="shared" si="44"/>
        <v>0</v>
      </c>
    </row>
    <row r="1426" spans="1:10" x14ac:dyDescent="0.25">
      <c r="A1426" s="4" t="str">
        <f t="shared" si="45"/>
        <v>NEMNEM Customer9/9/2021 (6pm-8pm)9</v>
      </c>
      <c r="B1426" t="s">
        <v>97</v>
      </c>
      <c r="C1426" t="s">
        <v>110</v>
      </c>
      <c r="D1426" s="5" t="s">
        <v>189</v>
      </c>
      <c r="E1426">
        <v>9</v>
      </c>
      <c r="F1426">
        <v>0.30399304628372192</v>
      </c>
      <c r="G1426">
        <v>0.24183867871761322</v>
      </c>
      <c r="H1426">
        <v>1.1802826076745987E-2</v>
      </c>
      <c r="I1426">
        <v>72.932355523050106</v>
      </c>
      <c r="J1426">
        <f t="shared" si="44"/>
        <v>0</v>
      </c>
    </row>
    <row r="1427" spans="1:10" x14ac:dyDescent="0.25">
      <c r="A1427" s="4" t="str">
        <f t="shared" si="45"/>
        <v>NEMNEM Customer9/9/2021 (6pm-8pm)10</v>
      </c>
      <c r="B1427" t="s">
        <v>97</v>
      </c>
      <c r="C1427" t="s">
        <v>110</v>
      </c>
      <c r="D1427" s="5" t="s">
        <v>189</v>
      </c>
      <c r="E1427">
        <v>10</v>
      </c>
      <c r="F1427">
        <v>-0.30146291851997375</v>
      </c>
      <c r="G1427">
        <v>-0.39117422699928284</v>
      </c>
      <c r="H1427">
        <v>1.3947643339633942E-2</v>
      </c>
      <c r="I1427">
        <v>76.825288953908299</v>
      </c>
      <c r="J1427">
        <f t="shared" si="44"/>
        <v>0</v>
      </c>
    </row>
    <row r="1428" spans="1:10" x14ac:dyDescent="0.25">
      <c r="A1428" s="4" t="str">
        <f t="shared" si="45"/>
        <v>NEMNEM Customer9/9/2021 (6pm-8pm)11</v>
      </c>
      <c r="B1428" t="s">
        <v>97</v>
      </c>
      <c r="C1428" t="s">
        <v>110</v>
      </c>
      <c r="D1428" s="5" t="s">
        <v>189</v>
      </c>
      <c r="E1428">
        <v>11</v>
      </c>
      <c r="F1428">
        <v>-0.77066868543624878</v>
      </c>
      <c r="G1428">
        <v>-0.822989821434021</v>
      </c>
      <c r="H1428">
        <v>1.5945978462696075E-2</v>
      </c>
      <c r="I1428">
        <v>81.563151975124953</v>
      </c>
      <c r="J1428">
        <f t="shared" si="44"/>
        <v>0</v>
      </c>
    </row>
    <row r="1429" spans="1:10" x14ac:dyDescent="0.25">
      <c r="A1429" s="4" t="str">
        <f t="shared" si="45"/>
        <v>NEMNEM Customer9/9/2021 (6pm-8pm)12</v>
      </c>
      <c r="B1429" t="s">
        <v>97</v>
      </c>
      <c r="C1429" t="s">
        <v>110</v>
      </c>
      <c r="D1429" s="5" t="s">
        <v>189</v>
      </c>
      <c r="E1429">
        <v>12</v>
      </c>
      <c r="F1429">
        <v>-0.92676234245300293</v>
      </c>
      <c r="G1429">
        <v>-0.99067312479019165</v>
      </c>
      <c r="H1429">
        <v>1.7645785585045815E-2</v>
      </c>
      <c r="I1429">
        <v>85.760754389173314</v>
      </c>
      <c r="J1429">
        <f t="shared" si="44"/>
        <v>0</v>
      </c>
    </row>
    <row r="1430" spans="1:10" x14ac:dyDescent="0.25">
      <c r="A1430" s="4" t="str">
        <f t="shared" si="45"/>
        <v>NEMNEM Customer9/9/2021 (6pm-8pm)13</v>
      </c>
      <c r="B1430" t="s">
        <v>97</v>
      </c>
      <c r="C1430" t="s">
        <v>110</v>
      </c>
      <c r="D1430" s="5" t="s">
        <v>189</v>
      </c>
      <c r="E1430">
        <v>13</v>
      </c>
      <c r="F1430">
        <v>-0.74156045913696289</v>
      </c>
      <c r="G1430">
        <v>-0.80165606737136841</v>
      </c>
      <c r="H1430">
        <v>1.8882673233747482E-2</v>
      </c>
      <c r="I1430">
        <v>88.67722567666415</v>
      </c>
      <c r="J1430">
        <f t="shared" si="44"/>
        <v>0</v>
      </c>
    </row>
    <row r="1431" spans="1:10" x14ac:dyDescent="0.25">
      <c r="A1431" s="4" t="str">
        <f t="shared" si="45"/>
        <v>NEMNEM Customer9/9/2021 (6pm-8pm)14</v>
      </c>
      <c r="B1431" t="s">
        <v>97</v>
      </c>
      <c r="C1431" t="s">
        <v>110</v>
      </c>
      <c r="D1431" s="5" t="s">
        <v>189</v>
      </c>
      <c r="E1431">
        <v>14</v>
      </c>
      <c r="F1431">
        <v>-0.31384778022766113</v>
      </c>
      <c r="G1431">
        <v>-0.39324909448623657</v>
      </c>
      <c r="H1431">
        <v>1.9112911075353622E-2</v>
      </c>
      <c r="I1431">
        <v>91.184965252374283</v>
      </c>
      <c r="J1431">
        <f t="shared" si="44"/>
        <v>0</v>
      </c>
    </row>
    <row r="1432" spans="1:10" x14ac:dyDescent="0.25">
      <c r="A1432" s="4" t="str">
        <f t="shared" si="45"/>
        <v>NEMNEM Customer9/9/2021 (6pm-8pm)15</v>
      </c>
      <c r="B1432" t="s">
        <v>97</v>
      </c>
      <c r="C1432" t="s">
        <v>110</v>
      </c>
      <c r="D1432" s="5" t="s">
        <v>189</v>
      </c>
      <c r="E1432">
        <v>15</v>
      </c>
      <c r="F1432">
        <v>0.2691555917263031</v>
      </c>
      <c r="G1432">
        <v>0.20663163065910339</v>
      </c>
      <c r="H1432">
        <v>1.7558952793478966E-2</v>
      </c>
      <c r="I1432">
        <v>92.975594367229164</v>
      </c>
      <c r="J1432">
        <f t="shared" si="44"/>
        <v>0</v>
      </c>
    </row>
    <row r="1433" spans="1:10" x14ac:dyDescent="0.25">
      <c r="A1433" s="4" t="str">
        <f t="shared" si="45"/>
        <v>NEMNEM Customer9/9/2021 (6pm-8pm)16</v>
      </c>
      <c r="B1433" t="s">
        <v>97</v>
      </c>
      <c r="C1433" t="s">
        <v>110</v>
      </c>
      <c r="D1433" s="5" t="s">
        <v>189</v>
      </c>
      <c r="E1433">
        <v>16</v>
      </c>
      <c r="F1433">
        <v>1.058060884475708</v>
      </c>
      <c r="G1433">
        <v>1.0578442811965942</v>
      </c>
      <c r="H1433">
        <v>9.4129005447030067E-3</v>
      </c>
      <c r="I1433">
        <v>94.733787490863122</v>
      </c>
      <c r="J1433">
        <f t="shared" si="44"/>
        <v>0</v>
      </c>
    </row>
    <row r="1434" spans="1:10" x14ac:dyDescent="0.25">
      <c r="A1434" s="4" t="str">
        <f t="shared" si="45"/>
        <v>NEMNEM Customer9/9/2021 (6pm-8pm)17</v>
      </c>
      <c r="B1434" t="s">
        <v>97</v>
      </c>
      <c r="C1434" t="s">
        <v>110</v>
      </c>
      <c r="D1434" s="5" t="s">
        <v>189</v>
      </c>
      <c r="E1434">
        <v>17</v>
      </c>
      <c r="F1434">
        <v>1.8787357807159424</v>
      </c>
      <c r="G1434">
        <v>1.8789523839950562</v>
      </c>
      <c r="H1434">
        <v>9.4129005447030067E-3</v>
      </c>
      <c r="I1434">
        <v>94.357339978050902</v>
      </c>
      <c r="J1434">
        <f t="shared" si="44"/>
        <v>0</v>
      </c>
    </row>
    <row r="1435" spans="1:10" x14ac:dyDescent="0.25">
      <c r="A1435" s="4" t="str">
        <f t="shared" si="45"/>
        <v>NEMNEM Customer9/9/2021 (6pm-8pm)18</v>
      </c>
      <c r="B1435" t="s">
        <v>97</v>
      </c>
      <c r="C1435" t="s">
        <v>110</v>
      </c>
      <c r="D1435" s="5" t="s">
        <v>189</v>
      </c>
      <c r="E1435">
        <v>18</v>
      </c>
      <c r="F1435">
        <v>2.6821434497833252</v>
      </c>
      <c r="G1435">
        <v>2.6599905490875244</v>
      </c>
      <c r="H1435">
        <v>1.7515765503048897E-2</v>
      </c>
      <c r="I1435">
        <v>93.083452816386327</v>
      </c>
      <c r="J1435">
        <f t="shared" si="44"/>
        <v>0</v>
      </c>
    </row>
    <row r="1436" spans="1:10" x14ac:dyDescent="0.25">
      <c r="A1436" s="4" t="str">
        <f t="shared" si="45"/>
        <v>NEMNEM Customer9/9/2021 (6pm-8pm)19</v>
      </c>
      <c r="B1436" t="s">
        <v>97</v>
      </c>
      <c r="C1436" t="s">
        <v>110</v>
      </c>
      <c r="D1436" s="5" t="s">
        <v>189</v>
      </c>
      <c r="E1436">
        <v>19</v>
      </c>
      <c r="F1436">
        <v>3.122307300567627</v>
      </c>
      <c r="G1436">
        <v>1.9349474906921387</v>
      </c>
      <c r="H1436">
        <v>1.97870172560215E-2</v>
      </c>
      <c r="I1436">
        <v>90.691773957573133</v>
      </c>
      <c r="J1436">
        <f t="shared" si="44"/>
        <v>0</v>
      </c>
    </row>
    <row r="1437" spans="1:10" x14ac:dyDescent="0.25">
      <c r="A1437" s="4" t="str">
        <f t="shared" si="45"/>
        <v>NEMNEM Customer9/9/2021 (6pm-8pm)20</v>
      </c>
      <c r="B1437" t="s">
        <v>97</v>
      </c>
      <c r="C1437" t="s">
        <v>110</v>
      </c>
      <c r="D1437" s="5" t="s">
        <v>189</v>
      </c>
      <c r="E1437">
        <v>20</v>
      </c>
      <c r="F1437">
        <v>3.0987303256988525</v>
      </c>
      <c r="G1437">
        <v>2.5044677257537842</v>
      </c>
      <c r="H1437">
        <v>1.9590925425291061E-2</v>
      </c>
      <c r="I1437">
        <v>87.027601499634798</v>
      </c>
      <c r="J1437">
        <f t="shared" si="44"/>
        <v>0</v>
      </c>
    </row>
    <row r="1438" spans="1:10" x14ac:dyDescent="0.25">
      <c r="A1438" s="4" t="str">
        <f t="shared" si="45"/>
        <v>NEMNEM Customer9/9/2021 (6pm-8pm)21</v>
      </c>
      <c r="B1438" t="s">
        <v>97</v>
      </c>
      <c r="C1438" t="s">
        <v>110</v>
      </c>
      <c r="D1438" s="5" t="s">
        <v>189</v>
      </c>
      <c r="E1438">
        <v>21</v>
      </c>
      <c r="F1438">
        <v>3.0093221664428711</v>
      </c>
      <c r="G1438">
        <v>3.5451908111572266</v>
      </c>
      <c r="H1438">
        <v>1.9012246280908585E-2</v>
      </c>
      <c r="I1438">
        <v>83.328903621069671</v>
      </c>
      <c r="J1438">
        <f t="shared" si="44"/>
        <v>0</v>
      </c>
    </row>
    <row r="1439" spans="1:10" x14ac:dyDescent="0.25">
      <c r="A1439" s="4" t="str">
        <f t="shared" si="45"/>
        <v>NEMNEM Customer9/9/2021 (6pm-8pm)22</v>
      </c>
      <c r="B1439" t="s">
        <v>97</v>
      </c>
      <c r="C1439" t="s">
        <v>110</v>
      </c>
      <c r="D1439" s="5" t="s">
        <v>189</v>
      </c>
      <c r="E1439">
        <v>22</v>
      </c>
      <c r="F1439">
        <v>2.8064589500427246</v>
      </c>
      <c r="G1439">
        <v>3.0149896144866943</v>
      </c>
      <c r="H1439">
        <v>1.8664233386516571E-2</v>
      </c>
      <c r="I1439">
        <v>80.604906730062012</v>
      </c>
      <c r="J1439">
        <f t="shared" si="44"/>
        <v>0</v>
      </c>
    </row>
    <row r="1440" spans="1:10" x14ac:dyDescent="0.25">
      <c r="A1440" s="4" t="str">
        <f t="shared" si="45"/>
        <v>NEMNEM Customer9/9/2021 (6pm-8pm)23</v>
      </c>
      <c r="B1440" t="s">
        <v>97</v>
      </c>
      <c r="C1440" t="s">
        <v>110</v>
      </c>
      <c r="D1440" s="5" t="s">
        <v>189</v>
      </c>
      <c r="E1440">
        <v>23</v>
      </c>
      <c r="F1440">
        <v>2.5277035236358643</v>
      </c>
      <c r="G1440">
        <v>2.6206202507019043</v>
      </c>
      <c r="H1440">
        <v>1.8919259309768677E-2</v>
      </c>
      <c r="I1440">
        <v>78.483068763709383</v>
      </c>
      <c r="J1440">
        <f t="shared" si="44"/>
        <v>0</v>
      </c>
    </row>
    <row r="1441" spans="1:10" x14ac:dyDescent="0.25">
      <c r="A1441" s="4" t="str">
        <f t="shared" si="45"/>
        <v>NEMNEM Customer9/9/2021 (6pm-8pm)24</v>
      </c>
      <c r="B1441" t="s">
        <v>97</v>
      </c>
      <c r="C1441" t="s">
        <v>110</v>
      </c>
      <c r="D1441" s="5" t="s">
        <v>189</v>
      </c>
      <c r="E1441">
        <v>24</v>
      </c>
      <c r="F1441">
        <v>2.1662344932556152</v>
      </c>
      <c r="G1441">
        <v>2.2122304439544678</v>
      </c>
      <c r="H1441">
        <v>1.827758364379406E-2</v>
      </c>
      <c r="I1441">
        <v>76.970747073885732</v>
      </c>
      <c r="J1441">
        <f t="shared" si="44"/>
        <v>0</v>
      </c>
    </row>
    <row r="1442" spans="1:10" x14ac:dyDescent="0.25">
      <c r="A1442" s="4" t="str">
        <f t="shared" si="45"/>
        <v>NEMNEM Customer9/14/2021 (4pm-7pm)1</v>
      </c>
      <c r="B1442" t="s">
        <v>97</v>
      </c>
      <c r="C1442" t="s">
        <v>110</v>
      </c>
      <c r="D1442" s="5" t="s">
        <v>190</v>
      </c>
      <c r="E1442">
        <v>1</v>
      </c>
      <c r="F1442">
        <v>1.4152359962463379</v>
      </c>
      <c r="G1442">
        <v>1.4518982172012329</v>
      </c>
      <c r="H1442">
        <v>1.5928169712424278E-2</v>
      </c>
      <c r="I1442">
        <v>69.33222617419689</v>
      </c>
      <c r="J1442">
        <f t="shared" si="44"/>
        <v>0</v>
      </c>
    </row>
    <row r="1443" spans="1:10" x14ac:dyDescent="0.25">
      <c r="A1443" s="4" t="str">
        <f t="shared" si="45"/>
        <v>NEMNEM Customer9/14/2021 (4pm-7pm)2</v>
      </c>
      <c r="B1443" t="s">
        <v>97</v>
      </c>
      <c r="C1443" t="s">
        <v>110</v>
      </c>
      <c r="D1443" s="5" t="s">
        <v>190</v>
      </c>
      <c r="E1443">
        <v>2</v>
      </c>
      <c r="F1443">
        <v>1.2434819936752319</v>
      </c>
      <c r="G1443">
        <v>1.2542968988418579</v>
      </c>
      <c r="H1443">
        <v>1.4972367323935032E-2</v>
      </c>
      <c r="I1443">
        <v>68.112470588231133</v>
      </c>
      <c r="J1443">
        <f t="shared" si="44"/>
        <v>0</v>
      </c>
    </row>
    <row r="1444" spans="1:10" x14ac:dyDescent="0.25">
      <c r="A1444" s="4" t="str">
        <f t="shared" si="45"/>
        <v>NEMNEM Customer9/14/2021 (4pm-7pm)3</v>
      </c>
      <c r="B1444" t="s">
        <v>97</v>
      </c>
      <c r="C1444" t="s">
        <v>110</v>
      </c>
      <c r="D1444" s="5" t="s">
        <v>190</v>
      </c>
      <c r="E1444">
        <v>3</v>
      </c>
      <c r="F1444">
        <v>1.0923960208892822</v>
      </c>
      <c r="G1444">
        <v>1.1135417222976685</v>
      </c>
      <c r="H1444">
        <v>1.3956086710095406E-2</v>
      </c>
      <c r="I1444">
        <v>66.76920200638034</v>
      </c>
      <c r="J1444">
        <f t="shared" si="44"/>
        <v>0</v>
      </c>
    </row>
    <row r="1445" spans="1:10" x14ac:dyDescent="0.25">
      <c r="A1445" s="4" t="str">
        <f t="shared" si="45"/>
        <v>NEMNEM Customer9/14/2021 (4pm-7pm)4</v>
      </c>
      <c r="B1445" t="s">
        <v>97</v>
      </c>
      <c r="C1445" t="s">
        <v>110</v>
      </c>
      <c r="D1445" s="5" t="s">
        <v>190</v>
      </c>
      <c r="E1445">
        <v>4</v>
      </c>
      <c r="F1445">
        <v>0.97465723752975464</v>
      </c>
      <c r="G1445">
        <v>1.0122140645980835</v>
      </c>
      <c r="H1445">
        <v>1.2449018657207489E-2</v>
      </c>
      <c r="I1445">
        <v>66.027471956225583</v>
      </c>
      <c r="J1445">
        <f t="shared" si="44"/>
        <v>0</v>
      </c>
    </row>
    <row r="1446" spans="1:10" x14ac:dyDescent="0.25">
      <c r="A1446" s="4" t="str">
        <f t="shared" si="45"/>
        <v>NEMNEM Customer9/14/2021 (4pm-7pm)5</v>
      </c>
      <c r="B1446" t="s">
        <v>97</v>
      </c>
      <c r="C1446" t="s">
        <v>110</v>
      </c>
      <c r="D1446" s="5" t="s">
        <v>190</v>
      </c>
      <c r="E1446">
        <v>5</v>
      </c>
      <c r="F1446">
        <v>0.93332582712173462</v>
      </c>
      <c r="G1446">
        <v>0.95396620035171509</v>
      </c>
      <c r="H1446">
        <v>1.1310053989291191E-2</v>
      </c>
      <c r="I1446">
        <v>65.15899589602995</v>
      </c>
      <c r="J1446">
        <f t="shared" si="44"/>
        <v>0</v>
      </c>
    </row>
    <row r="1447" spans="1:10" x14ac:dyDescent="0.25">
      <c r="A1447" s="4" t="str">
        <f t="shared" si="45"/>
        <v>NEMNEM Customer9/14/2021 (4pm-7pm)6</v>
      </c>
      <c r="B1447" t="s">
        <v>97</v>
      </c>
      <c r="C1447" t="s">
        <v>110</v>
      </c>
      <c r="D1447" s="5" t="s">
        <v>190</v>
      </c>
      <c r="E1447">
        <v>6</v>
      </c>
      <c r="F1447">
        <v>0.90804582834243774</v>
      </c>
      <c r="G1447">
        <v>0.9181627631187439</v>
      </c>
      <c r="H1447">
        <v>9.4289937987923622E-3</v>
      </c>
      <c r="I1447">
        <v>64.25117008664067</v>
      </c>
      <c r="J1447">
        <f t="shared" si="44"/>
        <v>0</v>
      </c>
    </row>
    <row r="1448" spans="1:10" x14ac:dyDescent="0.25">
      <c r="A1448" s="4" t="str">
        <f t="shared" si="45"/>
        <v>NEMNEM Customer9/14/2021 (4pm-7pm)7</v>
      </c>
      <c r="B1448" t="s">
        <v>97</v>
      </c>
      <c r="C1448" t="s">
        <v>110</v>
      </c>
      <c r="D1448" s="5" t="s">
        <v>190</v>
      </c>
      <c r="E1448">
        <v>7</v>
      </c>
      <c r="F1448">
        <v>0.94229650497436523</v>
      </c>
      <c r="G1448">
        <v>0.91870009899139404</v>
      </c>
      <c r="H1448">
        <v>8.0601833760738373E-3</v>
      </c>
      <c r="I1448">
        <v>63.591917008662229</v>
      </c>
      <c r="J1448">
        <f t="shared" si="44"/>
        <v>0</v>
      </c>
    </row>
    <row r="1449" spans="1:10" x14ac:dyDescent="0.25">
      <c r="A1449" s="4" t="str">
        <f t="shared" si="45"/>
        <v>NEMNEM Customer9/14/2021 (4pm-7pm)8</v>
      </c>
      <c r="B1449" t="s">
        <v>97</v>
      </c>
      <c r="C1449" t="s">
        <v>110</v>
      </c>
      <c r="D1449" s="5" t="s">
        <v>190</v>
      </c>
      <c r="E1449">
        <v>8</v>
      </c>
      <c r="F1449">
        <v>0.63856714963912964</v>
      </c>
      <c r="G1449">
        <v>0.64199483394622803</v>
      </c>
      <c r="H1449">
        <v>8.6081372573971748E-3</v>
      </c>
      <c r="I1449">
        <v>63.248338349286954</v>
      </c>
      <c r="J1449">
        <f t="shared" si="44"/>
        <v>0</v>
      </c>
    </row>
    <row r="1450" spans="1:10" x14ac:dyDescent="0.25">
      <c r="A1450" s="4" t="str">
        <f t="shared" si="45"/>
        <v>NEMNEM Customer9/14/2021 (4pm-7pm)9</v>
      </c>
      <c r="B1450" t="s">
        <v>97</v>
      </c>
      <c r="C1450" t="s">
        <v>110</v>
      </c>
      <c r="D1450" s="5" t="s">
        <v>190</v>
      </c>
      <c r="E1450">
        <v>9</v>
      </c>
      <c r="F1450">
        <v>-4.5537769794464111E-2</v>
      </c>
      <c r="G1450">
        <v>-9.6163935959339142E-2</v>
      </c>
      <c r="H1450">
        <v>1.0433935560286045E-2</v>
      </c>
      <c r="I1450">
        <v>63.939462836298411</v>
      </c>
      <c r="J1450">
        <f t="shared" si="44"/>
        <v>0</v>
      </c>
    </row>
    <row r="1451" spans="1:10" x14ac:dyDescent="0.25">
      <c r="A1451" s="4" t="str">
        <f t="shared" si="45"/>
        <v>NEMNEM Customer9/14/2021 (4pm-7pm)10</v>
      </c>
      <c r="B1451" t="s">
        <v>97</v>
      </c>
      <c r="C1451" t="s">
        <v>110</v>
      </c>
      <c r="D1451" s="5" t="s">
        <v>190</v>
      </c>
      <c r="E1451">
        <v>10</v>
      </c>
      <c r="F1451">
        <v>-0.91936558485031128</v>
      </c>
      <c r="G1451">
        <v>-0.95186161994934082</v>
      </c>
      <c r="H1451">
        <v>1.1663402430713177E-2</v>
      </c>
      <c r="I1451">
        <v>67.941019607846329</v>
      </c>
      <c r="J1451">
        <f t="shared" si="44"/>
        <v>0</v>
      </c>
    </row>
    <row r="1452" spans="1:10" x14ac:dyDescent="0.25">
      <c r="A1452" s="4" t="str">
        <f t="shared" si="45"/>
        <v>NEMNEM Customer9/14/2021 (4pm-7pm)11</v>
      </c>
      <c r="B1452" t="s">
        <v>97</v>
      </c>
      <c r="C1452" t="s">
        <v>110</v>
      </c>
      <c r="D1452" s="5" t="s">
        <v>190</v>
      </c>
      <c r="E1452">
        <v>11</v>
      </c>
      <c r="F1452">
        <v>-1.5954042673110962</v>
      </c>
      <c r="G1452">
        <v>-1.6102880239486694</v>
      </c>
      <c r="H1452">
        <v>1.230794470757246E-2</v>
      </c>
      <c r="I1452">
        <v>72.84416233469284</v>
      </c>
      <c r="J1452">
        <f t="shared" si="44"/>
        <v>0</v>
      </c>
    </row>
    <row r="1453" spans="1:10" x14ac:dyDescent="0.25">
      <c r="A1453" s="4" t="str">
        <f t="shared" si="45"/>
        <v>NEMNEM Customer9/14/2021 (4pm-7pm)12</v>
      </c>
      <c r="B1453" t="s">
        <v>97</v>
      </c>
      <c r="C1453" t="s">
        <v>110</v>
      </c>
      <c r="D1453" s="5" t="s">
        <v>190</v>
      </c>
      <c r="E1453">
        <v>12</v>
      </c>
      <c r="F1453">
        <v>-1.9614981412887573</v>
      </c>
      <c r="G1453">
        <v>-1.970266580581665</v>
      </c>
      <c r="H1453">
        <v>1.333470456302166E-2</v>
      </c>
      <c r="I1453">
        <v>77.882694026453279</v>
      </c>
      <c r="J1453">
        <f t="shared" si="44"/>
        <v>0</v>
      </c>
    </row>
    <row r="1454" spans="1:10" x14ac:dyDescent="0.25">
      <c r="A1454" s="4" t="str">
        <f t="shared" si="45"/>
        <v>NEMNEM Customer9/14/2021 (4pm-7pm)13</v>
      </c>
      <c r="B1454" t="s">
        <v>97</v>
      </c>
      <c r="C1454" t="s">
        <v>110</v>
      </c>
      <c r="D1454" s="5" t="s">
        <v>190</v>
      </c>
      <c r="E1454">
        <v>13</v>
      </c>
      <c r="F1454">
        <v>-2.0009691715240479</v>
      </c>
      <c r="G1454">
        <v>-2.0242657661437988</v>
      </c>
      <c r="H1454">
        <v>1.2970907613635063E-2</v>
      </c>
      <c r="I1454">
        <v>82.48672138622716</v>
      </c>
      <c r="J1454">
        <f t="shared" si="44"/>
        <v>0</v>
      </c>
    </row>
    <row r="1455" spans="1:10" x14ac:dyDescent="0.25">
      <c r="A1455" s="4" t="str">
        <f t="shared" si="45"/>
        <v>NEMNEM Customer9/14/2021 (4pm-7pm)14</v>
      </c>
      <c r="B1455" t="s">
        <v>97</v>
      </c>
      <c r="C1455" t="s">
        <v>110</v>
      </c>
      <c r="D1455" s="5" t="s">
        <v>190</v>
      </c>
      <c r="E1455">
        <v>14</v>
      </c>
      <c r="F1455">
        <v>-1.7371585369110107</v>
      </c>
      <c r="G1455">
        <v>-1.7506016492843628</v>
      </c>
      <c r="H1455">
        <v>7.5338720344007015E-3</v>
      </c>
      <c r="I1455">
        <v>85.600764249892379</v>
      </c>
      <c r="J1455">
        <f t="shared" si="44"/>
        <v>0</v>
      </c>
    </row>
    <row r="1456" spans="1:10" x14ac:dyDescent="0.25">
      <c r="A1456" s="4" t="str">
        <f t="shared" si="45"/>
        <v>NEMNEM Customer9/14/2021 (4pm-7pm)15</v>
      </c>
      <c r="B1456" t="s">
        <v>97</v>
      </c>
      <c r="C1456" t="s">
        <v>110</v>
      </c>
      <c r="D1456" s="5" t="s">
        <v>190</v>
      </c>
      <c r="E1456">
        <v>15</v>
      </c>
      <c r="F1456">
        <v>-1.2125327587127686</v>
      </c>
      <c r="G1456">
        <v>-1.1990896463394165</v>
      </c>
      <c r="H1456">
        <v>7.5338720344007015E-3</v>
      </c>
      <c r="I1456">
        <v>87.062792521661052</v>
      </c>
      <c r="J1456">
        <f t="shared" si="44"/>
        <v>0</v>
      </c>
    </row>
    <row r="1457" spans="1:10" x14ac:dyDescent="0.25">
      <c r="A1457" s="4" t="str">
        <f t="shared" si="45"/>
        <v>NEMNEM Customer9/14/2021 (4pm-7pm)16</v>
      </c>
      <c r="B1457" t="s">
        <v>97</v>
      </c>
      <c r="C1457" t="s">
        <v>110</v>
      </c>
      <c r="D1457" s="5" t="s">
        <v>190</v>
      </c>
      <c r="E1457">
        <v>16</v>
      </c>
      <c r="F1457">
        <v>-0.31410366296768188</v>
      </c>
      <c r="G1457">
        <v>-0.31007897853851318</v>
      </c>
      <c r="H1457">
        <v>1.5076387673616409E-2</v>
      </c>
      <c r="I1457">
        <v>87.728093023267789</v>
      </c>
      <c r="J1457">
        <f t="shared" si="44"/>
        <v>0</v>
      </c>
    </row>
    <row r="1458" spans="1:10" x14ac:dyDescent="0.25">
      <c r="A1458" s="4" t="str">
        <f t="shared" si="45"/>
        <v>NEMNEM Customer9/14/2021 (4pm-7pm)17</v>
      </c>
      <c r="B1458" t="s">
        <v>97</v>
      </c>
      <c r="C1458" t="s">
        <v>110</v>
      </c>
      <c r="D1458" s="5" t="s">
        <v>190</v>
      </c>
      <c r="E1458">
        <v>17</v>
      </c>
      <c r="F1458">
        <v>0.71439921855926514</v>
      </c>
      <c r="G1458">
        <v>-0.16271382570266724</v>
      </c>
      <c r="H1458">
        <v>1.7976975068449974E-2</v>
      </c>
      <c r="I1458">
        <v>87.3118796169598</v>
      </c>
      <c r="J1458">
        <f t="shared" si="44"/>
        <v>0</v>
      </c>
    </row>
    <row r="1459" spans="1:10" x14ac:dyDescent="0.25">
      <c r="A1459" s="4" t="str">
        <f t="shared" si="45"/>
        <v>NEMNEM Customer9/14/2021 (4pm-7pm)18</v>
      </c>
      <c r="B1459" t="s">
        <v>97</v>
      </c>
      <c r="C1459" t="s">
        <v>110</v>
      </c>
      <c r="D1459" s="5" t="s">
        <v>190</v>
      </c>
      <c r="E1459">
        <v>18</v>
      </c>
      <c r="F1459">
        <v>1.69325852394104</v>
      </c>
      <c r="G1459">
        <v>1.0987359285354614</v>
      </c>
      <c r="H1459">
        <v>1.8543548882007599E-2</v>
      </c>
      <c r="I1459">
        <v>85.785320565424058</v>
      </c>
      <c r="J1459">
        <f t="shared" si="44"/>
        <v>0</v>
      </c>
    </row>
    <row r="1460" spans="1:10" x14ac:dyDescent="0.25">
      <c r="A1460" s="4" t="str">
        <f t="shared" si="45"/>
        <v>NEMNEM Customer9/14/2021 (4pm-7pm)19</v>
      </c>
      <c r="B1460" t="s">
        <v>97</v>
      </c>
      <c r="C1460" t="s">
        <v>110</v>
      </c>
      <c r="D1460" s="5" t="s">
        <v>190</v>
      </c>
      <c r="E1460">
        <v>19</v>
      </c>
      <c r="F1460">
        <v>2.2421860694885254</v>
      </c>
      <c r="G1460">
        <v>1.8755511045455933</v>
      </c>
      <c r="H1460">
        <v>1.8149072304368019E-2</v>
      </c>
      <c r="I1460">
        <v>83.217707250350543</v>
      </c>
      <c r="J1460">
        <f t="shared" si="44"/>
        <v>0</v>
      </c>
    </row>
    <row r="1461" spans="1:10" x14ac:dyDescent="0.25">
      <c r="A1461" s="4" t="str">
        <f t="shared" si="45"/>
        <v>NEMNEM Customer9/14/2021 (4pm-7pm)20</v>
      </c>
      <c r="B1461" t="s">
        <v>97</v>
      </c>
      <c r="C1461" t="s">
        <v>110</v>
      </c>
      <c r="D1461" s="5" t="s">
        <v>190</v>
      </c>
      <c r="E1461">
        <v>20</v>
      </c>
      <c r="F1461">
        <v>2.2978653907775879</v>
      </c>
      <c r="G1461">
        <v>2.6703300476074219</v>
      </c>
      <c r="H1461">
        <v>1.7385728657245636E-2</v>
      </c>
      <c r="I1461">
        <v>79.344579115363459</v>
      </c>
      <c r="J1461">
        <f t="shared" si="44"/>
        <v>0</v>
      </c>
    </row>
    <row r="1462" spans="1:10" x14ac:dyDescent="0.25">
      <c r="A1462" s="4" t="str">
        <f t="shared" si="45"/>
        <v>NEMNEM Customer9/14/2021 (4pm-7pm)21</v>
      </c>
      <c r="B1462" t="s">
        <v>97</v>
      </c>
      <c r="C1462" t="s">
        <v>110</v>
      </c>
      <c r="D1462" s="5" t="s">
        <v>190</v>
      </c>
      <c r="E1462">
        <v>21</v>
      </c>
      <c r="F1462">
        <v>2.1892850399017334</v>
      </c>
      <c r="G1462">
        <v>2.2864713668823242</v>
      </c>
      <c r="H1462">
        <v>1.6892660409212112E-2</v>
      </c>
      <c r="I1462">
        <v>74.811503875974552</v>
      </c>
      <c r="J1462">
        <f t="shared" si="44"/>
        <v>0</v>
      </c>
    </row>
    <row r="1463" spans="1:10" x14ac:dyDescent="0.25">
      <c r="A1463" s="4" t="str">
        <f t="shared" si="45"/>
        <v>NEMNEM Customer9/14/2021 (4pm-7pm)22</v>
      </c>
      <c r="B1463" t="s">
        <v>97</v>
      </c>
      <c r="C1463" t="s">
        <v>110</v>
      </c>
      <c r="D1463" s="5" t="s">
        <v>190</v>
      </c>
      <c r="E1463">
        <v>22</v>
      </c>
      <c r="F1463">
        <v>2.0471067428588867</v>
      </c>
      <c r="G1463">
        <v>2.066643238067627</v>
      </c>
      <c r="H1463">
        <v>1.6976149752736092E-2</v>
      </c>
      <c r="I1463">
        <v>71.710987688097958</v>
      </c>
      <c r="J1463">
        <f t="shared" si="44"/>
        <v>0</v>
      </c>
    </row>
    <row r="1464" spans="1:10" x14ac:dyDescent="0.25">
      <c r="A1464" s="4" t="str">
        <f t="shared" si="45"/>
        <v>NEMNEM Customer9/14/2021 (4pm-7pm)23</v>
      </c>
      <c r="B1464" t="s">
        <v>97</v>
      </c>
      <c r="C1464" t="s">
        <v>110</v>
      </c>
      <c r="D1464" s="5" t="s">
        <v>190</v>
      </c>
      <c r="E1464">
        <v>23</v>
      </c>
      <c r="F1464">
        <v>1.8489888906478882</v>
      </c>
      <c r="G1464">
        <v>1.8469048738479614</v>
      </c>
      <c r="H1464">
        <v>1.7749039456248283E-2</v>
      </c>
      <c r="I1464">
        <v>69.571758321929849</v>
      </c>
      <c r="J1464">
        <f t="shared" si="44"/>
        <v>0</v>
      </c>
    </row>
    <row r="1465" spans="1:10" x14ac:dyDescent="0.25">
      <c r="A1465" s="4" t="str">
        <f t="shared" si="45"/>
        <v>NEMNEM Customer9/14/2021 (4pm-7pm)24</v>
      </c>
      <c r="B1465" t="s">
        <v>97</v>
      </c>
      <c r="C1465" t="s">
        <v>110</v>
      </c>
      <c r="D1465" s="5" t="s">
        <v>190</v>
      </c>
      <c r="E1465">
        <v>24</v>
      </c>
      <c r="F1465">
        <v>1.5800149440765381</v>
      </c>
      <c r="G1465">
        <v>1.5679475069046021</v>
      </c>
      <c r="H1465">
        <v>1.705477386713028E-2</v>
      </c>
      <c r="I1465">
        <v>68.077948016412478</v>
      </c>
      <c r="J1465">
        <f t="shared" si="44"/>
        <v>0</v>
      </c>
    </row>
    <row r="1466" spans="1:10" x14ac:dyDescent="0.25">
      <c r="A1466" s="4" t="str">
        <f t="shared" si="45"/>
        <v>NEMNEM Customer9/22/2021 (4pm-5pm &amp; 5:55pm-7pm)1</v>
      </c>
      <c r="B1466" t="s">
        <v>97</v>
      </c>
      <c r="C1466" t="s">
        <v>110</v>
      </c>
      <c r="D1466" s="5" t="s">
        <v>191</v>
      </c>
      <c r="E1466">
        <v>1</v>
      </c>
      <c r="F1466">
        <v>1.5970464944839478</v>
      </c>
      <c r="G1466">
        <v>1.6056075096130371</v>
      </c>
      <c r="H1466">
        <v>1.7581082880496979E-2</v>
      </c>
      <c r="I1466">
        <v>75.497493200353901</v>
      </c>
      <c r="J1466">
        <f t="shared" si="44"/>
        <v>0</v>
      </c>
    </row>
    <row r="1467" spans="1:10" x14ac:dyDescent="0.25">
      <c r="A1467" s="4" t="str">
        <f t="shared" si="45"/>
        <v>NEMNEM Customer9/22/2021 (4pm-5pm &amp; 5:55pm-7pm)2</v>
      </c>
      <c r="B1467" t="s">
        <v>97</v>
      </c>
      <c r="C1467" t="s">
        <v>110</v>
      </c>
      <c r="D1467" s="5" t="s">
        <v>191</v>
      </c>
      <c r="E1467">
        <v>2</v>
      </c>
      <c r="F1467">
        <v>1.396518349647522</v>
      </c>
      <c r="G1467">
        <v>1.377143383026123</v>
      </c>
      <c r="H1467">
        <v>1.5905667096376419E-2</v>
      </c>
      <c r="I1467">
        <v>73.563369900273415</v>
      </c>
      <c r="J1467">
        <f t="shared" si="44"/>
        <v>0</v>
      </c>
    </row>
    <row r="1468" spans="1:10" x14ac:dyDescent="0.25">
      <c r="A1468" s="4" t="str">
        <f t="shared" si="45"/>
        <v>NEMNEM Customer9/22/2021 (4pm-5pm &amp; 5:55pm-7pm)3</v>
      </c>
      <c r="B1468" t="s">
        <v>97</v>
      </c>
      <c r="C1468" t="s">
        <v>110</v>
      </c>
      <c r="D1468" s="5" t="s">
        <v>191</v>
      </c>
      <c r="E1468">
        <v>3</v>
      </c>
      <c r="F1468">
        <v>1.2140921354293823</v>
      </c>
      <c r="G1468">
        <v>1.2170383930206299</v>
      </c>
      <c r="H1468">
        <v>1.4592532068490982E-2</v>
      </c>
      <c r="I1468">
        <v>72.324611060740622</v>
      </c>
      <c r="J1468">
        <f t="shared" si="44"/>
        <v>0</v>
      </c>
    </row>
    <row r="1469" spans="1:10" x14ac:dyDescent="0.25">
      <c r="A1469" s="4" t="str">
        <f t="shared" si="45"/>
        <v>NEMNEM Customer9/22/2021 (4pm-5pm &amp; 5:55pm-7pm)4</v>
      </c>
      <c r="B1469" t="s">
        <v>97</v>
      </c>
      <c r="C1469" t="s">
        <v>110</v>
      </c>
      <c r="D1469" s="5" t="s">
        <v>191</v>
      </c>
      <c r="E1469">
        <v>4</v>
      </c>
      <c r="F1469">
        <v>1.0969593524932861</v>
      </c>
      <c r="G1469">
        <v>1.1066604852676392</v>
      </c>
      <c r="H1469">
        <v>1.3497817330062389E-2</v>
      </c>
      <c r="I1469">
        <v>71.173565729818861</v>
      </c>
      <c r="J1469">
        <f t="shared" si="44"/>
        <v>0</v>
      </c>
    </row>
    <row r="1470" spans="1:10" x14ac:dyDescent="0.25">
      <c r="A1470" s="4" t="str">
        <f t="shared" si="45"/>
        <v>NEMNEM Customer9/22/2021 (4pm-5pm &amp; 5:55pm-7pm)5</v>
      </c>
      <c r="B1470" t="s">
        <v>97</v>
      </c>
      <c r="C1470" t="s">
        <v>110</v>
      </c>
      <c r="D1470" s="5" t="s">
        <v>191</v>
      </c>
      <c r="E1470">
        <v>5</v>
      </c>
      <c r="F1470">
        <v>1.0242661237716675</v>
      </c>
      <c r="G1470">
        <v>1.0305999517440796</v>
      </c>
      <c r="H1470">
        <v>1.2260894291102886E-2</v>
      </c>
      <c r="I1470">
        <v>70.261901178598478</v>
      </c>
      <c r="J1470">
        <f t="shared" si="44"/>
        <v>0</v>
      </c>
    </row>
    <row r="1471" spans="1:10" x14ac:dyDescent="0.25">
      <c r="A1471" s="4" t="str">
        <f t="shared" si="45"/>
        <v>NEMNEM Customer9/22/2021 (4pm-5pm &amp; 5:55pm-7pm)6</v>
      </c>
      <c r="B1471" t="s">
        <v>97</v>
      </c>
      <c r="C1471" t="s">
        <v>110</v>
      </c>
      <c r="D1471" s="5" t="s">
        <v>191</v>
      </c>
      <c r="E1471">
        <v>6</v>
      </c>
      <c r="F1471">
        <v>0.95732021331787109</v>
      </c>
      <c r="G1471">
        <v>0.97203546762466431</v>
      </c>
      <c r="H1471">
        <v>1.0091166011989117E-2</v>
      </c>
      <c r="I1471">
        <v>69.912201269264983</v>
      </c>
      <c r="J1471">
        <f t="shared" si="44"/>
        <v>0</v>
      </c>
    </row>
    <row r="1472" spans="1:10" x14ac:dyDescent="0.25">
      <c r="A1472" s="4" t="str">
        <f t="shared" si="45"/>
        <v>NEMNEM Customer9/22/2021 (4pm-5pm &amp; 5:55pm-7pm)7</v>
      </c>
      <c r="B1472" t="s">
        <v>97</v>
      </c>
      <c r="C1472" t="s">
        <v>110</v>
      </c>
      <c r="D1472" s="5" t="s">
        <v>191</v>
      </c>
      <c r="E1472">
        <v>7</v>
      </c>
      <c r="F1472">
        <v>0.96201890707015991</v>
      </c>
      <c r="G1472">
        <v>0.9805532693862915</v>
      </c>
      <c r="H1472">
        <v>8.8714174926280975E-3</v>
      </c>
      <c r="I1472">
        <v>69.312266545780318</v>
      </c>
      <c r="J1472">
        <f t="shared" si="44"/>
        <v>0</v>
      </c>
    </row>
    <row r="1473" spans="1:10" x14ac:dyDescent="0.25">
      <c r="A1473" s="4" t="str">
        <f t="shared" si="45"/>
        <v>NEMNEM Customer9/22/2021 (4pm-5pm &amp; 5:55pm-7pm)8</v>
      </c>
      <c r="B1473" t="s">
        <v>97</v>
      </c>
      <c r="C1473" t="s">
        <v>110</v>
      </c>
      <c r="D1473" s="5" t="s">
        <v>191</v>
      </c>
      <c r="E1473">
        <v>8</v>
      </c>
      <c r="F1473">
        <v>0.73396843671798706</v>
      </c>
      <c r="G1473">
        <v>0.70747834444046021</v>
      </c>
      <c r="H1473">
        <v>9.4254277646541595E-3</v>
      </c>
      <c r="I1473">
        <v>68.687687216684438</v>
      </c>
      <c r="J1473">
        <f t="shared" si="44"/>
        <v>0</v>
      </c>
    </row>
    <row r="1474" spans="1:10" x14ac:dyDescent="0.25">
      <c r="A1474" s="4" t="str">
        <f t="shared" si="45"/>
        <v>NEMNEM Customer9/22/2021 (4pm-5pm &amp; 5:55pm-7pm)9</v>
      </c>
      <c r="B1474" t="s">
        <v>97</v>
      </c>
      <c r="C1474" t="s">
        <v>110</v>
      </c>
      <c r="D1474" s="5" t="s">
        <v>191</v>
      </c>
      <c r="E1474">
        <v>9</v>
      </c>
      <c r="F1474">
        <v>0.12274909764528275</v>
      </c>
      <c r="G1474">
        <v>7.9220622777938843E-2</v>
      </c>
      <c r="H1474">
        <v>1.1260256171226501E-2</v>
      </c>
      <c r="I1474">
        <v>69.900477787843059</v>
      </c>
      <c r="J1474">
        <f t="shared" ref="J1474:J1537" si="46">INDEX(events, MATCH(CONCATENATE(B1474, C1474, D1474), events_y, 0), MATCH("Confidential", events_x, 0))</f>
        <v>0</v>
      </c>
    </row>
    <row r="1475" spans="1:10" x14ac:dyDescent="0.25">
      <c r="A1475" s="4" t="str">
        <f t="shared" ref="A1475:A1538" si="47">B1475&amp;C1475&amp;D1475&amp;E1475</f>
        <v>NEMNEM Customer9/22/2021 (4pm-5pm &amp; 5:55pm-7pm)10</v>
      </c>
      <c r="B1475" t="s">
        <v>97</v>
      </c>
      <c r="C1475" t="s">
        <v>110</v>
      </c>
      <c r="D1475" s="5" t="s">
        <v>191</v>
      </c>
      <c r="E1475">
        <v>10</v>
      </c>
      <c r="F1475">
        <v>-0.52378720045089722</v>
      </c>
      <c r="G1475">
        <v>-0.58601897954940796</v>
      </c>
      <c r="H1475">
        <v>1.3231806457042694E-2</v>
      </c>
      <c r="I1475">
        <v>75.170383499553466</v>
      </c>
      <c r="J1475">
        <f t="shared" si="46"/>
        <v>0</v>
      </c>
    </row>
    <row r="1476" spans="1:10" x14ac:dyDescent="0.25">
      <c r="A1476" s="4" t="str">
        <f t="shared" si="47"/>
        <v>NEMNEM Customer9/22/2021 (4pm-5pm &amp; 5:55pm-7pm)11</v>
      </c>
      <c r="B1476" t="s">
        <v>97</v>
      </c>
      <c r="C1476" t="s">
        <v>110</v>
      </c>
      <c r="D1476" s="5" t="s">
        <v>191</v>
      </c>
      <c r="E1476">
        <v>11</v>
      </c>
      <c r="F1476">
        <v>-1.0231003761291504</v>
      </c>
      <c r="G1476">
        <v>-1.0765316486358643</v>
      </c>
      <c r="H1476">
        <v>1.4622265473008156E-2</v>
      </c>
      <c r="I1476">
        <v>81.129067996372513</v>
      </c>
      <c r="J1476">
        <f t="shared" si="46"/>
        <v>0</v>
      </c>
    </row>
    <row r="1477" spans="1:10" x14ac:dyDescent="0.25">
      <c r="A1477" s="4" t="str">
        <f t="shared" si="47"/>
        <v>NEMNEM Customer9/22/2021 (4pm-5pm &amp; 5:55pm-7pm)12</v>
      </c>
      <c r="B1477" t="s">
        <v>97</v>
      </c>
      <c r="C1477" t="s">
        <v>110</v>
      </c>
      <c r="D1477" s="5" t="s">
        <v>191</v>
      </c>
      <c r="E1477">
        <v>12</v>
      </c>
      <c r="F1477">
        <v>-1.1681313514709473</v>
      </c>
      <c r="G1477">
        <v>-1.2292132377624512</v>
      </c>
      <c r="H1477">
        <v>1.5803979709744453E-2</v>
      </c>
      <c r="I1477">
        <v>86.794145965537737</v>
      </c>
      <c r="J1477">
        <f t="shared" si="46"/>
        <v>0</v>
      </c>
    </row>
    <row r="1478" spans="1:10" x14ac:dyDescent="0.25">
      <c r="A1478" s="4" t="str">
        <f t="shared" si="47"/>
        <v>NEMNEM Customer9/22/2021 (4pm-5pm &amp; 5:55pm-7pm)13</v>
      </c>
      <c r="B1478" t="s">
        <v>97</v>
      </c>
      <c r="C1478" t="s">
        <v>110</v>
      </c>
      <c r="D1478" s="5" t="s">
        <v>191</v>
      </c>
      <c r="E1478">
        <v>13</v>
      </c>
      <c r="F1478">
        <v>-1.014235258102417</v>
      </c>
      <c r="G1478">
        <v>-1.0720124244689941</v>
      </c>
      <c r="H1478">
        <v>1.5406963415443897E-2</v>
      </c>
      <c r="I1478">
        <v>90.653368993648698</v>
      </c>
      <c r="J1478">
        <f t="shared" si="46"/>
        <v>0</v>
      </c>
    </row>
    <row r="1479" spans="1:10" x14ac:dyDescent="0.25">
      <c r="A1479" s="4" t="str">
        <f t="shared" si="47"/>
        <v>NEMNEM Customer9/22/2021 (4pm-5pm &amp; 5:55pm-7pm)14</v>
      </c>
      <c r="B1479" t="s">
        <v>97</v>
      </c>
      <c r="C1479" t="s">
        <v>110</v>
      </c>
      <c r="D1479" s="5" t="s">
        <v>191</v>
      </c>
      <c r="E1479">
        <v>14</v>
      </c>
      <c r="F1479">
        <v>-0.59665310382843018</v>
      </c>
      <c r="G1479">
        <v>-0.60779523849487305</v>
      </c>
      <c r="H1479">
        <v>8.895079605281353E-3</v>
      </c>
      <c r="I1479">
        <v>92.928809610152697</v>
      </c>
      <c r="J1479">
        <f t="shared" si="46"/>
        <v>0</v>
      </c>
    </row>
    <row r="1480" spans="1:10" x14ac:dyDescent="0.25">
      <c r="A1480" s="4" t="str">
        <f t="shared" si="47"/>
        <v>NEMNEM Customer9/22/2021 (4pm-5pm &amp; 5:55pm-7pm)15</v>
      </c>
      <c r="B1480" t="s">
        <v>97</v>
      </c>
      <c r="C1480" t="s">
        <v>110</v>
      </c>
      <c r="D1480" s="5" t="s">
        <v>191</v>
      </c>
      <c r="E1480">
        <v>15</v>
      </c>
      <c r="F1480">
        <v>8.543829619884491E-2</v>
      </c>
      <c r="G1480">
        <v>9.6580453217029572E-2</v>
      </c>
      <c r="H1480">
        <v>8.895079605281353E-3</v>
      </c>
      <c r="I1480">
        <v>94.093886672705082</v>
      </c>
      <c r="J1480">
        <f t="shared" si="46"/>
        <v>0</v>
      </c>
    </row>
    <row r="1481" spans="1:10" x14ac:dyDescent="0.25">
      <c r="A1481" s="4" t="str">
        <f t="shared" si="47"/>
        <v>NEMNEM Customer9/22/2021 (4pm-5pm &amp; 5:55pm-7pm)16</v>
      </c>
      <c r="B1481" t="s">
        <v>97</v>
      </c>
      <c r="C1481" t="s">
        <v>110</v>
      </c>
      <c r="D1481" s="5" t="s">
        <v>191</v>
      </c>
      <c r="E1481">
        <v>16</v>
      </c>
      <c r="F1481">
        <v>1.0140606164932251</v>
      </c>
      <c r="G1481">
        <v>0.99334573745727539</v>
      </c>
      <c r="H1481">
        <v>1.7490999773144722E-2</v>
      </c>
      <c r="I1481">
        <v>94.394806890291861</v>
      </c>
      <c r="J1481">
        <f t="shared" si="46"/>
        <v>0</v>
      </c>
    </row>
    <row r="1482" spans="1:10" x14ac:dyDescent="0.25">
      <c r="A1482" s="4" t="str">
        <f t="shared" si="47"/>
        <v>NEMNEM Customer9/22/2021 (4pm-5pm &amp; 5:55pm-7pm)17</v>
      </c>
      <c r="B1482" t="s">
        <v>97</v>
      </c>
      <c r="C1482" t="s">
        <v>110</v>
      </c>
      <c r="D1482" s="5" t="s">
        <v>191</v>
      </c>
      <c r="E1482">
        <v>17</v>
      </c>
      <c r="F1482">
        <v>1.8885736465454102</v>
      </c>
      <c r="G1482">
        <v>0.52776682376861572</v>
      </c>
      <c r="H1482">
        <v>2.0505925640463829E-2</v>
      </c>
      <c r="I1482">
        <v>92.965590208524176</v>
      </c>
      <c r="J1482">
        <f t="shared" si="46"/>
        <v>0</v>
      </c>
    </row>
    <row r="1483" spans="1:10" x14ac:dyDescent="0.25">
      <c r="A1483" s="4" t="str">
        <f t="shared" si="47"/>
        <v>NEMNEM Customer9/22/2021 (4pm-5pm &amp; 5:55pm-7pm)18</v>
      </c>
      <c r="B1483" t="s">
        <v>97</v>
      </c>
      <c r="C1483" t="s">
        <v>110</v>
      </c>
      <c r="D1483" s="5" t="s">
        <v>191</v>
      </c>
      <c r="E1483">
        <v>18</v>
      </c>
      <c r="F1483">
        <v>2.4932584762573242</v>
      </c>
      <c r="G1483">
        <v>2.9486262798309326</v>
      </c>
      <c r="H1483">
        <v>2.0179810002446175E-2</v>
      </c>
      <c r="I1483">
        <v>91.090145058918367</v>
      </c>
      <c r="J1483">
        <f t="shared" si="46"/>
        <v>0</v>
      </c>
    </row>
    <row r="1484" spans="1:10" x14ac:dyDescent="0.25">
      <c r="A1484" s="4" t="str">
        <f t="shared" si="47"/>
        <v>NEMNEM Customer9/22/2021 (4pm-5pm &amp; 5:55pm-7pm)19</v>
      </c>
      <c r="B1484" t="s">
        <v>97</v>
      </c>
      <c r="C1484" t="s">
        <v>110</v>
      </c>
      <c r="D1484" s="5" t="s">
        <v>191</v>
      </c>
      <c r="E1484">
        <v>19</v>
      </c>
      <c r="F1484">
        <v>2.8925955295562744</v>
      </c>
      <c r="G1484">
        <v>1.9585050344467163</v>
      </c>
      <c r="H1484">
        <v>2.0276859402656555E-2</v>
      </c>
      <c r="I1484">
        <v>88.937236627375981</v>
      </c>
      <c r="J1484">
        <f t="shared" si="46"/>
        <v>0</v>
      </c>
    </row>
    <row r="1485" spans="1:10" x14ac:dyDescent="0.25">
      <c r="A1485" s="4" t="str">
        <f t="shared" si="47"/>
        <v>NEMNEM Customer9/22/2021 (4pm-5pm &amp; 5:55pm-7pm)20</v>
      </c>
      <c r="B1485" t="s">
        <v>97</v>
      </c>
      <c r="C1485" t="s">
        <v>110</v>
      </c>
      <c r="D1485" s="5" t="s">
        <v>191</v>
      </c>
      <c r="E1485">
        <v>20</v>
      </c>
      <c r="F1485">
        <v>2.8024661540985107</v>
      </c>
      <c r="G1485">
        <v>3.2907030582427979</v>
      </c>
      <c r="H1485">
        <v>1.9418986514210701E-2</v>
      </c>
      <c r="I1485">
        <v>85.478912964641736</v>
      </c>
      <c r="J1485">
        <f t="shared" si="46"/>
        <v>0</v>
      </c>
    </row>
    <row r="1486" spans="1:10" x14ac:dyDescent="0.25">
      <c r="A1486" s="4" t="str">
        <f t="shared" si="47"/>
        <v>NEMNEM Customer9/22/2021 (4pm-5pm &amp; 5:55pm-7pm)21</v>
      </c>
      <c r="B1486" t="s">
        <v>97</v>
      </c>
      <c r="C1486" t="s">
        <v>110</v>
      </c>
      <c r="D1486" s="5" t="s">
        <v>191</v>
      </c>
      <c r="E1486">
        <v>21</v>
      </c>
      <c r="F1486">
        <v>2.6227133274078369</v>
      </c>
      <c r="G1486">
        <v>2.7814240455627441</v>
      </c>
      <c r="H1486">
        <v>1.8447365611791611E-2</v>
      </c>
      <c r="I1486">
        <v>82.67338621940516</v>
      </c>
      <c r="J1486">
        <f t="shared" si="46"/>
        <v>0</v>
      </c>
    </row>
    <row r="1487" spans="1:10" x14ac:dyDescent="0.25">
      <c r="A1487" s="4" t="str">
        <f t="shared" si="47"/>
        <v>NEMNEM Customer9/22/2021 (4pm-5pm &amp; 5:55pm-7pm)22</v>
      </c>
      <c r="B1487" t="s">
        <v>97</v>
      </c>
      <c r="C1487" t="s">
        <v>110</v>
      </c>
      <c r="D1487" s="5" t="s">
        <v>191</v>
      </c>
      <c r="E1487">
        <v>22</v>
      </c>
      <c r="F1487">
        <v>2.4147508144378662</v>
      </c>
      <c r="G1487">
        <v>2.5603163242340088</v>
      </c>
      <c r="H1487">
        <v>1.8291991204023361E-2</v>
      </c>
      <c r="I1487">
        <v>80.573533998188083</v>
      </c>
      <c r="J1487">
        <f t="shared" si="46"/>
        <v>0</v>
      </c>
    </row>
    <row r="1488" spans="1:10" x14ac:dyDescent="0.25">
      <c r="A1488" s="4" t="str">
        <f t="shared" si="47"/>
        <v>NEMNEM Customer9/22/2021 (4pm-5pm &amp; 5:55pm-7pm)23</v>
      </c>
      <c r="B1488" t="s">
        <v>97</v>
      </c>
      <c r="C1488" t="s">
        <v>110</v>
      </c>
      <c r="D1488" s="5" t="s">
        <v>191</v>
      </c>
      <c r="E1488">
        <v>23</v>
      </c>
      <c r="F1488">
        <v>2.1505460739135742</v>
      </c>
      <c r="G1488">
        <v>2.2820773124694824</v>
      </c>
      <c r="H1488">
        <v>1.8798680976033211E-2</v>
      </c>
      <c r="I1488">
        <v>78.251854034457153</v>
      </c>
      <c r="J1488">
        <f t="shared" si="46"/>
        <v>0</v>
      </c>
    </row>
    <row r="1489" spans="1:10" x14ac:dyDescent="0.25">
      <c r="A1489" s="4" t="str">
        <f t="shared" si="47"/>
        <v>NEMNEM Customer9/22/2021 (4pm-5pm &amp; 5:55pm-7pm)24</v>
      </c>
      <c r="B1489" t="s">
        <v>97</v>
      </c>
      <c r="C1489" t="s">
        <v>110</v>
      </c>
      <c r="D1489" s="5" t="s">
        <v>191</v>
      </c>
      <c r="E1489">
        <v>24</v>
      </c>
      <c r="F1489">
        <v>1.8330371379852295</v>
      </c>
      <c r="G1489">
        <v>1.9508130550384521</v>
      </c>
      <c r="H1489">
        <v>1.7792984843254089E-2</v>
      </c>
      <c r="I1489">
        <v>76.351306436994435</v>
      </c>
      <c r="J1489">
        <f t="shared" si="46"/>
        <v>0</v>
      </c>
    </row>
    <row r="1490" spans="1:10" x14ac:dyDescent="0.25">
      <c r="A1490" s="4" t="str">
        <f t="shared" si="47"/>
        <v>NEMNEM Customer9/30/2021 (5pm-7pm)1</v>
      </c>
      <c r="B1490" t="s">
        <v>97</v>
      </c>
      <c r="C1490" t="s">
        <v>110</v>
      </c>
      <c r="D1490" s="5" t="s">
        <v>192</v>
      </c>
      <c r="E1490">
        <v>1</v>
      </c>
      <c r="F1490">
        <v>1.0368599891662598</v>
      </c>
      <c r="G1490">
        <v>1.1017467975616455</v>
      </c>
      <c r="H1490">
        <v>1.5350914560258389E-2</v>
      </c>
      <c r="I1490">
        <v>64.038719479108735</v>
      </c>
      <c r="J1490">
        <f t="shared" si="46"/>
        <v>0</v>
      </c>
    </row>
    <row r="1491" spans="1:10" x14ac:dyDescent="0.25">
      <c r="A1491" s="4" t="str">
        <f t="shared" si="47"/>
        <v>NEMNEM Customer9/30/2021 (5pm-7pm)2</v>
      </c>
      <c r="B1491" t="s">
        <v>97</v>
      </c>
      <c r="C1491" t="s">
        <v>110</v>
      </c>
      <c r="D1491" s="5" t="s">
        <v>192</v>
      </c>
      <c r="E1491">
        <v>2</v>
      </c>
      <c r="F1491">
        <v>0.91622376441955566</v>
      </c>
      <c r="G1491">
        <v>0.98756527900695801</v>
      </c>
      <c r="H1491">
        <v>1.449348870664835E-2</v>
      </c>
      <c r="I1491">
        <v>62.752299692531139</v>
      </c>
      <c r="J1491">
        <f t="shared" si="46"/>
        <v>0</v>
      </c>
    </row>
    <row r="1492" spans="1:10" x14ac:dyDescent="0.25">
      <c r="A1492" s="4" t="str">
        <f t="shared" si="47"/>
        <v>NEMNEM Customer9/30/2021 (5pm-7pm)3</v>
      </c>
      <c r="B1492" t="s">
        <v>97</v>
      </c>
      <c r="C1492" t="s">
        <v>110</v>
      </c>
      <c r="D1492" s="5" t="s">
        <v>192</v>
      </c>
      <c r="E1492">
        <v>3</v>
      </c>
      <c r="F1492">
        <v>0.84313791990280151</v>
      </c>
      <c r="G1492">
        <v>0.89286589622497559</v>
      </c>
      <c r="H1492">
        <v>1.3240393251180649E-2</v>
      </c>
      <c r="I1492">
        <v>61.171964188818691</v>
      </c>
      <c r="J1492">
        <f t="shared" si="46"/>
        <v>0</v>
      </c>
    </row>
    <row r="1493" spans="1:10" x14ac:dyDescent="0.25">
      <c r="A1493" s="4" t="str">
        <f t="shared" si="47"/>
        <v>NEMNEM Customer9/30/2021 (5pm-7pm)4</v>
      </c>
      <c r="B1493" t="s">
        <v>97</v>
      </c>
      <c r="C1493" t="s">
        <v>110</v>
      </c>
      <c r="D1493" s="5" t="s">
        <v>192</v>
      </c>
      <c r="E1493">
        <v>4</v>
      </c>
      <c r="F1493">
        <v>0.8108639121055603</v>
      </c>
      <c r="G1493">
        <v>0.8444058895111084</v>
      </c>
      <c r="H1493">
        <v>1.2295601889491081E-2</v>
      </c>
      <c r="I1493">
        <v>60.223502441671229</v>
      </c>
      <c r="J1493">
        <f t="shared" si="46"/>
        <v>0</v>
      </c>
    </row>
    <row r="1494" spans="1:10" x14ac:dyDescent="0.25">
      <c r="A1494" s="4" t="str">
        <f t="shared" si="47"/>
        <v>NEMNEM Customer9/30/2021 (5pm-7pm)5</v>
      </c>
      <c r="B1494" t="s">
        <v>97</v>
      </c>
      <c r="C1494" t="s">
        <v>110</v>
      </c>
      <c r="D1494" s="5" t="s">
        <v>192</v>
      </c>
      <c r="E1494">
        <v>5</v>
      </c>
      <c r="F1494">
        <v>0.78395897150039673</v>
      </c>
      <c r="G1494">
        <v>0.80472248792648315</v>
      </c>
      <c r="H1494">
        <v>1.0912459343671799E-2</v>
      </c>
      <c r="I1494">
        <v>58.937196599747267</v>
      </c>
      <c r="J1494">
        <f t="shared" si="46"/>
        <v>0</v>
      </c>
    </row>
    <row r="1495" spans="1:10" x14ac:dyDescent="0.25">
      <c r="A1495" s="4" t="str">
        <f t="shared" si="47"/>
        <v>NEMNEM Customer9/30/2021 (5pm-7pm)6</v>
      </c>
      <c r="B1495" t="s">
        <v>97</v>
      </c>
      <c r="C1495" t="s">
        <v>110</v>
      </c>
      <c r="D1495" s="5" t="s">
        <v>192</v>
      </c>
      <c r="E1495">
        <v>6</v>
      </c>
      <c r="F1495">
        <v>0.76632130146026611</v>
      </c>
      <c r="G1495">
        <v>0.80164057016372681</v>
      </c>
      <c r="H1495">
        <v>9.0724322944879532E-3</v>
      </c>
      <c r="I1495">
        <v>58.41510218845962</v>
      </c>
      <c r="J1495">
        <f t="shared" si="46"/>
        <v>0</v>
      </c>
    </row>
    <row r="1496" spans="1:10" x14ac:dyDescent="0.25">
      <c r="A1496" s="4" t="str">
        <f t="shared" si="47"/>
        <v>NEMNEM Customer9/30/2021 (5pm-7pm)7</v>
      </c>
      <c r="B1496" t="s">
        <v>97</v>
      </c>
      <c r="C1496" t="s">
        <v>110</v>
      </c>
      <c r="D1496" s="5" t="s">
        <v>192</v>
      </c>
      <c r="E1496">
        <v>7</v>
      </c>
      <c r="F1496">
        <v>0.83295661211013794</v>
      </c>
      <c r="G1496">
        <v>0.85278069972991943</v>
      </c>
      <c r="H1496">
        <v>7.7850166708230972E-3</v>
      </c>
      <c r="I1496">
        <v>58.918266413452443</v>
      </c>
      <c r="J1496">
        <f t="shared" si="46"/>
        <v>0</v>
      </c>
    </row>
    <row r="1497" spans="1:10" x14ac:dyDescent="0.25">
      <c r="A1497" s="4" t="str">
        <f t="shared" si="47"/>
        <v>NEMNEM Customer9/30/2021 (5pm-7pm)8</v>
      </c>
      <c r="B1497" t="s">
        <v>97</v>
      </c>
      <c r="C1497" t="s">
        <v>110</v>
      </c>
      <c r="D1497" s="5" t="s">
        <v>192</v>
      </c>
      <c r="E1497">
        <v>8</v>
      </c>
      <c r="F1497">
        <v>0.56567072868347168</v>
      </c>
      <c r="G1497">
        <v>0.57781559228897095</v>
      </c>
      <c r="H1497">
        <v>8.5532413795590401E-3</v>
      </c>
      <c r="I1497">
        <v>58.915128413819367</v>
      </c>
      <c r="J1497">
        <f t="shared" si="46"/>
        <v>0</v>
      </c>
    </row>
    <row r="1498" spans="1:10" x14ac:dyDescent="0.25">
      <c r="A1498" s="4" t="str">
        <f t="shared" si="47"/>
        <v>NEMNEM Customer9/30/2021 (5pm-7pm)9</v>
      </c>
      <c r="B1498" t="s">
        <v>97</v>
      </c>
      <c r="C1498" t="s">
        <v>110</v>
      </c>
      <c r="D1498" s="5" t="s">
        <v>192</v>
      </c>
      <c r="E1498">
        <v>9</v>
      </c>
      <c r="F1498">
        <v>-0.18194665014743805</v>
      </c>
      <c r="G1498">
        <v>-0.15154536068439484</v>
      </c>
      <c r="H1498">
        <v>1.1034349910914898E-2</v>
      </c>
      <c r="I1498">
        <v>60.479681678426743</v>
      </c>
      <c r="J1498">
        <f t="shared" si="46"/>
        <v>0</v>
      </c>
    </row>
    <row r="1499" spans="1:10" x14ac:dyDescent="0.25">
      <c r="A1499" s="4" t="str">
        <f t="shared" si="47"/>
        <v>NEMNEM Customer9/30/2021 (5pm-7pm)10</v>
      </c>
      <c r="B1499" t="s">
        <v>97</v>
      </c>
      <c r="C1499" t="s">
        <v>110</v>
      </c>
      <c r="D1499" s="5" t="s">
        <v>192</v>
      </c>
      <c r="E1499">
        <v>10</v>
      </c>
      <c r="F1499">
        <v>-1.0003172159194946</v>
      </c>
      <c r="G1499">
        <v>-0.96621870994567871</v>
      </c>
      <c r="H1499">
        <v>1.2834495864808559E-2</v>
      </c>
      <c r="I1499">
        <v>65.524724181594607</v>
      </c>
      <c r="J1499">
        <f t="shared" si="46"/>
        <v>0</v>
      </c>
    </row>
    <row r="1500" spans="1:10" x14ac:dyDescent="0.25">
      <c r="A1500" s="4" t="str">
        <f t="shared" si="47"/>
        <v>NEMNEM Customer9/30/2021 (5pm-7pm)11</v>
      </c>
      <c r="B1500" t="s">
        <v>97</v>
      </c>
      <c r="C1500" t="s">
        <v>110</v>
      </c>
      <c r="D1500" s="5" t="s">
        <v>192</v>
      </c>
      <c r="E1500">
        <v>11</v>
      </c>
      <c r="F1500">
        <v>-1.7025724649429321</v>
      </c>
      <c r="G1500">
        <v>-1.7399346828460693</v>
      </c>
      <c r="H1500">
        <v>1.2992202304303646E-2</v>
      </c>
      <c r="I1500">
        <v>71.557088081032248</v>
      </c>
      <c r="J1500">
        <f t="shared" si="46"/>
        <v>0</v>
      </c>
    </row>
    <row r="1501" spans="1:10" x14ac:dyDescent="0.25">
      <c r="A1501" s="4" t="str">
        <f t="shared" si="47"/>
        <v>NEMNEM Customer9/30/2021 (5pm-7pm)12</v>
      </c>
      <c r="B1501" t="s">
        <v>97</v>
      </c>
      <c r="C1501" t="s">
        <v>110</v>
      </c>
      <c r="D1501" s="5" t="s">
        <v>192</v>
      </c>
      <c r="E1501">
        <v>12</v>
      </c>
      <c r="F1501">
        <v>-2.1809122562408447</v>
      </c>
      <c r="G1501">
        <v>-2.1894140243530273</v>
      </c>
      <c r="H1501">
        <v>1.3149251230061054E-2</v>
      </c>
      <c r="I1501">
        <v>77.941356074761913</v>
      </c>
      <c r="J1501">
        <f t="shared" si="46"/>
        <v>0</v>
      </c>
    </row>
    <row r="1502" spans="1:10" x14ac:dyDescent="0.25">
      <c r="A1502" s="4" t="str">
        <f t="shared" si="47"/>
        <v>NEMNEM Customer9/30/2021 (5pm-7pm)13</v>
      </c>
      <c r="B1502" t="s">
        <v>97</v>
      </c>
      <c r="C1502" t="s">
        <v>110</v>
      </c>
      <c r="D1502" s="5" t="s">
        <v>192</v>
      </c>
      <c r="E1502">
        <v>13</v>
      </c>
      <c r="F1502">
        <v>-2.3320968151092529</v>
      </c>
      <c r="G1502">
        <v>-2.3392202854156494</v>
      </c>
      <c r="H1502">
        <v>1.3576432131230831E-2</v>
      </c>
      <c r="I1502">
        <v>82.678923364484831</v>
      </c>
      <c r="J1502">
        <f t="shared" si="46"/>
        <v>0</v>
      </c>
    </row>
    <row r="1503" spans="1:10" x14ac:dyDescent="0.25">
      <c r="A1503" s="4" t="str">
        <f t="shared" si="47"/>
        <v>NEMNEM Customer9/30/2021 (5pm-7pm)14</v>
      </c>
      <c r="B1503" t="s">
        <v>97</v>
      </c>
      <c r="C1503" t="s">
        <v>110</v>
      </c>
      <c r="D1503" s="5" t="s">
        <v>192</v>
      </c>
      <c r="E1503">
        <v>14</v>
      </c>
      <c r="F1503">
        <v>-2.1356375217437744</v>
      </c>
      <c r="G1503">
        <v>-2.1569442749023438</v>
      </c>
      <c r="H1503">
        <v>1.2620130553841591E-2</v>
      </c>
      <c r="I1503">
        <v>84.177400934580405</v>
      </c>
      <c r="J1503">
        <f t="shared" si="46"/>
        <v>0</v>
      </c>
    </row>
    <row r="1504" spans="1:10" x14ac:dyDescent="0.25">
      <c r="A1504" s="4" t="str">
        <f t="shared" si="47"/>
        <v>NEMNEM Customer9/30/2021 (5pm-7pm)15</v>
      </c>
      <c r="B1504" t="s">
        <v>97</v>
      </c>
      <c r="C1504" t="s">
        <v>110</v>
      </c>
      <c r="D1504" s="5" t="s">
        <v>192</v>
      </c>
      <c r="E1504">
        <v>15</v>
      </c>
      <c r="F1504">
        <v>-1.6538686752319336</v>
      </c>
      <c r="G1504">
        <v>-1.6592849493026733</v>
      </c>
      <c r="H1504">
        <v>6.9863856770098209E-3</v>
      </c>
      <c r="I1504">
        <v>85.537016822431909</v>
      </c>
      <c r="J1504">
        <f t="shared" si="46"/>
        <v>0</v>
      </c>
    </row>
    <row r="1505" spans="1:10" x14ac:dyDescent="0.25">
      <c r="A1505" s="4" t="str">
        <f t="shared" si="47"/>
        <v>NEMNEM Customer9/30/2021 (5pm-7pm)16</v>
      </c>
      <c r="B1505" t="s">
        <v>97</v>
      </c>
      <c r="C1505" t="s">
        <v>110</v>
      </c>
      <c r="D1505" s="5" t="s">
        <v>192</v>
      </c>
      <c r="E1505">
        <v>16</v>
      </c>
      <c r="F1505">
        <v>-0.7694091796875</v>
      </c>
      <c r="G1505">
        <v>-0.76399290561676025</v>
      </c>
      <c r="H1505">
        <v>6.9863856770098209E-3</v>
      </c>
      <c r="I1505">
        <v>86.918991588778781</v>
      </c>
      <c r="J1505">
        <f t="shared" si="46"/>
        <v>0</v>
      </c>
    </row>
    <row r="1506" spans="1:10" x14ac:dyDescent="0.25">
      <c r="A1506" s="4" t="str">
        <f t="shared" si="47"/>
        <v>NEMNEM Customer9/30/2021 (5pm-7pm)17</v>
      </c>
      <c r="B1506" t="s">
        <v>97</v>
      </c>
      <c r="C1506" t="s">
        <v>110</v>
      </c>
      <c r="D1506" s="5" t="s">
        <v>192</v>
      </c>
      <c r="E1506">
        <v>17</v>
      </c>
      <c r="F1506">
        <v>0.32074478268623352</v>
      </c>
      <c r="G1506">
        <v>0.25920963287353516</v>
      </c>
      <c r="H1506">
        <v>1.4288385398685932E-2</v>
      </c>
      <c r="I1506">
        <v>87.415862616819098</v>
      </c>
      <c r="J1506">
        <f t="shared" si="46"/>
        <v>0</v>
      </c>
    </row>
    <row r="1507" spans="1:10" x14ac:dyDescent="0.25">
      <c r="A1507" s="4" t="str">
        <f t="shared" si="47"/>
        <v>NEMNEM Customer9/30/2021 (5pm-7pm)18</v>
      </c>
      <c r="B1507" t="s">
        <v>97</v>
      </c>
      <c r="C1507" t="s">
        <v>110</v>
      </c>
      <c r="D1507" s="5" t="s">
        <v>192</v>
      </c>
      <c r="E1507">
        <v>18</v>
      </c>
      <c r="F1507">
        <v>1.3108190298080444</v>
      </c>
      <c r="G1507">
        <v>0.75450098514556885</v>
      </c>
      <c r="H1507">
        <v>1.6461344435811043E-2</v>
      </c>
      <c r="I1507">
        <v>87.259396261678404</v>
      </c>
      <c r="J1507">
        <f t="shared" si="46"/>
        <v>0</v>
      </c>
    </row>
    <row r="1508" spans="1:10" x14ac:dyDescent="0.25">
      <c r="A1508" s="4" t="str">
        <f t="shared" si="47"/>
        <v>NEMNEM Customer9/30/2021 (5pm-7pm)19</v>
      </c>
      <c r="B1508" t="s">
        <v>97</v>
      </c>
      <c r="C1508" t="s">
        <v>110</v>
      </c>
      <c r="D1508" s="5" t="s">
        <v>192</v>
      </c>
      <c r="E1508">
        <v>19</v>
      </c>
      <c r="F1508">
        <v>1.7828891277313232</v>
      </c>
      <c r="G1508">
        <v>1.4773727655410767</v>
      </c>
      <c r="H1508">
        <v>1.6680335626006126E-2</v>
      </c>
      <c r="I1508">
        <v>86.477979439243498</v>
      </c>
      <c r="J1508">
        <f t="shared" si="46"/>
        <v>0</v>
      </c>
    </row>
    <row r="1509" spans="1:10" x14ac:dyDescent="0.25">
      <c r="A1509" s="4" t="str">
        <f t="shared" si="47"/>
        <v>NEMNEM Customer9/30/2021 (5pm-7pm)20</v>
      </c>
      <c r="B1509" t="s">
        <v>97</v>
      </c>
      <c r="C1509" t="s">
        <v>110</v>
      </c>
      <c r="D1509" s="5" t="s">
        <v>192</v>
      </c>
      <c r="E1509">
        <v>20</v>
      </c>
      <c r="F1509">
        <v>1.7933356761932373</v>
      </c>
      <c r="G1509">
        <v>2.1442253589630127</v>
      </c>
      <c r="H1509">
        <v>1.6177661716938019E-2</v>
      </c>
      <c r="I1509">
        <v>83.190622429901026</v>
      </c>
      <c r="J1509">
        <f t="shared" si="46"/>
        <v>0</v>
      </c>
    </row>
    <row r="1510" spans="1:10" x14ac:dyDescent="0.25">
      <c r="A1510" s="4" t="str">
        <f t="shared" si="47"/>
        <v>NEMNEM Customer9/30/2021 (5pm-7pm)21</v>
      </c>
      <c r="B1510" t="s">
        <v>97</v>
      </c>
      <c r="C1510" t="s">
        <v>110</v>
      </c>
      <c r="D1510" s="5" t="s">
        <v>192</v>
      </c>
      <c r="E1510">
        <v>21</v>
      </c>
      <c r="F1510">
        <v>1.7121659517288208</v>
      </c>
      <c r="G1510">
        <v>1.8479306697845459</v>
      </c>
      <c r="H1510">
        <v>1.5476933680474758E-2</v>
      </c>
      <c r="I1510">
        <v>79.608461682230811</v>
      </c>
      <c r="J1510">
        <f t="shared" si="46"/>
        <v>0</v>
      </c>
    </row>
    <row r="1511" spans="1:10" x14ac:dyDescent="0.25">
      <c r="A1511" s="4" t="str">
        <f t="shared" si="47"/>
        <v>NEMNEM Customer9/30/2021 (5pm-7pm)22</v>
      </c>
      <c r="B1511" t="s">
        <v>97</v>
      </c>
      <c r="C1511" t="s">
        <v>110</v>
      </c>
      <c r="D1511" s="5" t="s">
        <v>192</v>
      </c>
      <c r="E1511">
        <v>22</v>
      </c>
      <c r="F1511">
        <v>1.6390612125396729</v>
      </c>
      <c r="G1511">
        <v>1.7165687084197998</v>
      </c>
      <c r="H1511">
        <v>1.5913533046841621E-2</v>
      </c>
      <c r="I1511">
        <v>76.510193457950933</v>
      </c>
      <c r="J1511">
        <f t="shared" si="46"/>
        <v>0</v>
      </c>
    </row>
    <row r="1512" spans="1:10" x14ac:dyDescent="0.25">
      <c r="A1512" s="4" t="str">
        <f t="shared" si="47"/>
        <v>NEMNEM Customer9/30/2021 (5pm-7pm)23</v>
      </c>
      <c r="B1512" t="s">
        <v>97</v>
      </c>
      <c r="C1512" t="s">
        <v>110</v>
      </c>
      <c r="D1512" s="5" t="s">
        <v>192</v>
      </c>
      <c r="E1512">
        <v>23</v>
      </c>
      <c r="F1512">
        <v>1.5110052824020386</v>
      </c>
      <c r="G1512">
        <v>1.5776245594024658</v>
      </c>
      <c r="H1512">
        <v>1.7200851812958717E-2</v>
      </c>
      <c r="I1512">
        <v>74.031886915886403</v>
      </c>
      <c r="J1512">
        <f t="shared" si="46"/>
        <v>0</v>
      </c>
    </row>
    <row r="1513" spans="1:10" x14ac:dyDescent="0.25">
      <c r="A1513" s="4" t="str">
        <f t="shared" si="47"/>
        <v>NEMNEM Customer9/30/2021 (5pm-7pm)24</v>
      </c>
      <c r="B1513" t="s">
        <v>97</v>
      </c>
      <c r="C1513" t="s">
        <v>110</v>
      </c>
      <c r="D1513" s="5" t="s">
        <v>192</v>
      </c>
      <c r="E1513">
        <v>24</v>
      </c>
      <c r="F1513">
        <v>1.2992068529129028</v>
      </c>
      <c r="G1513">
        <v>1.3506529331207275</v>
      </c>
      <c r="H1513">
        <v>1.6803737729787827E-2</v>
      </c>
      <c r="I1513">
        <v>71.784889719621376</v>
      </c>
      <c r="J1513">
        <f t="shared" si="46"/>
        <v>0</v>
      </c>
    </row>
    <row r="1514" spans="1:10" x14ac:dyDescent="0.25">
      <c r="A1514" s="4" t="str">
        <f t="shared" si="47"/>
        <v>NEMNon-NEM CustomerAverage Event Day (6pm-8pm)1</v>
      </c>
      <c r="B1514" t="s">
        <v>97</v>
      </c>
      <c r="C1514" t="s">
        <v>111</v>
      </c>
      <c r="D1514" s="5" t="s">
        <v>193</v>
      </c>
      <c r="E1514">
        <v>1</v>
      </c>
      <c r="F1514">
        <v>1.1137348413467407</v>
      </c>
      <c r="G1514">
        <v>1.1196045875549316</v>
      </c>
      <c r="H1514">
        <v>6.7391349002718925E-3</v>
      </c>
      <c r="I1514">
        <v>73.285423136467642</v>
      </c>
      <c r="J1514">
        <f t="shared" si="46"/>
        <v>0</v>
      </c>
    </row>
    <row r="1515" spans="1:10" x14ac:dyDescent="0.25">
      <c r="A1515" s="4" t="str">
        <f t="shared" si="47"/>
        <v>NEMNon-NEM CustomerAverage Event Day (6pm-8pm)2</v>
      </c>
      <c r="B1515" t="s">
        <v>97</v>
      </c>
      <c r="C1515" t="s">
        <v>111</v>
      </c>
      <c r="D1515" s="5" t="s">
        <v>193</v>
      </c>
      <c r="E1515">
        <v>2</v>
      </c>
      <c r="F1515">
        <v>0.94413250684738159</v>
      </c>
      <c r="G1515">
        <v>0.95344668626785278</v>
      </c>
      <c r="H1515">
        <v>6.1580431647598743E-3</v>
      </c>
      <c r="I1515">
        <v>72.169447290246339</v>
      </c>
      <c r="J1515">
        <f t="shared" si="46"/>
        <v>0</v>
      </c>
    </row>
    <row r="1516" spans="1:10" x14ac:dyDescent="0.25">
      <c r="A1516" s="4" t="str">
        <f t="shared" si="47"/>
        <v>NEMNon-NEM CustomerAverage Event Day (6pm-8pm)3</v>
      </c>
      <c r="B1516" t="s">
        <v>97</v>
      </c>
      <c r="C1516" t="s">
        <v>111</v>
      </c>
      <c r="D1516" s="5" t="s">
        <v>193</v>
      </c>
      <c r="E1516">
        <v>3</v>
      </c>
      <c r="F1516">
        <v>0.823760986328125</v>
      </c>
      <c r="G1516">
        <v>0.83741980791091919</v>
      </c>
      <c r="H1516">
        <v>5.543561652302742E-3</v>
      </c>
      <c r="I1516">
        <v>71.173980477571135</v>
      </c>
      <c r="J1516">
        <f t="shared" si="46"/>
        <v>0</v>
      </c>
    </row>
    <row r="1517" spans="1:10" x14ac:dyDescent="0.25">
      <c r="A1517" s="4" t="str">
        <f t="shared" si="47"/>
        <v>NEMNon-NEM CustomerAverage Event Day (6pm-8pm)4</v>
      </c>
      <c r="B1517" t="s">
        <v>97</v>
      </c>
      <c r="C1517" t="s">
        <v>111</v>
      </c>
      <c r="D1517" s="5" t="s">
        <v>193</v>
      </c>
      <c r="E1517">
        <v>4</v>
      </c>
      <c r="F1517">
        <v>0.74338877201080322</v>
      </c>
      <c r="G1517">
        <v>0.75564616918563843</v>
      </c>
      <c r="H1517">
        <v>5.0153201445937157E-3</v>
      </c>
      <c r="I1517">
        <v>70.538010769468585</v>
      </c>
      <c r="J1517">
        <f t="shared" si="46"/>
        <v>0</v>
      </c>
    </row>
    <row r="1518" spans="1:10" x14ac:dyDescent="0.25">
      <c r="A1518" s="4" t="str">
        <f t="shared" si="47"/>
        <v>NEMNon-NEM CustomerAverage Event Day (6pm-8pm)5</v>
      </c>
      <c r="B1518" t="s">
        <v>97</v>
      </c>
      <c r="C1518" t="s">
        <v>111</v>
      </c>
      <c r="D1518" s="5" t="s">
        <v>193</v>
      </c>
      <c r="E1518">
        <v>5</v>
      </c>
      <c r="F1518">
        <v>0.69184833765029907</v>
      </c>
      <c r="G1518">
        <v>0.6992766261100769</v>
      </c>
      <c r="H1518">
        <v>4.4491840526461601E-3</v>
      </c>
      <c r="I1518">
        <v>70.062215942436026</v>
      </c>
      <c r="J1518">
        <f t="shared" si="46"/>
        <v>0</v>
      </c>
    </row>
    <row r="1519" spans="1:10" x14ac:dyDescent="0.25">
      <c r="A1519" s="4" t="str">
        <f t="shared" si="47"/>
        <v>NEMNon-NEM CustomerAverage Event Day (6pm-8pm)6</v>
      </c>
      <c r="B1519" t="s">
        <v>97</v>
      </c>
      <c r="C1519" t="s">
        <v>111</v>
      </c>
      <c r="D1519" s="5" t="s">
        <v>193</v>
      </c>
      <c r="E1519">
        <v>6</v>
      </c>
      <c r="F1519">
        <v>0.67269515991210938</v>
      </c>
      <c r="G1519">
        <v>0.67405736446380615</v>
      </c>
      <c r="H1519">
        <v>3.8497105706483126E-3</v>
      </c>
      <c r="I1519">
        <v>69.692207517755776</v>
      </c>
      <c r="J1519">
        <f t="shared" si="46"/>
        <v>0</v>
      </c>
    </row>
    <row r="1520" spans="1:10" x14ac:dyDescent="0.25">
      <c r="A1520" s="4" t="str">
        <f t="shared" si="47"/>
        <v>NEMNon-NEM CustomerAverage Event Day (6pm-8pm)7</v>
      </c>
      <c r="B1520" t="s">
        <v>97</v>
      </c>
      <c r="C1520" t="s">
        <v>111</v>
      </c>
      <c r="D1520" s="5" t="s">
        <v>193</v>
      </c>
      <c r="E1520">
        <v>7</v>
      </c>
      <c r="F1520">
        <v>0.68938839435577393</v>
      </c>
      <c r="G1520">
        <v>0.69929563999176025</v>
      </c>
      <c r="H1520">
        <v>3.5628394689410925E-3</v>
      </c>
      <c r="I1520">
        <v>69.299772270735971</v>
      </c>
      <c r="J1520">
        <f t="shared" si="46"/>
        <v>0</v>
      </c>
    </row>
    <row r="1521" spans="1:10" x14ac:dyDescent="0.25">
      <c r="A1521" s="4" t="str">
        <f t="shared" si="47"/>
        <v>NEMNon-NEM CustomerAverage Event Day (6pm-8pm)8</v>
      </c>
      <c r="B1521" t="s">
        <v>97</v>
      </c>
      <c r="C1521" t="s">
        <v>111</v>
      </c>
      <c r="D1521" s="5" t="s">
        <v>193</v>
      </c>
      <c r="E1521">
        <v>8</v>
      </c>
      <c r="F1521">
        <v>0.73674416542053223</v>
      </c>
      <c r="G1521">
        <v>0.74386304616928101</v>
      </c>
      <c r="H1521">
        <v>3.7008209619671106E-3</v>
      </c>
      <c r="I1521">
        <v>69.056649009833208</v>
      </c>
      <c r="J1521">
        <f t="shared" si="46"/>
        <v>0</v>
      </c>
    </row>
    <row r="1522" spans="1:10" x14ac:dyDescent="0.25">
      <c r="A1522" s="4" t="str">
        <f t="shared" si="47"/>
        <v>NEMNon-NEM CustomerAverage Event Day (6pm-8pm)9</v>
      </c>
      <c r="B1522" t="s">
        <v>97</v>
      </c>
      <c r="C1522" t="s">
        <v>111</v>
      </c>
      <c r="D1522" s="5" t="s">
        <v>193</v>
      </c>
      <c r="E1522">
        <v>9</v>
      </c>
      <c r="F1522">
        <v>0.78783994913101196</v>
      </c>
      <c r="G1522">
        <v>0.79441440105438232</v>
      </c>
      <c r="H1522">
        <v>4.1972985491156578E-3</v>
      </c>
      <c r="I1522">
        <v>70.969823608633533</v>
      </c>
      <c r="J1522">
        <f t="shared" si="46"/>
        <v>0</v>
      </c>
    </row>
    <row r="1523" spans="1:10" x14ac:dyDescent="0.25">
      <c r="A1523" s="4" t="str">
        <f t="shared" si="47"/>
        <v>NEMNon-NEM CustomerAverage Event Day (6pm-8pm)10</v>
      </c>
      <c r="B1523" t="s">
        <v>97</v>
      </c>
      <c r="C1523" t="s">
        <v>111</v>
      </c>
      <c r="D1523" s="5" t="s">
        <v>193</v>
      </c>
      <c r="E1523">
        <v>10</v>
      </c>
      <c r="F1523">
        <v>0.89922815561294556</v>
      </c>
      <c r="G1523">
        <v>0.90182250738143921</v>
      </c>
      <c r="H1523">
        <v>5.0235842354595661E-3</v>
      </c>
      <c r="I1523">
        <v>75.322793475955635</v>
      </c>
      <c r="J1523">
        <f t="shared" si="46"/>
        <v>0</v>
      </c>
    </row>
    <row r="1524" spans="1:10" x14ac:dyDescent="0.25">
      <c r="A1524" s="4" t="str">
        <f t="shared" si="47"/>
        <v>NEMNon-NEM CustomerAverage Event Day (6pm-8pm)11</v>
      </c>
      <c r="B1524" t="s">
        <v>97</v>
      </c>
      <c r="C1524" t="s">
        <v>111</v>
      </c>
      <c r="D1524" s="5" t="s">
        <v>193</v>
      </c>
      <c r="E1524">
        <v>11</v>
      </c>
      <c r="F1524">
        <v>1.0575863122940063</v>
      </c>
      <c r="G1524">
        <v>1.0602498054504395</v>
      </c>
      <c r="H1524">
        <v>5.9146867133677006E-3</v>
      </c>
      <c r="I1524">
        <v>80.074694414921069</v>
      </c>
      <c r="J1524">
        <f t="shared" si="46"/>
        <v>0</v>
      </c>
    </row>
    <row r="1525" spans="1:10" x14ac:dyDescent="0.25">
      <c r="A1525" s="4" t="str">
        <f t="shared" si="47"/>
        <v>NEMNon-NEM CustomerAverage Event Day (6pm-8pm)12</v>
      </c>
      <c r="B1525" t="s">
        <v>97</v>
      </c>
      <c r="C1525" t="s">
        <v>111</v>
      </c>
      <c r="D1525" s="5" t="s">
        <v>193</v>
      </c>
      <c r="E1525">
        <v>12</v>
      </c>
      <c r="F1525">
        <v>1.2875645160675049</v>
      </c>
      <c r="G1525">
        <v>1.2815684080123901</v>
      </c>
      <c r="H1525">
        <v>6.8741822615265846E-3</v>
      </c>
      <c r="I1525">
        <v>84.255553655298655</v>
      </c>
      <c r="J1525">
        <f t="shared" si="46"/>
        <v>0</v>
      </c>
    </row>
    <row r="1526" spans="1:10" x14ac:dyDescent="0.25">
      <c r="A1526" s="4" t="str">
        <f t="shared" si="47"/>
        <v>NEMNon-NEM CustomerAverage Event Day (6pm-8pm)13</v>
      </c>
      <c r="B1526" t="s">
        <v>97</v>
      </c>
      <c r="C1526" t="s">
        <v>111</v>
      </c>
      <c r="D1526" s="5" t="s">
        <v>193</v>
      </c>
      <c r="E1526">
        <v>13</v>
      </c>
      <c r="F1526">
        <v>1.5741530656814575</v>
      </c>
      <c r="G1526">
        <v>1.5908986330032349</v>
      </c>
      <c r="H1526">
        <v>7.7349594794213772E-3</v>
      </c>
      <c r="I1526">
        <v>87.255876527334024</v>
      </c>
      <c r="J1526">
        <f t="shared" si="46"/>
        <v>0</v>
      </c>
    </row>
    <row r="1527" spans="1:10" x14ac:dyDescent="0.25">
      <c r="A1527" s="4" t="str">
        <f t="shared" si="47"/>
        <v>NEMNon-NEM CustomerAverage Event Day (6pm-8pm)14</v>
      </c>
      <c r="B1527" t="s">
        <v>97</v>
      </c>
      <c r="C1527" t="s">
        <v>111</v>
      </c>
      <c r="D1527" s="5" t="s">
        <v>193</v>
      </c>
      <c r="E1527">
        <v>14</v>
      </c>
      <c r="F1527">
        <v>1.8877267837524414</v>
      </c>
      <c r="G1527">
        <v>1.9114327430725098</v>
      </c>
      <c r="H1527">
        <v>8.1993779167532921E-3</v>
      </c>
      <c r="I1527">
        <v>89.662223975019373</v>
      </c>
      <c r="J1527">
        <f t="shared" si="46"/>
        <v>0</v>
      </c>
    </row>
    <row r="1528" spans="1:10" x14ac:dyDescent="0.25">
      <c r="A1528" s="4" t="str">
        <f t="shared" si="47"/>
        <v>NEMNon-NEM CustomerAverage Event Day (6pm-8pm)15</v>
      </c>
      <c r="B1528" t="s">
        <v>97</v>
      </c>
      <c r="C1528" t="s">
        <v>111</v>
      </c>
      <c r="D1528" s="5" t="s">
        <v>193</v>
      </c>
      <c r="E1528">
        <v>15</v>
      </c>
      <c r="F1528">
        <v>2.1764988899230957</v>
      </c>
      <c r="G1528">
        <v>2.2024295330047607</v>
      </c>
      <c r="H1528">
        <v>7.7613638713955879E-3</v>
      </c>
      <c r="I1528">
        <v>91.370843294937856</v>
      </c>
      <c r="J1528">
        <f t="shared" si="46"/>
        <v>0</v>
      </c>
    </row>
    <row r="1529" spans="1:10" x14ac:dyDescent="0.25">
      <c r="A1529" s="4" t="str">
        <f t="shared" si="47"/>
        <v>NEMNon-NEM CustomerAverage Event Day (6pm-8pm)16</v>
      </c>
      <c r="B1529" t="s">
        <v>97</v>
      </c>
      <c r="C1529" t="s">
        <v>111</v>
      </c>
      <c r="D1529" s="5" t="s">
        <v>193</v>
      </c>
      <c r="E1529">
        <v>16</v>
      </c>
      <c r="F1529">
        <v>2.4592876434326172</v>
      </c>
      <c r="G1529">
        <v>2.4718825817108154</v>
      </c>
      <c r="H1529">
        <v>4.2557595297694206E-3</v>
      </c>
      <c r="I1529">
        <v>93.152526311982726</v>
      </c>
      <c r="J1529">
        <f t="shared" si="46"/>
        <v>0</v>
      </c>
    </row>
    <row r="1530" spans="1:10" x14ac:dyDescent="0.25">
      <c r="A1530" s="4" t="str">
        <f t="shared" si="47"/>
        <v>NEMNon-NEM CustomerAverage Event Day (6pm-8pm)17</v>
      </c>
      <c r="B1530" t="s">
        <v>97</v>
      </c>
      <c r="C1530" t="s">
        <v>111</v>
      </c>
      <c r="D1530" s="5" t="s">
        <v>193</v>
      </c>
      <c r="E1530">
        <v>17</v>
      </c>
      <c r="F1530">
        <v>2.5891785621643066</v>
      </c>
      <c r="G1530">
        <v>2.5765836238861084</v>
      </c>
      <c r="H1530">
        <v>4.2557595297694206E-3</v>
      </c>
      <c r="I1530">
        <v>92.931766823399215</v>
      </c>
      <c r="J1530">
        <f t="shared" si="46"/>
        <v>0</v>
      </c>
    </row>
    <row r="1531" spans="1:10" x14ac:dyDescent="0.25">
      <c r="A1531" s="4" t="str">
        <f t="shared" si="47"/>
        <v>NEMNon-NEM CustomerAverage Event Day (6pm-8pm)18</v>
      </c>
      <c r="B1531" t="s">
        <v>97</v>
      </c>
      <c r="C1531" t="s">
        <v>111</v>
      </c>
      <c r="D1531" s="5" t="s">
        <v>193</v>
      </c>
      <c r="E1531">
        <v>18</v>
      </c>
      <c r="F1531">
        <v>2.5747621059417725</v>
      </c>
      <c r="G1531">
        <v>2.5672037601470947</v>
      </c>
      <c r="H1531">
        <v>7.8322393819689751E-3</v>
      </c>
      <c r="I1531">
        <v>91.196234140656429</v>
      </c>
      <c r="J1531">
        <f t="shared" si="46"/>
        <v>0</v>
      </c>
    </row>
    <row r="1532" spans="1:10" x14ac:dyDescent="0.25">
      <c r="A1532" s="4" t="str">
        <f t="shared" si="47"/>
        <v>NEMNon-NEM CustomerAverage Event Day (6pm-8pm)19</v>
      </c>
      <c r="B1532" t="s">
        <v>97</v>
      </c>
      <c r="C1532" t="s">
        <v>111</v>
      </c>
      <c r="D1532" s="5" t="s">
        <v>193</v>
      </c>
      <c r="E1532">
        <v>19</v>
      </c>
      <c r="F1532">
        <v>2.4294838905334473</v>
      </c>
      <c r="G1532">
        <v>1.5662480592727661</v>
      </c>
      <c r="H1532">
        <v>8.8293561711907387E-3</v>
      </c>
      <c r="I1532">
        <v>89.033675851726457</v>
      </c>
      <c r="J1532">
        <f t="shared" si="46"/>
        <v>0</v>
      </c>
    </row>
    <row r="1533" spans="1:10" x14ac:dyDescent="0.25">
      <c r="A1533" s="4" t="str">
        <f t="shared" si="47"/>
        <v>NEMNon-NEM CustomerAverage Event Day (6pm-8pm)20</v>
      </c>
      <c r="B1533" t="s">
        <v>97</v>
      </c>
      <c r="C1533" t="s">
        <v>111</v>
      </c>
      <c r="D1533" s="5" t="s">
        <v>193</v>
      </c>
      <c r="E1533">
        <v>20</v>
      </c>
      <c r="F1533">
        <v>2.2104051113128662</v>
      </c>
      <c r="G1533">
        <v>1.7518398761749268</v>
      </c>
      <c r="H1533">
        <v>8.6060948669910431E-3</v>
      </c>
      <c r="I1533">
        <v>85.857840217431999</v>
      </c>
      <c r="J1533">
        <f t="shared" si="46"/>
        <v>0</v>
      </c>
    </row>
    <row r="1534" spans="1:10" x14ac:dyDescent="0.25">
      <c r="A1534" s="4" t="str">
        <f t="shared" si="47"/>
        <v>NEMNon-NEM CustomerAverage Event Day (6pm-8pm)21</v>
      </c>
      <c r="B1534" t="s">
        <v>97</v>
      </c>
      <c r="C1534" t="s">
        <v>111</v>
      </c>
      <c r="D1534" s="5" t="s">
        <v>193</v>
      </c>
      <c r="E1534">
        <v>21</v>
      </c>
      <c r="F1534">
        <v>2.0707900524139404</v>
      </c>
      <c r="G1534">
        <v>2.4731485843658447</v>
      </c>
      <c r="H1534">
        <v>8.3607491105794907E-3</v>
      </c>
      <c r="I1534">
        <v>81.789498197648271</v>
      </c>
      <c r="J1534">
        <f t="shared" si="46"/>
        <v>0</v>
      </c>
    </row>
    <row r="1535" spans="1:10" x14ac:dyDescent="0.25">
      <c r="A1535" s="4" t="str">
        <f t="shared" si="47"/>
        <v>NEMNon-NEM CustomerAverage Event Day (6pm-8pm)22</v>
      </c>
      <c r="B1535" t="s">
        <v>97</v>
      </c>
      <c r="C1535" t="s">
        <v>111</v>
      </c>
      <c r="D1535" s="5" t="s">
        <v>193</v>
      </c>
      <c r="E1535">
        <v>22</v>
      </c>
      <c r="F1535">
        <v>1.9014904499053955</v>
      </c>
      <c r="G1535">
        <v>2.0710797309875488</v>
      </c>
      <c r="H1535">
        <v>8.0317370593547821E-3</v>
      </c>
      <c r="I1535">
        <v>78.707878491395263</v>
      </c>
      <c r="J1535">
        <f t="shared" si="46"/>
        <v>0</v>
      </c>
    </row>
    <row r="1536" spans="1:10" x14ac:dyDescent="0.25">
      <c r="A1536" s="4" t="str">
        <f t="shared" si="47"/>
        <v>NEMNon-NEM CustomerAverage Event Day (6pm-8pm)23</v>
      </c>
      <c r="B1536" t="s">
        <v>97</v>
      </c>
      <c r="C1536" t="s">
        <v>111</v>
      </c>
      <c r="D1536" s="5" t="s">
        <v>193</v>
      </c>
      <c r="E1536">
        <v>23</v>
      </c>
      <c r="F1536">
        <v>1.6588379144668579</v>
      </c>
      <c r="G1536">
        <v>1.7616151571273804</v>
      </c>
      <c r="H1536">
        <v>7.6917712576687336E-3</v>
      </c>
      <c r="I1536">
        <v>76.535500299136473</v>
      </c>
      <c r="J1536">
        <f t="shared" si="46"/>
        <v>0</v>
      </c>
    </row>
    <row r="1537" spans="1:10" x14ac:dyDescent="0.25">
      <c r="A1537" s="4" t="str">
        <f t="shared" si="47"/>
        <v>NEMNon-NEM CustomerAverage Event Day (6pm-8pm)24</v>
      </c>
      <c r="B1537" t="s">
        <v>97</v>
      </c>
      <c r="C1537" t="s">
        <v>111</v>
      </c>
      <c r="D1537" s="5" t="s">
        <v>193</v>
      </c>
      <c r="E1537">
        <v>24</v>
      </c>
      <c r="F1537">
        <v>1.3882550001144409</v>
      </c>
      <c r="G1537">
        <v>1.4702188968658447</v>
      </c>
      <c r="H1537">
        <v>7.1443044580519199E-3</v>
      </c>
      <c r="I1537">
        <v>74.91184324548216</v>
      </c>
      <c r="J1537">
        <f t="shared" si="46"/>
        <v>0</v>
      </c>
    </row>
    <row r="1538" spans="1:10" x14ac:dyDescent="0.25">
      <c r="A1538" s="4" t="str">
        <f t="shared" si="47"/>
        <v>NEMNon-NEM Customer6/17/2021 (8pm-9pm)1</v>
      </c>
      <c r="B1538" t="s">
        <v>97</v>
      </c>
      <c r="C1538" t="s">
        <v>111</v>
      </c>
      <c r="D1538" s="5" t="s">
        <v>194</v>
      </c>
      <c r="E1538">
        <v>1</v>
      </c>
      <c r="F1538">
        <v>1.0434117317199707</v>
      </c>
      <c r="G1538">
        <v>1.0550718307495117</v>
      </c>
      <c r="H1538">
        <v>7.4679246172308922E-3</v>
      </c>
      <c r="I1538">
        <v>71.398494794732372</v>
      </c>
      <c r="J1538">
        <f t="shared" ref="J1538:J1601" si="48">INDEX(events, MATCH(CONCATENATE(B1538, C1538, D1538), events_y, 0), MATCH("Confidential", events_x, 0))</f>
        <v>0</v>
      </c>
    </row>
    <row r="1539" spans="1:10" x14ac:dyDescent="0.25">
      <c r="A1539" s="4" t="str">
        <f t="shared" ref="A1539:A1602" si="49">B1539&amp;C1539&amp;D1539&amp;E1539</f>
        <v>NEMNon-NEM Customer6/17/2021 (8pm-9pm)2</v>
      </c>
      <c r="B1539" t="s">
        <v>97</v>
      </c>
      <c r="C1539" t="s">
        <v>111</v>
      </c>
      <c r="D1539" s="5" t="s">
        <v>194</v>
      </c>
      <c r="E1539">
        <v>2</v>
      </c>
      <c r="F1539">
        <v>0.8766636848449707</v>
      </c>
      <c r="G1539">
        <v>0.90811097621917725</v>
      </c>
      <c r="H1539">
        <v>6.7514348775148392E-3</v>
      </c>
      <c r="I1539">
        <v>70.414003951831504</v>
      </c>
      <c r="J1539">
        <f t="shared" si="48"/>
        <v>0</v>
      </c>
    </row>
    <row r="1540" spans="1:10" x14ac:dyDescent="0.25">
      <c r="A1540" s="4" t="str">
        <f t="shared" si="49"/>
        <v>NEMNon-NEM Customer6/17/2021 (8pm-9pm)3</v>
      </c>
      <c r="B1540" t="s">
        <v>97</v>
      </c>
      <c r="C1540" t="s">
        <v>111</v>
      </c>
      <c r="D1540" s="5" t="s">
        <v>194</v>
      </c>
      <c r="E1540">
        <v>3</v>
      </c>
      <c r="F1540">
        <v>0.78007853031158447</v>
      </c>
      <c r="G1540">
        <v>0.7961500883102417</v>
      </c>
      <c r="H1540">
        <v>6.1752321198582649E-3</v>
      </c>
      <c r="I1540">
        <v>69.501344815913228</v>
      </c>
      <c r="J1540">
        <f t="shared" si="48"/>
        <v>0</v>
      </c>
    </row>
    <row r="1541" spans="1:10" x14ac:dyDescent="0.25">
      <c r="A1541" s="4" t="str">
        <f t="shared" si="49"/>
        <v>NEMNon-NEM Customer6/17/2021 (8pm-9pm)4</v>
      </c>
      <c r="B1541" t="s">
        <v>97</v>
      </c>
      <c r="C1541" t="s">
        <v>111</v>
      </c>
      <c r="D1541" s="5" t="s">
        <v>194</v>
      </c>
      <c r="E1541">
        <v>4</v>
      </c>
      <c r="F1541">
        <v>0.70222562551498413</v>
      </c>
      <c r="G1541">
        <v>0.72112149000167847</v>
      </c>
      <c r="H1541">
        <v>5.5438652634620667E-3</v>
      </c>
      <c r="I1541">
        <v>68.946551086479147</v>
      </c>
      <c r="J1541">
        <f t="shared" si="48"/>
        <v>0</v>
      </c>
    </row>
    <row r="1542" spans="1:10" x14ac:dyDescent="0.25">
      <c r="A1542" s="4" t="str">
        <f t="shared" si="49"/>
        <v>NEMNon-NEM Customer6/17/2021 (8pm-9pm)5</v>
      </c>
      <c r="B1542" t="s">
        <v>97</v>
      </c>
      <c r="C1542" t="s">
        <v>111</v>
      </c>
      <c r="D1542" s="5" t="s">
        <v>194</v>
      </c>
      <c r="E1542">
        <v>5</v>
      </c>
      <c r="F1542">
        <v>0.65006482601165771</v>
      </c>
      <c r="G1542">
        <v>0.66652059555053711</v>
      </c>
      <c r="H1542">
        <v>4.8777670599520206E-3</v>
      </c>
      <c r="I1542">
        <v>68.4040665174239</v>
      </c>
      <c r="J1542">
        <f t="shared" si="48"/>
        <v>0</v>
      </c>
    </row>
    <row r="1543" spans="1:10" x14ac:dyDescent="0.25">
      <c r="A1543" s="4" t="str">
        <f t="shared" si="49"/>
        <v>NEMNon-NEM Customer6/17/2021 (8pm-9pm)6</v>
      </c>
      <c r="B1543" t="s">
        <v>97</v>
      </c>
      <c r="C1543" t="s">
        <v>111</v>
      </c>
      <c r="D1543" s="5" t="s">
        <v>194</v>
      </c>
      <c r="E1543">
        <v>6</v>
      </c>
      <c r="F1543">
        <v>0.63049107789993286</v>
      </c>
      <c r="G1543">
        <v>0.6392175555229187</v>
      </c>
      <c r="H1543">
        <v>4.1761868633329868E-3</v>
      </c>
      <c r="I1543">
        <v>67.90753681496011</v>
      </c>
      <c r="J1543">
        <f t="shared" si="48"/>
        <v>0</v>
      </c>
    </row>
    <row r="1544" spans="1:10" x14ac:dyDescent="0.25">
      <c r="A1544" s="4" t="str">
        <f t="shared" si="49"/>
        <v>NEMNon-NEM Customer6/17/2021 (8pm-9pm)7</v>
      </c>
      <c r="B1544" t="s">
        <v>97</v>
      </c>
      <c r="C1544" t="s">
        <v>111</v>
      </c>
      <c r="D1544" s="5" t="s">
        <v>194</v>
      </c>
      <c r="E1544">
        <v>7</v>
      </c>
      <c r="F1544">
        <v>0.64584898948669434</v>
      </c>
      <c r="G1544">
        <v>0.65464115142822266</v>
      </c>
      <c r="H1544">
        <v>3.8790709804743528E-3</v>
      </c>
      <c r="I1544">
        <v>67.409988691256416</v>
      </c>
      <c r="J1544">
        <f t="shared" si="48"/>
        <v>0</v>
      </c>
    </row>
    <row r="1545" spans="1:10" x14ac:dyDescent="0.25">
      <c r="A1545" s="4" t="str">
        <f t="shared" si="49"/>
        <v>NEMNon-NEM Customer6/17/2021 (8pm-9pm)8</v>
      </c>
      <c r="B1545" t="s">
        <v>97</v>
      </c>
      <c r="C1545" t="s">
        <v>111</v>
      </c>
      <c r="D1545" s="5" t="s">
        <v>194</v>
      </c>
      <c r="E1545">
        <v>8</v>
      </c>
      <c r="F1545">
        <v>0.71761530637741089</v>
      </c>
      <c r="G1545">
        <v>0.72069495916366577</v>
      </c>
      <c r="H1545">
        <v>4.0512667037546635E-3</v>
      </c>
      <c r="I1545">
        <v>67.95749266334272</v>
      </c>
      <c r="J1545">
        <f t="shared" si="48"/>
        <v>0</v>
      </c>
    </row>
    <row r="1546" spans="1:10" x14ac:dyDescent="0.25">
      <c r="A1546" s="4" t="str">
        <f t="shared" si="49"/>
        <v>NEMNon-NEM Customer6/17/2021 (8pm-9pm)9</v>
      </c>
      <c r="B1546" t="s">
        <v>97</v>
      </c>
      <c r="C1546" t="s">
        <v>111</v>
      </c>
      <c r="D1546" s="5" t="s">
        <v>194</v>
      </c>
      <c r="E1546">
        <v>9</v>
      </c>
      <c r="F1546">
        <v>0.81493246555328369</v>
      </c>
      <c r="G1546">
        <v>0.8176652193069458</v>
      </c>
      <c r="H1546">
        <v>4.5697200112044811E-3</v>
      </c>
      <c r="I1546">
        <v>71.234407304288766</v>
      </c>
      <c r="J1546">
        <f t="shared" si="48"/>
        <v>0</v>
      </c>
    </row>
    <row r="1547" spans="1:10" x14ac:dyDescent="0.25">
      <c r="A1547" s="4" t="str">
        <f t="shared" si="49"/>
        <v>NEMNon-NEM Customer6/17/2021 (8pm-9pm)10</v>
      </c>
      <c r="B1547" t="s">
        <v>97</v>
      </c>
      <c r="C1547" t="s">
        <v>111</v>
      </c>
      <c r="D1547" s="5" t="s">
        <v>194</v>
      </c>
      <c r="E1547">
        <v>10</v>
      </c>
      <c r="F1547">
        <v>0.93006986379623413</v>
      </c>
      <c r="G1547">
        <v>0.91961967945098877</v>
      </c>
      <c r="H1547">
        <v>5.416597705334425E-3</v>
      </c>
      <c r="I1547">
        <v>74.125337834815753</v>
      </c>
      <c r="J1547">
        <f t="shared" si="48"/>
        <v>0</v>
      </c>
    </row>
    <row r="1548" spans="1:10" x14ac:dyDescent="0.25">
      <c r="A1548" s="4" t="str">
        <f t="shared" si="49"/>
        <v>NEMNon-NEM Customer6/17/2021 (8pm-9pm)11</v>
      </c>
      <c r="B1548" t="s">
        <v>97</v>
      </c>
      <c r="C1548" t="s">
        <v>111</v>
      </c>
      <c r="D1548" s="5" t="s">
        <v>194</v>
      </c>
      <c r="E1548">
        <v>11</v>
      </c>
      <c r="F1548">
        <v>1.0811828374862671</v>
      </c>
      <c r="G1548">
        <v>1.0590343475341797</v>
      </c>
      <c r="H1548">
        <v>6.4122555777430534E-3</v>
      </c>
      <c r="I1548">
        <v>76.04843713790666</v>
      </c>
      <c r="J1548">
        <f t="shared" si="48"/>
        <v>0</v>
      </c>
    </row>
    <row r="1549" spans="1:10" x14ac:dyDescent="0.25">
      <c r="A1549" s="4" t="str">
        <f t="shared" si="49"/>
        <v>NEMNon-NEM Customer6/17/2021 (8pm-9pm)12</v>
      </c>
      <c r="B1549" t="s">
        <v>97</v>
      </c>
      <c r="C1549" t="s">
        <v>111</v>
      </c>
      <c r="D1549" s="5" t="s">
        <v>194</v>
      </c>
      <c r="E1549">
        <v>12</v>
      </c>
      <c r="F1549">
        <v>1.2507485151290894</v>
      </c>
      <c r="G1549">
        <v>1.2545433044433594</v>
      </c>
      <c r="H1549">
        <v>7.380251307040453E-3</v>
      </c>
      <c r="I1549">
        <v>80.570111215655984</v>
      </c>
      <c r="J1549">
        <f t="shared" si="48"/>
        <v>0</v>
      </c>
    </row>
    <row r="1550" spans="1:10" x14ac:dyDescent="0.25">
      <c r="A1550" s="4" t="str">
        <f t="shared" si="49"/>
        <v>NEMNon-NEM Customer6/17/2021 (8pm-9pm)13</v>
      </c>
      <c r="B1550" t="s">
        <v>97</v>
      </c>
      <c r="C1550" t="s">
        <v>111</v>
      </c>
      <c r="D1550" s="5" t="s">
        <v>194</v>
      </c>
      <c r="E1550">
        <v>13</v>
      </c>
      <c r="F1550">
        <v>1.4866812229156494</v>
      </c>
      <c r="G1550">
        <v>1.4997224807739258</v>
      </c>
      <c r="H1550">
        <v>8.3883777260780334E-3</v>
      </c>
      <c r="I1550">
        <v>84.610918355206906</v>
      </c>
      <c r="J1550">
        <f t="shared" si="48"/>
        <v>0</v>
      </c>
    </row>
    <row r="1551" spans="1:10" x14ac:dyDescent="0.25">
      <c r="A1551" s="4" t="str">
        <f t="shared" si="49"/>
        <v>NEMNon-NEM Customer6/17/2021 (8pm-9pm)14</v>
      </c>
      <c r="B1551" t="s">
        <v>97</v>
      </c>
      <c r="C1551" t="s">
        <v>111</v>
      </c>
      <c r="D1551" s="5" t="s">
        <v>194</v>
      </c>
      <c r="E1551">
        <v>14</v>
      </c>
      <c r="F1551">
        <v>1.7172503471374512</v>
      </c>
      <c r="G1551">
        <v>1.7456957101821899</v>
      </c>
      <c r="H1551">
        <v>9.1222533956170082E-3</v>
      </c>
      <c r="I1551">
        <v>86.096719319527168</v>
      </c>
      <c r="J1551">
        <f t="shared" si="48"/>
        <v>0</v>
      </c>
    </row>
    <row r="1552" spans="1:10" x14ac:dyDescent="0.25">
      <c r="A1552" s="4" t="str">
        <f t="shared" si="49"/>
        <v>NEMNon-NEM Customer6/17/2021 (8pm-9pm)15</v>
      </c>
      <c r="B1552" t="s">
        <v>97</v>
      </c>
      <c r="C1552" t="s">
        <v>111</v>
      </c>
      <c r="D1552" s="5" t="s">
        <v>194</v>
      </c>
      <c r="E1552">
        <v>15</v>
      </c>
      <c r="F1552">
        <v>1.9138182401657104</v>
      </c>
      <c r="G1552">
        <v>1.9374608993530273</v>
      </c>
      <c r="H1552">
        <v>9.407825767993927E-3</v>
      </c>
      <c r="I1552">
        <v>86.715235329045385</v>
      </c>
      <c r="J1552">
        <f t="shared" si="48"/>
        <v>0</v>
      </c>
    </row>
    <row r="1553" spans="1:10" x14ac:dyDescent="0.25">
      <c r="A1553" s="4" t="str">
        <f t="shared" si="49"/>
        <v>NEMNon-NEM Customer6/17/2021 (8pm-9pm)16</v>
      </c>
      <c r="B1553" t="s">
        <v>97</v>
      </c>
      <c r="C1553" t="s">
        <v>111</v>
      </c>
      <c r="D1553" s="5" t="s">
        <v>194</v>
      </c>
      <c r="E1553">
        <v>16</v>
      </c>
      <c r="F1553">
        <v>2.0501697063446045</v>
      </c>
      <c r="G1553">
        <v>2.1042304039001465</v>
      </c>
      <c r="H1553">
        <v>9.3212556093931198E-3</v>
      </c>
      <c r="I1553">
        <v>86.284266462660227</v>
      </c>
      <c r="J1553">
        <f t="shared" si="48"/>
        <v>0</v>
      </c>
    </row>
    <row r="1554" spans="1:10" x14ac:dyDescent="0.25">
      <c r="A1554" s="4" t="str">
        <f t="shared" si="49"/>
        <v>NEMNon-NEM Customer6/17/2021 (8pm-9pm)17</v>
      </c>
      <c r="B1554" t="s">
        <v>97</v>
      </c>
      <c r="C1554" t="s">
        <v>111</v>
      </c>
      <c r="D1554" s="5" t="s">
        <v>194</v>
      </c>
      <c r="E1554">
        <v>17</v>
      </c>
      <c r="F1554">
        <v>2.146916389465332</v>
      </c>
      <c r="G1554">
        <v>2.1770033836364746</v>
      </c>
      <c r="H1554">
        <v>8.2976892590522766E-3</v>
      </c>
      <c r="I1554">
        <v>86.346539193947805</v>
      </c>
      <c r="J1554">
        <f t="shared" si="48"/>
        <v>0</v>
      </c>
    </row>
    <row r="1555" spans="1:10" x14ac:dyDescent="0.25">
      <c r="A1555" s="4" t="str">
        <f t="shared" si="49"/>
        <v>NEMNon-NEM Customer6/17/2021 (8pm-9pm)18</v>
      </c>
      <c r="B1555" t="s">
        <v>97</v>
      </c>
      <c r="C1555" t="s">
        <v>111</v>
      </c>
      <c r="D1555" s="5" t="s">
        <v>194</v>
      </c>
      <c r="E1555">
        <v>18</v>
      </c>
      <c r="F1555">
        <v>2.1548035144805908</v>
      </c>
      <c r="G1555">
        <v>2.1802213191986084</v>
      </c>
      <c r="H1555">
        <v>4.4582420960068703E-3</v>
      </c>
      <c r="I1555">
        <v>85.105052927148023</v>
      </c>
      <c r="J1555">
        <f t="shared" si="48"/>
        <v>0</v>
      </c>
    </row>
    <row r="1556" spans="1:10" x14ac:dyDescent="0.25">
      <c r="A1556" s="4" t="str">
        <f t="shared" si="49"/>
        <v>NEMNon-NEM Customer6/17/2021 (8pm-9pm)19</v>
      </c>
      <c r="B1556" t="s">
        <v>97</v>
      </c>
      <c r="C1556" t="s">
        <v>111</v>
      </c>
      <c r="D1556" s="5" t="s">
        <v>194</v>
      </c>
      <c r="E1556">
        <v>19</v>
      </c>
      <c r="F1556">
        <v>2.0964405536651611</v>
      </c>
      <c r="G1556">
        <v>2.0710227489471436</v>
      </c>
      <c r="H1556">
        <v>4.4582420960068703E-3</v>
      </c>
      <c r="I1556">
        <v>83.366433914638549</v>
      </c>
      <c r="J1556">
        <f t="shared" si="48"/>
        <v>0</v>
      </c>
    </row>
    <row r="1557" spans="1:10" x14ac:dyDescent="0.25">
      <c r="A1557" s="4" t="str">
        <f t="shared" si="49"/>
        <v>NEMNon-NEM Customer6/17/2021 (8pm-9pm)20</v>
      </c>
      <c r="B1557" t="s">
        <v>97</v>
      </c>
      <c r="C1557" t="s">
        <v>111</v>
      </c>
      <c r="D1557" s="5" t="s">
        <v>194</v>
      </c>
      <c r="E1557">
        <v>20</v>
      </c>
      <c r="F1557">
        <v>1.8974506855010986</v>
      </c>
      <c r="G1557">
        <v>1.883304238319397</v>
      </c>
      <c r="H1557">
        <v>7.7722547575831413E-3</v>
      </c>
      <c r="I1557">
        <v>80.429859083010626</v>
      </c>
      <c r="J1557">
        <f t="shared" si="48"/>
        <v>0</v>
      </c>
    </row>
    <row r="1558" spans="1:10" x14ac:dyDescent="0.25">
      <c r="A1558" s="4" t="str">
        <f t="shared" si="49"/>
        <v>NEMNon-NEM Customer6/17/2021 (8pm-9pm)21</v>
      </c>
      <c r="B1558" t="s">
        <v>97</v>
      </c>
      <c r="C1558" t="s">
        <v>111</v>
      </c>
      <c r="D1558" s="5" t="s">
        <v>194</v>
      </c>
      <c r="E1558">
        <v>21</v>
      </c>
      <c r="F1558">
        <v>1.7832536697387695</v>
      </c>
      <c r="G1558">
        <v>1.216251015663147</v>
      </c>
      <c r="H1558">
        <v>8.318508043885231E-3</v>
      </c>
      <c r="I1558">
        <v>77.059621458226673</v>
      </c>
      <c r="J1558">
        <f t="shared" si="48"/>
        <v>0</v>
      </c>
    </row>
    <row r="1559" spans="1:10" x14ac:dyDescent="0.25">
      <c r="A1559" s="4" t="str">
        <f t="shared" si="49"/>
        <v>NEMNon-NEM Customer6/17/2021 (8pm-9pm)22</v>
      </c>
      <c r="B1559" t="s">
        <v>97</v>
      </c>
      <c r="C1559" t="s">
        <v>111</v>
      </c>
      <c r="D1559" s="5" t="s">
        <v>194</v>
      </c>
      <c r="E1559">
        <v>22</v>
      </c>
      <c r="F1559">
        <v>1.6806800365447998</v>
      </c>
      <c r="G1559">
        <v>1.9276798963546753</v>
      </c>
      <c r="H1559">
        <v>8.5003133863210678E-3</v>
      </c>
      <c r="I1559">
        <v>74.391958714020063</v>
      </c>
      <c r="J1559">
        <f t="shared" si="48"/>
        <v>0</v>
      </c>
    </row>
    <row r="1560" spans="1:10" x14ac:dyDescent="0.25">
      <c r="A1560" s="4" t="str">
        <f t="shared" si="49"/>
        <v>NEMNon-NEM Customer6/17/2021 (8pm-9pm)23</v>
      </c>
      <c r="B1560" t="s">
        <v>97</v>
      </c>
      <c r="C1560" t="s">
        <v>111</v>
      </c>
      <c r="D1560" s="5" t="s">
        <v>194</v>
      </c>
      <c r="E1560">
        <v>23</v>
      </c>
      <c r="F1560">
        <v>1.5103772878646851</v>
      </c>
      <c r="G1560">
        <v>1.5672454833984375</v>
      </c>
      <c r="H1560">
        <v>8.3224913105368614E-3</v>
      </c>
      <c r="I1560">
        <v>73.051265029213809</v>
      </c>
      <c r="J1560">
        <f t="shared" si="48"/>
        <v>0</v>
      </c>
    </row>
    <row r="1561" spans="1:10" x14ac:dyDescent="0.25">
      <c r="A1561" s="4" t="str">
        <f t="shared" si="49"/>
        <v>NEMNon-NEM Customer6/17/2021 (8pm-9pm)24</v>
      </c>
      <c r="B1561" t="s">
        <v>97</v>
      </c>
      <c r="C1561" t="s">
        <v>111</v>
      </c>
      <c r="D1561" s="5" t="s">
        <v>194</v>
      </c>
      <c r="E1561">
        <v>24</v>
      </c>
      <c r="F1561">
        <v>1.2785168886184692</v>
      </c>
      <c r="G1561">
        <v>1.3090879917144775</v>
      </c>
      <c r="H1561">
        <v>7.8277215361595154E-3</v>
      </c>
      <c r="I1561">
        <v>71.566353935567662</v>
      </c>
      <c r="J1561">
        <f t="shared" si="48"/>
        <v>0</v>
      </c>
    </row>
    <row r="1562" spans="1:10" x14ac:dyDescent="0.25">
      <c r="A1562" s="4" t="str">
        <f t="shared" si="49"/>
        <v>NEMNon-NEM Customer7/9/2021 (5pm-6pm &amp; 6:30pm-8:58pm)1</v>
      </c>
      <c r="B1562" t="s">
        <v>97</v>
      </c>
      <c r="C1562" t="s">
        <v>111</v>
      </c>
      <c r="D1562" s="5" t="s">
        <v>195</v>
      </c>
      <c r="E1562">
        <v>1</v>
      </c>
      <c r="F1562">
        <v>1.16213059425354</v>
      </c>
      <c r="G1562">
        <v>1.1734665632247925</v>
      </c>
      <c r="H1562">
        <v>7.2745741344988346E-3</v>
      </c>
      <c r="I1562">
        <v>73.705549634224326</v>
      </c>
      <c r="J1562">
        <f t="shared" si="48"/>
        <v>0</v>
      </c>
    </row>
    <row r="1563" spans="1:10" x14ac:dyDescent="0.25">
      <c r="A1563" s="4" t="str">
        <f t="shared" si="49"/>
        <v>NEMNon-NEM Customer7/9/2021 (5pm-6pm &amp; 6:30pm-8:58pm)2</v>
      </c>
      <c r="B1563" t="s">
        <v>97</v>
      </c>
      <c r="C1563" t="s">
        <v>111</v>
      </c>
      <c r="D1563" s="5" t="s">
        <v>195</v>
      </c>
      <c r="E1563">
        <v>2</v>
      </c>
      <c r="F1563">
        <v>0.99144089221954346</v>
      </c>
      <c r="G1563">
        <v>1.0076929330825806</v>
      </c>
      <c r="H1563">
        <v>6.6549964249134064E-3</v>
      </c>
      <c r="I1563">
        <v>73.098848700803501</v>
      </c>
      <c r="J1563">
        <f t="shared" si="48"/>
        <v>0</v>
      </c>
    </row>
    <row r="1564" spans="1:10" x14ac:dyDescent="0.25">
      <c r="A1564" s="4" t="str">
        <f t="shared" si="49"/>
        <v>NEMNon-NEM Customer7/9/2021 (5pm-6pm &amp; 6:30pm-8:58pm)3</v>
      </c>
      <c r="B1564" t="s">
        <v>97</v>
      </c>
      <c r="C1564" t="s">
        <v>111</v>
      </c>
      <c r="D1564" s="5" t="s">
        <v>195</v>
      </c>
      <c r="E1564">
        <v>3</v>
      </c>
      <c r="F1564">
        <v>0.87224346399307251</v>
      </c>
      <c r="G1564">
        <v>0.89253246784210205</v>
      </c>
      <c r="H1564">
        <v>6.0891252942383289E-3</v>
      </c>
      <c r="I1564">
        <v>72.473330285082213</v>
      </c>
      <c r="J1564">
        <f t="shared" si="48"/>
        <v>0</v>
      </c>
    </row>
    <row r="1565" spans="1:10" x14ac:dyDescent="0.25">
      <c r="A1565" s="4" t="str">
        <f t="shared" si="49"/>
        <v>NEMNon-NEM Customer7/9/2021 (5pm-6pm &amp; 6:30pm-8:58pm)4</v>
      </c>
      <c r="B1565" t="s">
        <v>97</v>
      </c>
      <c r="C1565" t="s">
        <v>111</v>
      </c>
      <c r="D1565" s="5" t="s">
        <v>195</v>
      </c>
      <c r="E1565">
        <v>4</v>
      </c>
      <c r="F1565">
        <v>0.79365319013595581</v>
      </c>
      <c r="G1565">
        <v>0.80401670932769775</v>
      </c>
      <c r="H1565">
        <v>5.5095222778618336E-3</v>
      </c>
      <c r="I1565">
        <v>71.928778065079499</v>
      </c>
      <c r="J1565">
        <f t="shared" si="48"/>
        <v>0</v>
      </c>
    </row>
    <row r="1566" spans="1:10" x14ac:dyDescent="0.25">
      <c r="A1566" s="4" t="str">
        <f t="shared" si="49"/>
        <v>NEMNon-NEM Customer7/9/2021 (5pm-6pm &amp; 6:30pm-8:58pm)5</v>
      </c>
      <c r="B1566" t="s">
        <v>97</v>
      </c>
      <c r="C1566" t="s">
        <v>111</v>
      </c>
      <c r="D1566" s="5" t="s">
        <v>195</v>
      </c>
      <c r="E1566">
        <v>5</v>
      </c>
      <c r="F1566">
        <v>0.73699969053268433</v>
      </c>
      <c r="G1566">
        <v>0.74308568239212036</v>
      </c>
      <c r="H1566">
        <v>4.9076378345489502E-3</v>
      </c>
      <c r="I1566">
        <v>71.479409056519131</v>
      </c>
      <c r="J1566">
        <f t="shared" si="48"/>
        <v>0</v>
      </c>
    </row>
    <row r="1567" spans="1:10" x14ac:dyDescent="0.25">
      <c r="A1567" s="4" t="str">
        <f t="shared" si="49"/>
        <v>NEMNon-NEM Customer7/9/2021 (5pm-6pm &amp; 6:30pm-8:58pm)6</v>
      </c>
      <c r="B1567" t="s">
        <v>97</v>
      </c>
      <c r="C1567" t="s">
        <v>111</v>
      </c>
      <c r="D1567" s="5" t="s">
        <v>195</v>
      </c>
      <c r="E1567">
        <v>6</v>
      </c>
      <c r="F1567">
        <v>0.69377553462982178</v>
      </c>
      <c r="G1567">
        <v>0.70804280042648315</v>
      </c>
      <c r="H1567">
        <v>4.3327785097062588E-3</v>
      </c>
      <c r="I1567">
        <v>70.900546165496792</v>
      </c>
      <c r="J1567">
        <f t="shared" si="48"/>
        <v>0</v>
      </c>
    </row>
    <row r="1568" spans="1:10" x14ac:dyDescent="0.25">
      <c r="A1568" s="4" t="str">
        <f t="shared" si="49"/>
        <v>NEMNon-NEM Customer7/9/2021 (5pm-6pm &amp; 6:30pm-8:58pm)7</v>
      </c>
      <c r="B1568" t="s">
        <v>97</v>
      </c>
      <c r="C1568" t="s">
        <v>111</v>
      </c>
      <c r="D1568" s="5" t="s">
        <v>195</v>
      </c>
      <c r="E1568">
        <v>7</v>
      </c>
      <c r="F1568">
        <v>0.70361965894699097</v>
      </c>
      <c r="G1568">
        <v>0.7064327597618103</v>
      </c>
      <c r="H1568">
        <v>4.0393853560090065E-3</v>
      </c>
      <c r="I1568">
        <v>70.501691788582733</v>
      </c>
      <c r="J1568">
        <f t="shared" si="48"/>
        <v>0</v>
      </c>
    </row>
    <row r="1569" spans="1:10" x14ac:dyDescent="0.25">
      <c r="A1569" s="4" t="str">
        <f t="shared" si="49"/>
        <v>NEMNon-NEM Customer7/9/2021 (5pm-6pm &amp; 6:30pm-8:58pm)8</v>
      </c>
      <c r="B1569" t="s">
        <v>97</v>
      </c>
      <c r="C1569" t="s">
        <v>111</v>
      </c>
      <c r="D1569" s="5" t="s">
        <v>195</v>
      </c>
      <c r="E1569">
        <v>8</v>
      </c>
      <c r="F1569">
        <v>0.79134076833724976</v>
      </c>
      <c r="G1569">
        <v>0.77662253379821777</v>
      </c>
      <c r="H1569">
        <v>4.1918591596186161E-3</v>
      </c>
      <c r="I1569">
        <v>71.06123580978074</v>
      </c>
      <c r="J1569">
        <f t="shared" si="48"/>
        <v>0</v>
      </c>
    </row>
    <row r="1570" spans="1:10" x14ac:dyDescent="0.25">
      <c r="A1570" s="4" t="str">
        <f t="shared" si="49"/>
        <v>NEMNon-NEM Customer7/9/2021 (5pm-6pm &amp; 6:30pm-8:58pm)9</v>
      </c>
      <c r="B1570" t="s">
        <v>97</v>
      </c>
      <c r="C1570" t="s">
        <v>111</v>
      </c>
      <c r="D1570" s="5" t="s">
        <v>195</v>
      </c>
      <c r="E1570">
        <v>9</v>
      </c>
      <c r="F1570">
        <v>0.88332664966583252</v>
      </c>
      <c r="G1570">
        <v>0.90033161640167236</v>
      </c>
      <c r="H1570">
        <v>4.7416728921234608E-3</v>
      </c>
      <c r="I1570">
        <v>73.529663218987906</v>
      </c>
      <c r="J1570">
        <f t="shared" si="48"/>
        <v>0</v>
      </c>
    </row>
    <row r="1571" spans="1:10" x14ac:dyDescent="0.25">
      <c r="A1571" s="4" t="str">
        <f t="shared" si="49"/>
        <v>NEMNon-NEM Customer7/9/2021 (5pm-6pm &amp; 6:30pm-8:58pm)10</v>
      </c>
      <c r="B1571" t="s">
        <v>97</v>
      </c>
      <c r="C1571" t="s">
        <v>111</v>
      </c>
      <c r="D1571" s="5" t="s">
        <v>195</v>
      </c>
      <c r="E1571">
        <v>10</v>
      </c>
      <c r="F1571">
        <v>1.0341299772262573</v>
      </c>
      <c r="G1571">
        <v>1.0463176965713501</v>
      </c>
      <c r="H1571">
        <v>5.6287618353962898E-3</v>
      </c>
      <c r="I1571">
        <v>77.140678607486407</v>
      </c>
      <c r="J1571">
        <f t="shared" si="48"/>
        <v>0</v>
      </c>
    </row>
    <row r="1572" spans="1:10" x14ac:dyDescent="0.25">
      <c r="A1572" s="4" t="str">
        <f t="shared" si="49"/>
        <v>NEMNon-NEM Customer7/9/2021 (5pm-6pm &amp; 6:30pm-8:58pm)11</v>
      </c>
      <c r="B1572" t="s">
        <v>97</v>
      </c>
      <c r="C1572" t="s">
        <v>111</v>
      </c>
      <c r="D1572" s="5" t="s">
        <v>195</v>
      </c>
      <c r="E1572">
        <v>11</v>
      </c>
      <c r="F1572">
        <v>1.2258721590042114</v>
      </c>
      <c r="G1572">
        <v>1.2308156490325928</v>
      </c>
      <c r="H1572">
        <v>6.5647303126752377E-3</v>
      </c>
      <c r="I1572">
        <v>81.062577862969434</v>
      </c>
      <c r="J1572">
        <f t="shared" si="48"/>
        <v>0</v>
      </c>
    </row>
    <row r="1573" spans="1:10" x14ac:dyDescent="0.25">
      <c r="A1573" s="4" t="str">
        <f t="shared" si="49"/>
        <v>NEMNon-NEM Customer7/9/2021 (5pm-6pm &amp; 6:30pm-8:58pm)12</v>
      </c>
      <c r="B1573" t="s">
        <v>97</v>
      </c>
      <c r="C1573" t="s">
        <v>111</v>
      </c>
      <c r="D1573" s="5" t="s">
        <v>195</v>
      </c>
      <c r="E1573">
        <v>12</v>
      </c>
      <c r="F1573">
        <v>1.4806548357009888</v>
      </c>
      <c r="G1573">
        <v>1.4740694761276245</v>
      </c>
      <c r="H1573">
        <v>7.5634527020156384E-3</v>
      </c>
      <c r="I1573">
        <v>84.03205857690844</v>
      </c>
      <c r="J1573">
        <f t="shared" si="48"/>
        <v>0</v>
      </c>
    </row>
    <row r="1574" spans="1:10" x14ac:dyDescent="0.25">
      <c r="A1574" s="4" t="str">
        <f t="shared" si="49"/>
        <v>NEMNon-NEM Customer7/9/2021 (5pm-6pm &amp; 6:30pm-8:58pm)13</v>
      </c>
      <c r="B1574" t="s">
        <v>97</v>
      </c>
      <c r="C1574" t="s">
        <v>111</v>
      </c>
      <c r="D1574" s="5" t="s">
        <v>195</v>
      </c>
      <c r="E1574">
        <v>13</v>
      </c>
      <c r="F1574">
        <v>1.7748165130615234</v>
      </c>
      <c r="G1574">
        <v>1.7475895881652832</v>
      </c>
      <c r="H1574">
        <v>8.1480443477630615E-3</v>
      </c>
      <c r="I1574">
        <v>86.152066363206686</v>
      </c>
      <c r="J1574">
        <f t="shared" si="48"/>
        <v>0</v>
      </c>
    </row>
    <row r="1575" spans="1:10" x14ac:dyDescent="0.25">
      <c r="A1575" s="4" t="str">
        <f t="shared" si="49"/>
        <v>NEMNon-NEM Customer7/9/2021 (5pm-6pm &amp; 6:30pm-8:58pm)14</v>
      </c>
      <c r="B1575" t="s">
        <v>97</v>
      </c>
      <c r="C1575" t="s">
        <v>111</v>
      </c>
      <c r="D1575" s="5" t="s">
        <v>195</v>
      </c>
      <c r="E1575">
        <v>14</v>
      </c>
      <c r="F1575">
        <v>2.0376226902008057</v>
      </c>
      <c r="G1575">
        <v>2.0045113563537598</v>
      </c>
      <c r="H1575">
        <v>7.788374088704586E-3</v>
      </c>
      <c r="I1575">
        <v>88.101455438423429</v>
      </c>
      <c r="J1575">
        <f t="shared" si="48"/>
        <v>0</v>
      </c>
    </row>
    <row r="1576" spans="1:10" x14ac:dyDescent="0.25">
      <c r="A1576" s="4" t="str">
        <f t="shared" si="49"/>
        <v>NEMNon-NEM Customer7/9/2021 (5pm-6pm &amp; 6:30pm-8:58pm)15</v>
      </c>
      <c r="B1576" t="s">
        <v>97</v>
      </c>
      <c r="C1576" t="s">
        <v>111</v>
      </c>
      <c r="D1576" s="5" t="s">
        <v>195</v>
      </c>
      <c r="E1576">
        <v>15</v>
      </c>
      <c r="F1576">
        <v>2.2312781810760498</v>
      </c>
      <c r="G1576">
        <v>2.2184643745422363</v>
      </c>
      <c r="H1576">
        <v>4.326885100454092E-3</v>
      </c>
      <c r="I1576">
        <v>89.289386679473267</v>
      </c>
      <c r="J1576">
        <f t="shared" si="48"/>
        <v>0</v>
      </c>
    </row>
    <row r="1577" spans="1:10" x14ac:dyDescent="0.25">
      <c r="A1577" s="4" t="str">
        <f t="shared" si="49"/>
        <v>NEMNon-NEM Customer7/9/2021 (5pm-6pm &amp; 6:30pm-8:58pm)16</v>
      </c>
      <c r="B1577" t="s">
        <v>97</v>
      </c>
      <c r="C1577" t="s">
        <v>111</v>
      </c>
      <c r="D1577" s="5" t="s">
        <v>195</v>
      </c>
      <c r="E1577">
        <v>16</v>
      </c>
      <c r="F1577">
        <v>2.4012806415557861</v>
      </c>
      <c r="G1577">
        <v>2.4140944480895996</v>
      </c>
      <c r="H1577">
        <v>4.326885100454092E-3</v>
      </c>
      <c r="I1577">
        <v>90.298679324362041</v>
      </c>
      <c r="J1577">
        <f t="shared" si="48"/>
        <v>0</v>
      </c>
    </row>
    <row r="1578" spans="1:10" x14ac:dyDescent="0.25">
      <c r="A1578" s="4" t="str">
        <f t="shared" si="49"/>
        <v>NEMNon-NEM Customer7/9/2021 (5pm-6pm &amp; 6:30pm-8:58pm)17</v>
      </c>
      <c r="B1578" t="s">
        <v>97</v>
      </c>
      <c r="C1578" t="s">
        <v>111</v>
      </c>
      <c r="D1578" s="5" t="s">
        <v>195</v>
      </c>
      <c r="E1578">
        <v>17</v>
      </c>
      <c r="F1578">
        <v>2.4783751964569092</v>
      </c>
      <c r="G1578">
        <v>2.4990794658660889</v>
      </c>
      <c r="H1578">
        <v>8.2255778834223747E-3</v>
      </c>
      <c r="I1578">
        <v>91.033472089135344</v>
      </c>
      <c r="J1578">
        <f t="shared" si="48"/>
        <v>0</v>
      </c>
    </row>
    <row r="1579" spans="1:10" x14ac:dyDescent="0.25">
      <c r="A1579" s="4" t="str">
        <f t="shared" si="49"/>
        <v>NEMNon-NEM Customer7/9/2021 (5pm-6pm &amp; 6:30pm-8:58pm)18</v>
      </c>
      <c r="B1579" t="s">
        <v>97</v>
      </c>
      <c r="C1579" t="s">
        <v>111</v>
      </c>
      <c r="D1579" s="5" t="s">
        <v>195</v>
      </c>
      <c r="E1579">
        <v>18</v>
      </c>
      <c r="F1579">
        <v>2.5339586734771729</v>
      </c>
      <c r="G1579">
        <v>1.5223937034606934</v>
      </c>
      <c r="H1579">
        <v>9.4738751649856567E-3</v>
      </c>
      <c r="I1579">
        <v>90.281411715371277</v>
      </c>
      <c r="J1579">
        <f t="shared" si="48"/>
        <v>0</v>
      </c>
    </row>
    <row r="1580" spans="1:10" x14ac:dyDescent="0.25">
      <c r="A1580" s="4" t="str">
        <f t="shared" si="49"/>
        <v>NEMNon-NEM Customer7/9/2021 (5pm-6pm &amp; 6:30pm-8:58pm)19</v>
      </c>
      <c r="B1580" t="s">
        <v>97</v>
      </c>
      <c r="C1580" t="s">
        <v>111</v>
      </c>
      <c r="D1580" s="5" t="s">
        <v>195</v>
      </c>
      <c r="E1580">
        <v>19</v>
      </c>
      <c r="F1580">
        <v>2.4333271980285645</v>
      </c>
      <c r="G1580">
        <v>2.278928279876709</v>
      </c>
      <c r="H1580">
        <v>9.3165356665849686E-3</v>
      </c>
      <c r="I1580">
        <v>88.784981432682642</v>
      </c>
      <c r="J1580">
        <f t="shared" si="48"/>
        <v>0</v>
      </c>
    </row>
    <row r="1581" spans="1:10" x14ac:dyDescent="0.25">
      <c r="A1581" s="4" t="str">
        <f t="shared" si="49"/>
        <v>NEMNon-NEM Customer7/9/2021 (5pm-6pm &amp; 6:30pm-8:58pm)20</v>
      </c>
      <c r="B1581" t="s">
        <v>97</v>
      </c>
      <c r="C1581" t="s">
        <v>111</v>
      </c>
      <c r="D1581" s="5" t="s">
        <v>195</v>
      </c>
      <c r="E1581">
        <v>20</v>
      </c>
      <c r="F1581">
        <v>2.1900310516357422</v>
      </c>
      <c r="G1581">
        <v>1.6333819627761841</v>
      </c>
      <c r="H1581">
        <v>9.1484356671571732E-3</v>
      </c>
      <c r="I1581">
        <v>86.277692261610909</v>
      </c>
      <c r="J1581">
        <f t="shared" si="48"/>
        <v>0</v>
      </c>
    </row>
    <row r="1582" spans="1:10" x14ac:dyDescent="0.25">
      <c r="A1582" s="4" t="str">
        <f t="shared" si="49"/>
        <v>NEMNon-NEM Customer7/9/2021 (5pm-6pm &amp; 6:30pm-8:58pm)21</v>
      </c>
      <c r="B1582" t="s">
        <v>97</v>
      </c>
      <c r="C1582" t="s">
        <v>111</v>
      </c>
      <c r="D1582" s="5" t="s">
        <v>195</v>
      </c>
      <c r="E1582">
        <v>21</v>
      </c>
      <c r="F1582">
        <v>2.0280447006225586</v>
      </c>
      <c r="G1582">
        <v>1.7490719556808472</v>
      </c>
      <c r="H1582">
        <v>8.7544722482562065E-3</v>
      </c>
      <c r="I1582">
        <v>82.955618112121627</v>
      </c>
      <c r="J1582">
        <f t="shared" si="48"/>
        <v>0</v>
      </c>
    </row>
    <row r="1583" spans="1:10" x14ac:dyDescent="0.25">
      <c r="A1583" s="4" t="str">
        <f t="shared" si="49"/>
        <v>NEMNon-NEM Customer7/9/2021 (5pm-6pm &amp; 6:30pm-8:58pm)22</v>
      </c>
      <c r="B1583" t="s">
        <v>97</v>
      </c>
      <c r="C1583" t="s">
        <v>111</v>
      </c>
      <c r="D1583" s="5" t="s">
        <v>195</v>
      </c>
      <c r="E1583">
        <v>22</v>
      </c>
      <c r="F1583">
        <v>1.8995362520217896</v>
      </c>
      <c r="G1583">
        <v>2.2958366870880127</v>
      </c>
      <c r="H1583">
        <v>8.7526440620422363E-3</v>
      </c>
      <c r="I1583">
        <v>79.587715620512597</v>
      </c>
      <c r="J1583">
        <f t="shared" si="48"/>
        <v>0</v>
      </c>
    </row>
    <row r="1584" spans="1:10" x14ac:dyDescent="0.25">
      <c r="A1584" s="4" t="str">
        <f t="shared" si="49"/>
        <v>NEMNon-NEM Customer7/9/2021 (5pm-6pm &amp; 6:30pm-8:58pm)23</v>
      </c>
      <c r="B1584" t="s">
        <v>97</v>
      </c>
      <c r="C1584" t="s">
        <v>111</v>
      </c>
      <c r="D1584" s="5" t="s">
        <v>195</v>
      </c>
      <c r="E1584">
        <v>23</v>
      </c>
      <c r="F1584">
        <v>1.7425071001052856</v>
      </c>
      <c r="G1584">
        <v>1.9595127105712891</v>
      </c>
      <c r="H1584">
        <v>8.5741505026817322E-3</v>
      </c>
      <c r="I1584">
        <v>77.894244729269403</v>
      </c>
      <c r="J1584">
        <f t="shared" si="48"/>
        <v>0</v>
      </c>
    </row>
    <row r="1585" spans="1:10" x14ac:dyDescent="0.25">
      <c r="A1585" s="4" t="str">
        <f t="shared" si="49"/>
        <v>NEMNon-NEM Customer7/9/2021 (5pm-6pm &amp; 6:30pm-8:58pm)24</v>
      </c>
      <c r="B1585" t="s">
        <v>97</v>
      </c>
      <c r="C1585" t="s">
        <v>111</v>
      </c>
      <c r="D1585" s="5" t="s">
        <v>195</v>
      </c>
      <c r="E1585">
        <v>24</v>
      </c>
      <c r="F1585">
        <v>1.500080943107605</v>
      </c>
      <c r="G1585">
        <v>1.6422348022460938</v>
      </c>
      <c r="H1585">
        <v>8.0797979608178139E-3</v>
      </c>
      <c r="I1585">
        <v>76.540409978415838</v>
      </c>
      <c r="J1585">
        <f t="shared" si="48"/>
        <v>0</v>
      </c>
    </row>
    <row r="1586" spans="1:10" x14ac:dyDescent="0.25">
      <c r="A1586" s="4" t="str">
        <f t="shared" si="49"/>
        <v>NEMNon-NEM Customer8/5/2021 (5pm-6pm &amp; 8pm-9pm)1</v>
      </c>
      <c r="B1586" t="s">
        <v>97</v>
      </c>
      <c r="C1586" t="s">
        <v>111</v>
      </c>
      <c r="D1586" s="5" t="s">
        <v>196</v>
      </c>
      <c r="E1586">
        <v>1</v>
      </c>
      <c r="F1586">
        <v>1.2432644367218018</v>
      </c>
      <c r="G1586">
        <v>1.24228835105896</v>
      </c>
      <c r="H1586">
        <v>6.9523248821496964E-3</v>
      </c>
      <c r="I1586">
        <v>73.535581534082382</v>
      </c>
      <c r="J1586">
        <f t="shared" si="48"/>
        <v>0</v>
      </c>
    </row>
    <row r="1587" spans="1:10" x14ac:dyDescent="0.25">
      <c r="A1587" s="4" t="str">
        <f t="shared" si="49"/>
        <v>NEMNon-NEM Customer8/5/2021 (5pm-6pm &amp; 8pm-9pm)2</v>
      </c>
      <c r="B1587" t="s">
        <v>97</v>
      </c>
      <c r="C1587" t="s">
        <v>111</v>
      </c>
      <c r="D1587" s="5" t="s">
        <v>196</v>
      </c>
      <c r="E1587">
        <v>2</v>
      </c>
      <c r="F1587">
        <v>1.073493480682373</v>
      </c>
      <c r="G1587">
        <v>1.0470188856124878</v>
      </c>
      <c r="H1587">
        <v>6.4271967858076096E-3</v>
      </c>
      <c r="I1587">
        <v>72.665056250010622</v>
      </c>
      <c r="J1587">
        <f t="shared" si="48"/>
        <v>0</v>
      </c>
    </row>
    <row r="1588" spans="1:10" x14ac:dyDescent="0.25">
      <c r="A1588" s="4" t="str">
        <f t="shared" si="49"/>
        <v>NEMNon-NEM Customer8/5/2021 (5pm-6pm &amp; 8pm-9pm)3</v>
      </c>
      <c r="B1588" t="s">
        <v>97</v>
      </c>
      <c r="C1588" t="s">
        <v>111</v>
      </c>
      <c r="D1588" s="5" t="s">
        <v>196</v>
      </c>
      <c r="E1588">
        <v>3</v>
      </c>
      <c r="F1588">
        <v>0.93569415807723999</v>
      </c>
      <c r="G1588">
        <v>0.91238737106323242</v>
      </c>
      <c r="H1588">
        <v>5.8761108666658401E-3</v>
      </c>
      <c r="I1588">
        <v>71.559649147743158</v>
      </c>
      <c r="J1588">
        <f t="shared" si="48"/>
        <v>0</v>
      </c>
    </row>
    <row r="1589" spans="1:10" x14ac:dyDescent="0.25">
      <c r="A1589" s="4" t="str">
        <f t="shared" si="49"/>
        <v>NEMNon-NEM Customer8/5/2021 (5pm-6pm &amp; 8pm-9pm)4</v>
      </c>
      <c r="B1589" t="s">
        <v>97</v>
      </c>
      <c r="C1589" t="s">
        <v>111</v>
      </c>
      <c r="D1589" s="5" t="s">
        <v>196</v>
      </c>
      <c r="E1589">
        <v>4</v>
      </c>
      <c r="F1589">
        <v>0.8269038200378418</v>
      </c>
      <c r="G1589">
        <v>0.82086032629013062</v>
      </c>
      <c r="H1589">
        <v>5.2959807217121124E-3</v>
      </c>
      <c r="I1589">
        <v>70.979524715920988</v>
      </c>
      <c r="J1589">
        <f t="shared" si="48"/>
        <v>0</v>
      </c>
    </row>
    <row r="1590" spans="1:10" x14ac:dyDescent="0.25">
      <c r="A1590" s="4" t="str">
        <f t="shared" si="49"/>
        <v>NEMNon-NEM Customer8/5/2021 (5pm-6pm &amp; 8pm-9pm)5</v>
      </c>
      <c r="B1590" t="s">
        <v>97</v>
      </c>
      <c r="C1590" t="s">
        <v>111</v>
      </c>
      <c r="D1590" s="5" t="s">
        <v>196</v>
      </c>
      <c r="E1590">
        <v>5</v>
      </c>
      <c r="F1590">
        <v>0.75292867422103882</v>
      </c>
      <c r="G1590">
        <v>0.75186455249786377</v>
      </c>
      <c r="H1590">
        <v>4.6672453172504902E-3</v>
      </c>
      <c r="I1590">
        <v>70.502069318176126</v>
      </c>
      <c r="J1590">
        <f t="shared" si="48"/>
        <v>0</v>
      </c>
    </row>
    <row r="1591" spans="1:10" x14ac:dyDescent="0.25">
      <c r="A1591" s="4" t="str">
        <f t="shared" si="49"/>
        <v>NEMNon-NEM Customer8/5/2021 (5pm-6pm &amp; 8pm-9pm)6</v>
      </c>
      <c r="B1591" t="s">
        <v>97</v>
      </c>
      <c r="C1591" t="s">
        <v>111</v>
      </c>
      <c r="D1591" s="5" t="s">
        <v>196</v>
      </c>
      <c r="E1591">
        <v>6</v>
      </c>
      <c r="F1591">
        <v>0.70908737182617188</v>
      </c>
      <c r="G1591">
        <v>0.71069031953811646</v>
      </c>
      <c r="H1591">
        <v>3.9475830271840096E-3</v>
      </c>
      <c r="I1591">
        <v>69.66294687498808</v>
      </c>
      <c r="J1591">
        <f t="shared" si="48"/>
        <v>0</v>
      </c>
    </row>
    <row r="1592" spans="1:10" x14ac:dyDescent="0.25">
      <c r="A1592" s="4" t="str">
        <f t="shared" si="49"/>
        <v>NEMNon-NEM Customer8/5/2021 (5pm-6pm &amp; 8pm-9pm)7</v>
      </c>
      <c r="B1592" t="s">
        <v>97</v>
      </c>
      <c r="C1592" t="s">
        <v>111</v>
      </c>
      <c r="D1592" s="5" t="s">
        <v>196</v>
      </c>
      <c r="E1592">
        <v>7</v>
      </c>
      <c r="F1592">
        <v>0.69166427850723267</v>
      </c>
      <c r="G1592">
        <v>0.70554268360137939</v>
      </c>
      <c r="H1592">
        <v>3.5906219854950905E-3</v>
      </c>
      <c r="I1592">
        <v>68.961320170471126</v>
      </c>
      <c r="J1592">
        <f t="shared" si="48"/>
        <v>0</v>
      </c>
    </row>
    <row r="1593" spans="1:10" x14ac:dyDescent="0.25">
      <c r="A1593" s="4" t="str">
        <f t="shared" si="49"/>
        <v>NEMNon-NEM Customer8/5/2021 (5pm-6pm &amp; 8pm-9pm)8</v>
      </c>
      <c r="B1593" t="s">
        <v>97</v>
      </c>
      <c r="C1593" t="s">
        <v>111</v>
      </c>
      <c r="D1593" s="5" t="s">
        <v>196</v>
      </c>
      <c r="E1593">
        <v>8</v>
      </c>
      <c r="F1593">
        <v>0.76101243495941162</v>
      </c>
      <c r="G1593">
        <v>0.7608875036239624</v>
      </c>
      <c r="H1593">
        <v>3.8384739309549332E-3</v>
      </c>
      <c r="I1593">
        <v>68.943861647734451</v>
      </c>
      <c r="J1593">
        <f t="shared" si="48"/>
        <v>0</v>
      </c>
    </row>
    <row r="1594" spans="1:10" x14ac:dyDescent="0.25">
      <c r="A1594" s="4" t="str">
        <f t="shared" si="49"/>
        <v>NEMNon-NEM Customer8/5/2021 (5pm-6pm &amp; 8pm-9pm)9</v>
      </c>
      <c r="B1594" t="s">
        <v>97</v>
      </c>
      <c r="C1594" t="s">
        <v>111</v>
      </c>
      <c r="D1594" s="5" t="s">
        <v>196</v>
      </c>
      <c r="E1594">
        <v>9</v>
      </c>
      <c r="F1594">
        <v>0.86246669292449951</v>
      </c>
      <c r="G1594">
        <v>0.85000383853912354</v>
      </c>
      <c r="H1594">
        <v>4.4783954508602619E-3</v>
      </c>
      <c r="I1594">
        <v>71.09665568183155</v>
      </c>
      <c r="J1594">
        <f t="shared" si="48"/>
        <v>0</v>
      </c>
    </row>
    <row r="1595" spans="1:10" x14ac:dyDescent="0.25">
      <c r="A1595" s="4" t="str">
        <f t="shared" si="49"/>
        <v>NEMNon-NEM Customer8/5/2021 (5pm-6pm &amp; 8pm-9pm)10</v>
      </c>
      <c r="B1595" t="s">
        <v>97</v>
      </c>
      <c r="C1595" t="s">
        <v>111</v>
      </c>
      <c r="D1595" s="5" t="s">
        <v>196</v>
      </c>
      <c r="E1595">
        <v>10</v>
      </c>
      <c r="F1595">
        <v>0.99667376279830933</v>
      </c>
      <c r="G1595">
        <v>0.9891287088394165</v>
      </c>
      <c r="H1595">
        <v>5.335160531103611E-3</v>
      </c>
      <c r="I1595">
        <v>74.95846704547246</v>
      </c>
      <c r="J1595">
        <f t="shared" si="48"/>
        <v>0</v>
      </c>
    </row>
    <row r="1596" spans="1:10" x14ac:dyDescent="0.25">
      <c r="A1596" s="4" t="str">
        <f t="shared" si="49"/>
        <v>NEMNon-NEM Customer8/5/2021 (5pm-6pm &amp; 8pm-9pm)11</v>
      </c>
      <c r="B1596" t="s">
        <v>97</v>
      </c>
      <c r="C1596" t="s">
        <v>111</v>
      </c>
      <c r="D1596" s="5" t="s">
        <v>196</v>
      </c>
      <c r="E1596">
        <v>11</v>
      </c>
      <c r="F1596">
        <v>1.1916675567626953</v>
      </c>
      <c r="G1596">
        <v>1.1723369359970093</v>
      </c>
      <c r="H1596">
        <v>6.2296907417476177E-3</v>
      </c>
      <c r="I1596">
        <v>79.254091477301841</v>
      </c>
      <c r="J1596">
        <f t="shared" si="48"/>
        <v>0</v>
      </c>
    </row>
    <row r="1597" spans="1:10" x14ac:dyDescent="0.25">
      <c r="A1597" s="4" t="str">
        <f t="shared" si="49"/>
        <v>NEMNon-NEM Customer8/5/2021 (5pm-6pm &amp; 8pm-9pm)12</v>
      </c>
      <c r="B1597" t="s">
        <v>97</v>
      </c>
      <c r="C1597" t="s">
        <v>111</v>
      </c>
      <c r="D1597" s="5" t="s">
        <v>196</v>
      </c>
      <c r="E1597">
        <v>12</v>
      </c>
      <c r="F1597">
        <v>1.4410873651504517</v>
      </c>
      <c r="G1597">
        <v>1.4158550500869751</v>
      </c>
      <c r="H1597">
        <v>7.0921685546636581E-3</v>
      </c>
      <c r="I1597">
        <v>83.361146022726231</v>
      </c>
      <c r="J1597">
        <f t="shared" si="48"/>
        <v>0</v>
      </c>
    </row>
    <row r="1598" spans="1:10" x14ac:dyDescent="0.25">
      <c r="A1598" s="4" t="str">
        <f t="shared" si="49"/>
        <v>NEMNon-NEM Customer8/5/2021 (5pm-6pm &amp; 8pm-9pm)13</v>
      </c>
      <c r="B1598" t="s">
        <v>97</v>
      </c>
      <c r="C1598" t="s">
        <v>111</v>
      </c>
      <c r="D1598" s="5" t="s">
        <v>196</v>
      </c>
      <c r="E1598">
        <v>13</v>
      </c>
      <c r="F1598">
        <v>1.7075426578521729</v>
      </c>
      <c r="G1598">
        <v>1.7033723592758179</v>
      </c>
      <c r="H1598">
        <v>7.7104596421122551E-3</v>
      </c>
      <c r="I1598">
        <v>85.723573295446386</v>
      </c>
      <c r="J1598">
        <f t="shared" si="48"/>
        <v>0</v>
      </c>
    </row>
    <row r="1599" spans="1:10" x14ac:dyDescent="0.25">
      <c r="A1599" s="4" t="str">
        <f t="shared" si="49"/>
        <v>NEMNon-NEM Customer8/5/2021 (5pm-6pm &amp; 8pm-9pm)14</v>
      </c>
      <c r="B1599" t="s">
        <v>97</v>
      </c>
      <c r="C1599" t="s">
        <v>111</v>
      </c>
      <c r="D1599" s="5" t="s">
        <v>196</v>
      </c>
      <c r="E1599">
        <v>14</v>
      </c>
      <c r="F1599">
        <v>1.9618498086929321</v>
      </c>
      <c r="G1599">
        <v>1.960533618927002</v>
      </c>
      <c r="H1599">
        <v>7.5016752816736698E-3</v>
      </c>
      <c r="I1599">
        <v>86.665671874988817</v>
      </c>
      <c r="J1599">
        <f t="shared" si="48"/>
        <v>0</v>
      </c>
    </row>
    <row r="1600" spans="1:10" x14ac:dyDescent="0.25">
      <c r="A1600" s="4" t="str">
        <f t="shared" si="49"/>
        <v>NEMNon-NEM Customer8/5/2021 (5pm-6pm &amp; 8pm-9pm)15</v>
      </c>
      <c r="B1600" t="s">
        <v>97</v>
      </c>
      <c r="C1600" t="s">
        <v>111</v>
      </c>
      <c r="D1600" s="5" t="s">
        <v>196</v>
      </c>
      <c r="E1600">
        <v>15</v>
      </c>
      <c r="F1600">
        <v>2.1657569408416748</v>
      </c>
      <c r="G1600">
        <v>2.1658420562744141</v>
      </c>
      <c r="H1600">
        <v>4.1958964429795742E-3</v>
      </c>
      <c r="I1600">
        <v>87.490166193150699</v>
      </c>
      <c r="J1600">
        <f t="shared" si="48"/>
        <v>0</v>
      </c>
    </row>
    <row r="1601" spans="1:10" x14ac:dyDescent="0.25">
      <c r="A1601" s="4" t="str">
        <f t="shared" si="49"/>
        <v>NEMNon-NEM Customer8/5/2021 (5pm-6pm &amp; 8pm-9pm)16</v>
      </c>
      <c r="B1601" t="s">
        <v>97</v>
      </c>
      <c r="C1601" t="s">
        <v>111</v>
      </c>
      <c r="D1601" s="5" t="s">
        <v>196</v>
      </c>
      <c r="E1601">
        <v>16</v>
      </c>
      <c r="F1601">
        <v>2.3401384353637695</v>
      </c>
      <c r="G1601">
        <v>2.3400530815124512</v>
      </c>
      <c r="H1601">
        <v>4.1958964429795742E-3</v>
      </c>
      <c r="I1601">
        <v>87.800388636371736</v>
      </c>
      <c r="J1601">
        <f t="shared" si="48"/>
        <v>0</v>
      </c>
    </row>
    <row r="1602" spans="1:10" x14ac:dyDescent="0.25">
      <c r="A1602" s="4" t="str">
        <f t="shared" si="49"/>
        <v>NEMNon-NEM Customer8/5/2021 (5pm-6pm &amp; 8pm-9pm)17</v>
      </c>
      <c r="B1602" t="s">
        <v>97</v>
      </c>
      <c r="C1602" t="s">
        <v>111</v>
      </c>
      <c r="D1602" s="5" t="s">
        <v>196</v>
      </c>
      <c r="E1602">
        <v>17</v>
      </c>
      <c r="F1602">
        <v>2.4469690322875977</v>
      </c>
      <c r="G1602">
        <v>2.4389560222625732</v>
      </c>
      <c r="H1602">
        <v>7.9313358291983604E-3</v>
      </c>
      <c r="I1602">
        <v>88.064790340938728</v>
      </c>
      <c r="J1602">
        <f t="shared" ref="J1602:J1665" si="50">INDEX(events, MATCH(CONCATENATE(B1602, C1602, D1602), events_y, 0), MATCH("Confidential", events_x, 0))</f>
        <v>0</v>
      </c>
    </row>
    <row r="1603" spans="1:10" x14ac:dyDescent="0.25">
      <c r="A1603" s="4" t="str">
        <f t="shared" ref="A1603:A1666" si="51">B1603&amp;C1603&amp;D1603&amp;E1603</f>
        <v>NEMNon-NEM Customer8/5/2021 (5pm-6pm &amp; 8pm-9pm)18</v>
      </c>
      <c r="B1603" t="s">
        <v>97</v>
      </c>
      <c r="C1603" t="s">
        <v>111</v>
      </c>
      <c r="D1603" s="5" t="s">
        <v>196</v>
      </c>
      <c r="E1603">
        <v>18</v>
      </c>
      <c r="F1603">
        <v>2.4994397163391113</v>
      </c>
      <c r="G1603">
        <v>1.6688011884689331</v>
      </c>
      <c r="H1603">
        <v>9.1233020648360252E-3</v>
      </c>
      <c r="I1603">
        <v>87.981876704532823</v>
      </c>
      <c r="J1603">
        <f t="shared" si="50"/>
        <v>0</v>
      </c>
    </row>
    <row r="1604" spans="1:10" x14ac:dyDescent="0.25">
      <c r="A1604" s="4" t="str">
        <f t="shared" si="51"/>
        <v>NEMNon-NEM Customer8/5/2021 (5pm-6pm &amp; 8pm-9pm)19</v>
      </c>
      <c r="B1604" t="s">
        <v>97</v>
      </c>
      <c r="C1604" t="s">
        <v>111</v>
      </c>
      <c r="D1604" s="5" t="s">
        <v>196</v>
      </c>
      <c r="E1604">
        <v>19</v>
      </c>
      <c r="F1604">
        <v>2.4167251586914063</v>
      </c>
      <c r="G1604">
        <v>2.6886885166168213</v>
      </c>
      <c r="H1604">
        <v>9.0772015973925591E-3</v>
      </c>
      <c r="I1604">
        <v>86.814433522737218</v>
      </c>
      <c r="J1604">
        <f t="shared" si="50"/>
        <v>0</v>
      </c>
    </row>
    <row r="1605" spans="1:10" x14ac:dyDescent="0.25">
      <c r="A1605" s="4" t="str">
        <f t="shared" si="51"/>
        <v>NEMNon-NEM Customer8/5/2021 (5pm-6pm &amp; 8pm-9pm)20</v>
      </c>
      <c r="B1605" t="s">
        <v>97</v>
      </c>
      <c r="C1605" t="s">
        <v>111</v>
      </c>
      <c r="D1605" s="5" t="s">
        <v>196</v>
      </c>
      <c r="E1605">
        <v>20</v>
      </c>
      <c r="F1605">
        <v>2.1900768280029297</v>
      </c>
      <c r="G1605">
        <v>2.2584421634674072</v>
      </c>
      <c r="H1605">
        <v>8.6368042975664139E-3</v>
      </c>
      <c r="I1605">
        <v>84.484286647721291</v>
      </c>
      <c r="J1605">
        <f t="shared" si="50"/>
        <v>0</v>
      </c>
    </row>
    <row r="1606" spans="1:10" x14ac:dyDescent="0.25">
      <c r="A1606" s="4" t="str">
        <f t="shared" si="51"/>
        <v>NEMNon-NEM Customer8/5/2021 (5pm-6pm &amp; 8pm-9pm)21</v>
      </c>
      <c r="B1606" t="s">
        <v>97</v>
      </c>
      <c r="C1606" t="s">
        <v>111</v>
      </c>
      <c r="D1606" s="5" t="s">
        <v>196</v>
      </c>
      <c r="E1606">
        <v>21</v>
      </c>
      <c r="F1606">
        <v>2.0400612354278564</v>
      </c>
      <c r="G1606">
        <v>1.4378191232681274</v>
      </c>
      <c r="H1606">
        <v>8.356110192835331E-3</v>
      </c>
      <c r="I1606">
        <v>81.039106818176805</v>
      </c>
      <c r="J1606">
        <f t="shared" si="50"/>
        <v>0</v>
      </c>
    </row>
    <row r="1607" spans="1:10" x14ac:dyDescent="0.25">
      <c r="A1607" s="4" t="str">
        <f t="shared" si="51"/>
        <v>NEMNon-NEM Customer8/5/2021 (5pm-6pm &amp; 8pm-9pm)22</v>
      </c>
      <c r="B1607" t="s">
        <v>97</v>
      </c>
      <c r="C1607" t="s">
        <v>111</v>
      </c>
      <c r="D1607" s="5" t="s">
        <v>196</v>
      </c>
      <c r="E1607">
        <v>22</v>
      </c>
      <c r="F1607">
        <v>1.9006204605102539</v>
      </c>
      <c r="G1607">
        <v>2.2165744304656982</v>
      </c>
      <c r="H1607">
        <v>8.2637658342719078E-3</v>
      </c>
      <c r="I1607">
        <v>77.314507386356638</v>
      </c>
      <c r="J1607">
        <f t="shared" si="50"/>
        <v>0</v>
      </c>
    </row>
    <row r="1608" spans="1:10" x14ac:dyDescent="0.25">
      <c r="A1608" s="4" t="str">
        <f t="shared" si="51"/>
        <v>NEMNon-NEM Customer8/5/2021 (5pm-6pm &amp; 8pm-9pm)23</v>
      </c>
      <c r="B1608" t="s">
        <v>97</v>
      </c>
      <c r="C1608" t="s">
        <v>111</v>
      </c>
      <c r="D1608" s="5" t="s">
        <v>196</v>
      </c>
      <c r="E1608">
        <v>23</v>
      </c>
      <c r="F1608">
        <v>1.649383544921875</v>
      </c>
      <c r="G1608">
        <v>1.7508194446563721</v>
      </c>
      <c r="H1608">
        <v>7.8812455758452415E-3</v>
      </c>
      <c r="I1608">
        <v>74.84366988637781</v>
      </c>
      <c r="J1608">
        <f t="shared" si="50"/>
        <v>0</v>
      </c>
    </row>
    <row r="1609" spans="1:10" x14ac:dyDescent="0.25">
      <c r="A1609" s="4" t="str">
        <f t="shared" si="51"/>
        <v>NEMNon-NEM Customer8/5/2021 (5pm-6pm &amp; 8pm-9pm)24</v>
      </c>
      <c r="B1609" t="s">
        <v>97</v>
      </c>
      <c r="C1609" t="s">
        <v>111</v>
      </c>
      <c r="D1609" s="5" t="s">
        <v>196</v>
      </c>
      <c r="E1609">
        <v>24</v>
      </c>
      <c r="F1609">
        <v>1.3724873065948486</v>
      </c>
      <c r="G1609">
        <v>1.4383422136306763</v>
      </c>
      <c r="H1609">
        <v>7.3815281502902508E-3</v>
      </c>
      <c r="I1609">
        <v>73.035634659106023</v>
      </c>
      <c r="J1609">
        <f t="shared" si="50"/>
        <v>0</v>
      </c>
    </row>
    <row r="1610" spans="1:10" x14ac:dyDescent="0.25">
      <c r="A1610" s="4" t="str">
        <f t="shared" si="51"/>
        <v>NEMNon-NEM Customer8/27/2021 (6pm-8pm)1</v>
      </c>
      <c r="B1610" t="s">
        <v>97</v>
      </c>
      <c r="C1610" t="s">
        <v>111</v>
      </c>
      <c r="D1610" s="5" t="s">
        <v>197</v>
      </c>
      <c r="E1610">
        <v>1</v>
      </c>
      <c r="F1610">
        <v>1.0790663957595825</v>
      </c>
      <c r="G1610">
        <v>1.0929169654846191</v>
      </c>
      <c r="H1610">
        <v>6.6535929217934608E-3</v>
      </c>
      <c r="I1610">
        <v>74.473762803701817</v>
      </c>
      <c r="J1610">
        <f t="shared" si="50"/>
        <v>0</v>
      </c>
    </row>
    <row r="1611" spans="1:10" x14ac:dyDescent="0.25">
      <c r="A1611" s="4" t="str">
        <f t="shared" si="51"/>
        <v>NEMNon-NEM Customer8/27/2021 (6pm-8pm)2</v>
      </c>
      <c r="B1611" t="s">
        <v>97</v>
      </c>
      <c r="C1611" t="s">
        <v>111</v>
      </c>
      <c r="D1611" s="5" t="s">
        <v>197</v>
      </c>
      <c r="E1611">
        <v>2</v>
      </c>
      <c r="F1611">
        <v>0.9214402437210083</v>
      </c>
      <c r="G1611">
        <v>0.92073702812194824</v>
      </c>
      <c r="H1611">
        <v>6.1714467592537403E-3</v>
      </c>
      <c r="I1611">
        <v>72.711066621513638</v>
      </c>
      <c r="J1611">
        <f t="shared" si="50"/>
        <v>0</v>
      </c>
    </row>
    <row r="1612" spans="1:10" x14ac:dyDescent="0.25">
      <c r="A1612" s="4" t="str">
        <f t="shared" si="51"/>
        <v>NEMNon-NEM Customer8/27/2021 (6pm-8pm)3</v>
      </c>
      <c r="B1612" t="s">
        <v>97</v>
      </c>
      <c r="C1612" t="s">
        <v>111</v>
      </c>
      <c r="D1612" s="5" t="s">
        <v>197</v>
      </c>
      <c r="E1612">
        <v>3</v>
      </c>
      <c r="F1612">
        <v>0.79391813278198242</v>
      </c>
      <c r="G1612">
        <v>0.79684156179428101</v>
      </c>
      <c r="H1612">
        <v>5.5141211487352848E-3</v>
      </c>
      <c r="I1612">
        <v>71.091022602213457</v>
      </c>
      <c r="J1612">
        <f t="shared" si="50"/>
        <v>0</v>
      </c>
    </row>
    <row r="1613" spans="1:10" x14ac:dyDescent="0.25">
      <c r="A1613" s="4" t="str">
        <f t="shared" si="51"/>
        <v>NEMNon-NEM Customer8/27/2021 (6pm-8pm)4</v>
      </c>
      <c r="B1613" t="s">
        <v>97</v>
      </c>
      <c r="C1613" t="s">
        <v>111</v>
      </c>
      <c r="D1613" s="5" t="s">
        <v>197</v>
      </c>
      <c r="E1613">
        <v>4</v>
      </c>
      <c r="F1613">
        <v>0.71549481153488159</v>
      </c>
      <c r="G1613">
        <v>0.71315628290176392</v>
      </c>
      <c r="H1613">
        <v>5.0040874630212784E-3</v>
      </c>
      <c r="I1613">
        <v>70.106574959802487</v>
      </c>
      <c r="J1613">
        <f t="shared" si="50"/>
        <v>0</v>
      </c>
    </row>
    <row r="1614" spans="1:10" x14ac:dyDescent="0.25">
      <c r="A1614" s="4" t="str">
        <f t="shared" si="51"/>
        <v>NEMNon-NEM Customer8/27/2021 (6pm-8pm)5</v>
      </c>
      <c r="B1614" t="s">
        <v>97</v>
      </c>
      <c r="C1614" t="s">
        <v>111</v>
      </c>
      <c r="D1614" s="5" t="s">
        <v>197</v>
      </c>
      <c r="E1614">
        <v>5</v>
      </c>
      <c r="F1614">
        <v>0.65883582830429077</v>
      </c>
      <c r="G1614">
        <v>0.65430396795272827</v>
      </c>
      <c r="H1614">
        <v>4.3991520069539547E-3</v>
      </c>
      <c r="I1614">
        <v>69.110180874197269</v>
      </c>
      <c r="J1614">
        <f t="shared" si="50"/>
        <v>0</v>
      </c>
    </row>
    <row r="1615" spans="1:10" x14ac:dyDescent="0.25">
      <c r="A1615" s="4" t="str">
        <f t="shared" si="51"/>
        <v>NEMNon-NEM Customer8/27/2021 (6pm-8pm)6</v>
      </c>
      <c r="B1615" t="s">
        <v>97</v>
      </c>
      <c r="C1615" t="s">
        <v>111</v>
      </c>
      <c r="D1615" s="5" t="s">
        <v>197</v>
      </c>
      <c r="E1615">
        <v>6</v>
      </c>
      <c r="F1615">
        <v>0.63299989700317383</v>
      </c>
      <c r="G1615">
        <v>0.62809312343597412</v>
      </c>
      <c r="H1615">
        <v>3.7553610745817423E-3</v>
      </c>
      <c r="I1615">
        <v>68.35189565166003</v>
      </c>
      <c r="J1615">
        <f t="shared" si="50"/>
        <v>0</v>
      </c>
    </row>
    <row r="1616" spans="1:10" x14ac:dyDescent="0.25">
      <c r="A1616" s="4" t="str">
        <f t="shared" si="51"/>
        <v>NEMNon-NEM Customer8/27/2021 (6pm-8pm)7</v>
      </c>
      <c r="B1616" t="s">
        <v>97</v>
      </c>
      <c r="C1616" t="s">
        <v>111</v>
      </c>
      <c r="D1616" s="5" t="s">
        <v>197</v>
      </c>
      <c r="E1616">
        <v>7</v>
      </c>
      <c r="F1616">
        <v>0.6464349627494812</v>
      </c>
      <c r="G1616">
        <v>0.6530267596244812</v>
      </c>
      <c r="H1616">
        <v>3.4017846919596195E-3</v>
      </c>
      <c r="I1616">
        <v>67.419270859793272</v>
      </c>
      <c r="J1616">
        <f t="shared" si="50"/>
        <v>0</v>
      </c>
    </row>
    <row r="1617" spans="1:10" x14ac:dyDescent="0.25">
      <c r="A1617" s="4" t="str">
        <f t="shared" si="51"/>
        <v>NEMNon-NEM Customer8/27/2021 (6pm-8pm)8</v>
      </c>
      <c r="B1617" t="s">
        <v>97</v>
      </c>
      <c r="C1617" t="s">
        <v>111</v>
      </c>
      <c r="D1617" s="5" t="s">
        <v>197</v>
      </c>
      <c r="E1617">
        <v>8</v>
      </c>
      <c r="F1617">
        <v>0.6981194019317627</v>
      </c>
      <c r="G1617">
        <v>0.69670975208282471</v>
      </c>
      <c r="H1617">
        <v>3.5135294310748577E-3</v>
      </c>
      <c r="I1617">
        <v>67.13042015857215</v>
      </c>
      <c r="J1617">
        <f t="shared" si="50"/>
        <v>0</v>
      </c>
    </row>
    <row r="1618" spans="1:10" x14ac:dyDescent="0.25">
      <c r="A1618" s="4" t="str">
        <f t="shared" si="51"/>
        <v>NEMNon-NEM Customer8/27/2021 (6pm-8pm)9</v>
      </c>
      <c r="B1618" t="s">
        <v>97</v>
      </c>
      <c r="C1618" t="s">
        <v>111</v>
      </c>
      <c r="D1618" s="5" t="s">
        <v>197</v>
      </c>
      <c r="E1618">
        <v>9</v>
      </c>
      <c r="F1618">
        <v>0.74190443754196167</v>
      </c>
      <c r="G1618">
        <v>0.7456810474395752</v>
      </c>
      <c r="H1618">
        <v>3.926021046936512E-3</v>
      </c>
      <c r="I1618">
        <v>69.623606760915521</v>
      </c>
      <c r="J1618">
        <f t="shared" si="50"/>
        <v>0</v>
      </c>
    </row>
    <row r="1619" spans="1:10" x14ac:dyDescent="0.25">
      <c r="A1619" s="4" t="str">
        <f t="shared" si="51"/>
        <v>NEMNon-NEM Customer8/27/2021 (6pm-8pm)10</v>
      </c>
      <c r="B1619" t="s">
        <v>97</v>
      </c>
      <c r="C1619" t="s">
        <v>111</v>
      </c>
      <c r="D1619" s="5" t="s">
        <v>197</v>
      </c>
      <c r="E1619">
        <v>10</v>
      </c>
      <c r="F1619">
        <v>0.84394627809524536</v>
      </c>
      <c r="G1619">
        <v>0.84518039226531982</v>
      </c>
      <c r="H1619">
        <v>4.6891109086573124E-3</v>
      </c>
      <c r="I1619">
        <v>74.732328225991239</v>
      </c>
      <c r="J1619">
        <f t="shared" si="50"/>
        <v>0</v>
      </c>
    </row>
    <row r="1620" spans="1:10" x14ac:dyDescent="0.25">
      <c r="A1620" s="4" t="str">
        <f t="shared" si="51"/>
        <v>NEMNon-NEM Customer8/27/2021 (6pm-8pm)11</v>
      </c>
      <c r="B1620" t="s">
        <v>97</v>
      </c>
      <c r="C1620" t="s">
        <v>111</v>
      </c>
      <c r="D1620" s="5" t="s">
        <v>197</v>
      </c>
      <c r="E1620">
        <v>11</v>
      </c>
      <c r="F1620">
        <v>0.98251575231552124</v>
      </c>
      <c r="G1620">
        <v>0.98177206516265869</v>
      </c>
      <c r="H1620">
        <v>5.5752946063876152E-3</v>
      </c>
      <c r="I1620">
        <v>80.093229492945156</v>
      </c>
      <c r="J1620">
        <f t="shared" si="50"/>
        <v>0</v>
      </c>
    </row>
    <row r="1621" spans="1:10" x14ac:dyDescent="0.25">
      <c r="A1621" s="4" t="str">
        <f t="shared" si="51"/>
        <v>NEMNon-NEM Customer8/27/2021 (6pm-8pm)12</v>
      </c>
      <c r="B1621" t="s">
        <v>97</v>
      </c>
      <c r="C1621" t="s">
        <v>111</v>
      </c>
      <c r="D1621" s="5" t="s">
        <v>197</v>
      </c>
      <c r="E1621">
        <v>12</v>
      </c>
      <c r="F1621">
        <v>1.1979037523269653</v>
      </c>
      <c r="G1621">
        <v>1.1812313795089722</v>
      </c>
      <c r="H1621">
        <v>6.5162763930857182E-3</v>
      </c>
      <c r="I1621">
        <v>84.751903270420556</v>
      </c>
      <c r="J1621">
        <f t="shared" si="50"/>
        <v>0</v>
      </c>
    </row>
    <row r="1622" spans="1:10" x14ac:dyDescent="0.25">
      <c r="A1622" s="4" t="str">
        <f t="shared" si="51"/>
        <v>NEMNon-NEM Customer8/27/2021 (6pm-8pm)13</v>
      </c>
      <c r="B1622" t="s">
        <v>97</v>
      </c>
      <c r="C1622" t="s">
        <v>111</v>
      </c>
      <c r="D1622" s="5" t="s">
        <v>197</v>
      </c>
      <c r="E1622">
        <v>13</v>
      </c>
      <c r="F1622">
        <v>1.4863600730895996</v>
      </c>
      <c r="G1622">
        <v>1.4919154644012451</v>
      </c>
      <c r="H1622">
        <v>7.5752274133265018E-3</v>
      </c>
      <c r="I1622">
        <v>88.257278704232604</v>
      </c>
      <c r="J1622">
        <f t="shared" si="50"/>
        <v>0</v>
      </c>
    </row>
    <row r="1623" spans="1:10" x14ac:dyDescent="0.25">
      <c r="A1623" s="4" t="str">
        <f t="shared" si="51"/>
        <v>NEMNon-NEM Customer8/27/2021 (6pm-8pm)14</v>
      </c>
      <c r="B1623" t="s">
        <v>97</v>
      </c>
      <c r="C1623" t="s">
        <v>111</v>
      </c>
      <c r="D1623" s="5" t="s">
        <v>197</v>
      </c>
      <c r="E1623">
        <v>14</v>
      </c>
      <c r="F1623">
        <v>1.8255993127822876</v>
      </c>
      <c r="G1623">
        <v>1.8215266466140747</v>
      </c>
      <c r="H1623">
        <v>8.1818625330924988E-3</v>
      </c>
      <c r="I1623">
        <v>90.806062247828905</v>
      </c>
      <c r="J1623">
        <f t="shared" si="50"/>
        <v>0</v>
      </c>
    </row>
    <row r="1624" spans="1:10" x14ac:dyDescent="0.25">
      <c r="A1624" s="4" t="str">
        <f t="shared" si="51"/>
        <v>NEMNon-NEM Customer8/27/2021 (6pm-8pm)15</v>
      </c>
      <c r="B1624" t="s">
        <v>97</v>
      </c>
      <c r="C1624" t="s">
        <v>111</v>
      </c>
      <c r="D1624" s="5" t="s">
        <v>197</v>
      </c>
      <c r="E1624">
        <v>15</v>
      </c>
      <c r="F1624">
        <v>2.1213750839233398</v>
      </c>
      <c r="G1624">
        <v>2.1402432918548584</v>
      </c>
      <c r="H1624">
        <v>7.8459829092025757E-3</v>
      </c>
      <c r="I1624">
        <v>92.266442337525717</v>
      </c>
      <c r="J1624">
        <f t="shared" si="50"/>
        <v>0</v>
      </c>
    </row>
    <row r="1625" spans="1:10" x14ac:dyDescent="0.25">
      <c r="A1625" s="4" t="str">
        <f t="shared" si="51"/>
        <v>NEMNon-NEM Customer8/27/2021 (6pm-8pm)16</v>
      </c>
      <c r="B1625" t="s">
        <v>97</v>
      </c>
      <c r="C1625" t="s">
        <v>111</v>
      </c>
      <c r="D1625" s="5" t="s">
        <v>197</v>
      </c>
      <c r="E1625">
        <v>16</v>
      </c>
      <c r="F1625">
        <v>2.4232378005981445</v>
      </c>
      <c r="G1625">
        <v>2.43446946144104</v>
      </c>
      <c r="H1625">
        <v>4.345262423157692E-3</v>
      </c>
      <c r="I1625">
        <v>93.579534975609576</v>
      </c>
      <c r="J1625">
        <f t="shared" si="50"/>
        <v>0</v>
      </c>
    </row>
    <row r="1626" spans="1:10" x14ac:dyDescent="0.25">
      <c r="A1626" s="4" t="str">
        <f t="shared" si="51"/>
        <v>NEMNon-NEM Customer8/27/2021 (6pm-8pm)17</v>
      </c>
      <c r="B1626" t="s">
        <v>97</v>
      </c>
      <c r="C1626" t="s">
        <v>111</v>
      </c>
      <c r="D1626" s="5" t="s">
        <v>197</v>
      </c>
      <c r="E1626">
        <v>17</v>
      </c>
      <c r="F1626">
        <v>2.574561595916748</v>
      </c>
      <c r="G1626">
        <v>2.5633299350738525</v>
      </c>
      <c r="H1626">
        <v>4.345262423157692E-3</v>
      </c>
      <c r="I1626">
        <v>93.245070120476299</v>
      </c>
      <c r="J1626">
        <f t="shared" si="50"/>
        <v>0</v>
      </c>
    </row>
    <row r="1627" spans="1:10" x14ac:dyDescent="0.25">
      <c r="A1627" s="4" t="str">
        <f t="shared" si="51"/>
        <v>NEMNon-NEM Customer8/27/2021 (6pm-8pm)18</v>
      </c>
      <c r="B1627" t="s">
        <v>97</v>
      </c>
      <c r="C1627" t="s">
        <v>111</v>
      </c>
      <c r="D1627" s="5" t="s">
        <v>197</v>
      </c>
      <c r="E1627">
        <v>18</v>
      </c>
      <c r="F1627">
        <v>2.5687770843505859</v>
      </c>
      <c r="G1627">
        <v>2.5639281272888184</v>
      </c>
      <c r="H1627">
        <v>7.9525141045451164E-3</v>
      </c>
      <c r="I1627">
        <v>91.353875391527893</v>
      </c>
      <c r="J1627">
        <f t="shared" si="50"/>
        <v>0</v>
      </c>
    </row>
    <row r="1628" spans="1:10" x14ac:dyDescent="0.25">
      <c r="A1628" s="4" t="str">
        <f t="shared" si="51"/>
        <v>NEMNon-NEM Customer8/27/2021 (6pm-8pm)19</v>
      </c>
      <c r="B1628" t="s">
        <v>97</v>
      </c>
      <c r="C1628" t="s">
        <v>111</v>
      </c>
      <c r="D1628" s="5" t="s">
        <v>197</v>
      </c>
      <c r="E1628">
        <v>19</v>
      </c>
      <c r="F1628">
        <v>2.41522216796875</v>
      </c>
      <c r="G1628">
        <v>1.5713264942169189</v>
      </c>
      <c r="H1628">
        <v>8.9528253301978111E-3</v>
      </c>
      <c r="I1628">
        <v>89.596880837470763</v>
      </c>
      <c r="J1628">
        <f t="shared" si="50"/>
        <v>0</v>
      </c>
    </row>
    <row r="1629" spans="1:10" x14ac:dyDescent="0.25">
      <c r="A1629" s="4" t="str">
        <f t="shared" si="51"/>
        <v>NEMNon-NEM Customer8/27/2021 (6pm-8pm)20</v>
      </c>
      <c r="B1629" t="s">
        <v>97</v>
      </c>
      <c r="C1629" t="s">
        <v>111</v>
      </c>
      <c r="D1629" s="5" t="s">
        <v>197</v>
      </c>
      <c r="E1629">
        <v>20</v>
      </c>
      <c r="F1629">
        <v>2.1706051826477051</v>
      </c>
      <c r="G1629">
        <v>1.7056722640991211</v>
      </c>
      <c r="H1629">
        <v>8.6906831711530685E-3</v>
      </c>
      <c r="I1629">
        <v>86.959356640995424</v>
      </c>
      <c r="J1629">
        <f t="shared" si="50"/>
        <v>0</v>
      </c>
    </row>
    <row r="1630" spans="1:10" x14ac:dyDescent="0.25">
      <c r="A1630" s="4" t="str">
        <f t="shared" si="51"/>
        <v>NEMNon-NEM Customer8/27/2021 (6pm-8pm)21</v>
      </c>
      <c r="B1630" t="s">
        <v>97</v>
      </c>
      <c r="C1630" t="s">
        <v>111</v>
      </c>
      <c r="D1630" s="5" t="s">
        <v>197</v>
      </c>
      <c r="E1630">
        <v>21</v>
      </c>
      <c r="F1630">
        <v>2.0196602344512939</v>
      </c>
      <c r="G1630">
        <v>2.3985264301300049</v>
      </c>
      <c r="H1630">
        <v>8.4905233234167099E-3</v>
      </c>
      <c r="I1630">
        <v>82.386466322393076</v>
      </c>
      <c r="J1630">
        <f t="shared" si="50"/>
        <v>0</v>
      </c>
    </row>
    <row r="1631" spans="1:10" x14ac:dyDescent="0.25">
      <c r="A1631" s="4" t="str">
        <f t="shared" si="51"/>
        <v>NEMNon-NEM Customer8/27/2021 (6pm-8pm)22</v>
      </c>
      <c r="B1631" t="s">
        <v>97</v>
      </c>
      <c r="C1631" t="s">
        <v>111</v>
      </c>
      <c r="D1631" s="5" t="s">
        <v>197</v>
      </c>
      <c r="E1631">
        <v>22</v>
      </c>
      <c r="F1631">
        <v>1.857856273651123</v>
      </c>
      <c r="G1631">
        <v>1.9967947006225586</v>
      </c>
      <c r="H1631">
        <v>8.0862138420343399E-3</v>
      </c>
      <c r="I1631">
        <v>78.679222890054547</v>
      </c>
      <c r="J1631">
        <f t="shared" si="50"/>
        <v>0</v>
      </c>
    </row>
    <row r="1632" spans="1:10" x14ac:dyDescent="0.25">
      <c r="A1632" s="4" t="str">
        <f t="shared" si="51"/>
        <v>NEMNon-NEM Customer8/27/2021 (6pm-8pm)23</v>
      </c>
      <c r="B1632" t="s">
        <v>97</v>
      </c>
      <c r="C1632" t="s">
        <v>111</v>
      </c>
      <c r="D1632" s="5" t="s">
        <v>197</v>
      </c>
      <c r="E1632">
        <v>23</v>
      </c>
      <c r="F1632">
        <v>1.6335933208465576</v>
      </c>
      <c r="G1632">
        <v>1.7088850736618042</v>
      </c>
      <c r="H1632">
        <v>7.725816685706377E-3</v>
      </c>
      <c r="I1632">
        <v>76.396765710082889</v>
      </c>
      <c r="J1632">
        <f t="shared" si="50"/>
        <v>0</v>
      </c>
    </row>
    <row r="1633" spans="1:10" x14ac:dyDescent="0.25">
      <c r="A1633" s="4" t="str">
        <f t="shared" si="51"/>
        <v>NEMNon-NEM Customer8/27/2021 (6pm-8pm)24</v>
      </c>
      <c r="B1633" t="s">
        <v>97</v>
      </c>
      <c r="C1633" t="s">
        <v>111</v>
      </c>
      <c r="D1633" s="5" t="s">
        <v>197</v>
      </c>
      <c r="E1633">
        <v>24</v>
      </c>
      <c r="F1633">
        <v>1.3740589618682861</v>
      </c>
      <c r="G1633">
        <v>1.4368113279342651</v>
      </c>
      <c r="H1633">
        <v>7.1820919401943684E-3</v>
      </c>
      <c r="I1633">
        <v>74.472943367490998</v>
      </c>
      <c r="J1633">
        <f t="shared" si="50"/>
        <v>0</v>
      </c>
    </row>
    <row r="1634" spans="1:10" x14ac:dyDescent="0.25">
      <c r="A1634" s="4" t="str">
        <f t="shared" si="51"/>
        <v>NEMNon-NEM Customer9/9/2021 (6pm-8pm)1</v>
      </c>
      <c r="B1634" t="s">
        <v>97</v>
      </c>
      <c r="C1634" t="s">
        <v>111</v>
      </c>
      <c r="D1634" s="5" t="s">
        <v>198</v>
      </c>
      <c r="E1634">
        <v>1</v>
      </c>
      <c r="F1634">
        <v>1.1464414596557617</v>
      </c>
      <c r="G1634">
        <v>1.1447820663452148</v>
      </c>
      <c r="H1634">
        <v>6.818852387368679E-3</v>
      </c>
      <c r="I1634">
        <v>72.164327065285903</v>
      </c>
      <c r="J1634">
        <f t="shared" si="50"/>
        <v>0</v>
      </c>
    </row>
    <row r="1635" spans="1:10" x14ac:dyDescent="0.25">
      <c r="A1635" s="4" t="str">
        <f t="shared" si="51"/>
        <v>NEMNon-NEM Customer9/9/2021 (6pm-8pm)2</v>
      </c>
      <c r="B1635" t="s">
        <v>97</v>
      </c>
      <c r="C1635" t="s">
        <v>111</v>
      </c>
      <c r="D1635" s="5" t="s">
        <v>198</v>
      </c>
      <c r="E1635">
        <v>2</v>
      </c>
      <c r="F1635">
        <v>0.96554070711135864</v>
      </c>
      <c r="G1635">
        <v>0.98430538177490234</v>
      </c>
      <c r="H1635">
        <v>6.1453715898096561E-3</v>
      </c>
      <c r="I1635">
        <v>71.658476125096982</v>
      </c>
      <c r="J1635">
        <f t="shared" si="50"/>
        <v>0</v>
      </c>
    </row>
    <row r="1636" spans="1:10" x14ac:dyDescent="0.25">
      <c r="A1636" s="4" t="str">
        <f t="shared" si="51"/>
        <v>NEMNon-NEM Customer9/9/2021 (6pm-8pm)3</v>
      </c>
      <c r="B1636" t="s">
        <v>97</v>
      </c>
      <c r="C1636" t="s">
        <v>111</v>
      </c>
      <c r="D1636" s="5" t="s">
        <v>198</v>
      </c>
      <c r="E1636">
        <v>3</v>
      </c>
      <c r="F1636">
        <v>0.85191512107849121</v>
      </c>
      <c r="G1636">
        <v>0.87570184469223022</v>
      </c>
      <c r="H1636">
        <v>5.5711935274302959E-3</v>
      </c>
      <c r="I1636">
        <v>71.252244084098336</v>
      </c>
      <c r="J1636">
        <f t="shared" si="50"/>
        <v>0</v>
      </c>
    </row>
    <row r="1637" spans="1:10" x14ac:dyDescent="0.25">
      <c r="A1637" s="4" t="str">
        <f t="shared" si="51"/>
        <v>NEMNon-NEM Customer9/9/2021 (6pm-8pm)4</v>
      </c>
      <c r="B1637" t="s">
        <v>97</v>
      </c>
      <c r="C1637" t="s">
        <v>111</v>
      </c>
      <c r="D1637" s="5" t="s">
        <v>198</v>
      </c>
      <c r="E1637">
        <v>4</v>
      </c>
      <c r="F1637">
        <v>0.76970428228378296</v>
      </c>
      <c r="G1637">
        <v>0.79573172330856323</v>
      </c>
      <c r="H1637">
        <v>5.0258939154446125E-3</v>
      </c>
      <c r="I1637">
        <v>70.945033277022787</v>
      </c>
      <c r="J1637">
        <f t="shared" si="50"/>
        <v>0</v>
      </c>
    </row>
    <row r="1638" spans="1:10" x14ac:dyDescent="0.25">
      <c r="A1638" s="4" t="str">
        <f t="shared" si="51"/>
        <v>NEMNon-NEM Customer9/9/2021 (6pm-8pm)5</v>
      </c>
      <c r="B1638" t="s">
        <v>97</v>
      </c>
      <c r="C1638" t="s">
        <v>111</v>
      </c>
      <c r="D1638" s="5" t="s">
        <v>198</v>
      </c>
      <c r="E1638">
        <v>5</v>
      </c>
      <c r="F1638">
        <v>0.72299277782440186</v>
      </c>
      <c r="G1638">
        <v>0.74170440435409546</v>
      </c>
      <c r="H1638">
        <v>4.4958749786019325E-3</v>
      </c>
      <c r="I1638">
        <v>70.960378987951358</v>
      </c>
      <c r="J1638">
        <f t="shared" si="50"/>
        <v>0</v>
      </c>
    </row>
    <row r="1639" spans="1:10" x14ac:dyDescent="0.25">
      <c r="A1639" s="4" t="str">
        <f t="shared" si="51"/>
        <v>NEMNon-NEM Customer9/9/2021 (6pm-8pm)6</v>
      </c>
      <c r="B1639" t="s">
        <v>97</v>
      </c>
      <c r="C1639" t="s">
        <v>111</v>
      </c>
      <c r="D1639" s="5" t="s">
        <v>198</v>
      </c>
      <c r="E1639">
        <v>6</v>
      </c>
      <c r="F1639">
        <v>0.71014416217803955</v>
      </c>
      <c r="G1639">
        <v>0.71742069721221924</v>
      </c>
      <c r="H1639">
        <v>3.9366488344967365E-3</v>
      </c>
      <c r="I1639">
        <v>70.956676262399725</v>
      </c>
      <c r="J1639">
        <f t="shared" si="50"/>
        <v>0</v>
      </c>
    </row>
    <row r="1640" spans="1:10" x14ac:dyDescent="0.25">
      <c r="A1640" s="4" t="str">
        <f t="shared" si="51"/>
        <v>NEMNon-NEM Customer9/9/2021 (6pm-8pm)7</v>
      </c>
      <c r="B1640" t="s">
        <v>97</v>
      </c>
      <c r="C1640" t="s">
        <v>111</v>
      </c>
      <c r="D1640" s="5" t="s">
        <v>198</v>
      </c>
      <c r="E1640">
        <v>7</v>
      </c>
      <c r="F1640">
        <v>0.729911208152771</v>
      </c>
      <c r="G1640">
        <v>0.7429463267326355</v>
      </c>
      <c r="H1640">
        <v>3.7083742208778858E-3</v>
      </c>
      <c r="I1640">
        <v>71.073863300253151</v>
      </c>
      <c r="J1640">
        <f t="shared" si="50"/>
        <v>0</v>
      </c>
    </row>
    <row r="1641" spans="1:10" x14ac:dyDescent="0.25">
      <c r="A1641" s="4" t="str">
        <f t="shared" si="51"/>
        <v>NEMNon-NEM Customer9/9/2021 (6pm-8pm)8</v>
      </c>
      <c r="B1641" t="s">
        <v>97</v>
      </c>
      <c r="C1641" t="s">
        <v>111</v>
      </c>
      <c r="D1641" s="5" t="s">
        <v>198</v>
      </c>
      <c r="E1641">
        <v>8</v>
      </c>
      <c r="F1641">
        <v>0.77318334579467773</v>
      </c>
      <c r="G1641">
        <v>0.78834813833236694</v>
      </c>
      <c r="H1641">
        <v>3.869212232530117E-3</v>
      </c>
      <c r="I1641">
        <v>70.873879938740814</v>
      </c>
      <c r="J1641">
        <f t="shared" si="50"/>
        <v>0</v>
      </c>
    </row>
    <row r="1642" spans="1:10" x14ac:dyDescent="0.25">
      <c r="A1642" s="4" t="str">
        <f t="shared" si="51"/>
        <v>NEMNon-NEM Customer9/9/2021 (6pm-8pm)9</v>
      </c>
      <c r="B1642" t="s">
        <v>97</v>
      </c>
      <c r="C1642" t="s">
        <v>111</v>
      </c>
      <c r="D1642" s="5" t="s">
        <v>198</v>
      </c>
      <c r="E1642">
        <v>9</v>
      </c>
      <c r="F1642">
        <v>0.83117610216140747</v>
      </c>
      <c r="G1642">
        <v>0.84039014577865601</v>
      </c>
      <c r="H1642">
        <v>4.4380505569279194E-3</v>
      </c>
      <c r="I1642">
        <v>72.239863194577879</v>
      </c>
      <c r="J1642">
        <f t="shared" si="50"/>
        <v>0</v>
      </c>
    </row>
    <row r="1643" spans="1:10" x14ac:dyDescent="0.25">
      <c r="A1643" s="4" t="str">
        <f t="shared" si="51"/>
        <v>NEMNon-NEM Customer9/9/2021 (6pm-8pm)10</v>
      </c>
      <c r="B1643" t="s">
        <v>97</v>
      </c>
      <c r="C1643" t="s">
        <v>111</v>
      </c>
      <c r="D1643" s="5" t="s">
        <v>198</v>
      </c>
      <c r="E1643">
        <v>10</v>
      </c>
      <c r="F1643">
        <v>0.9513818621635437</v>
      </c>
      <c r="G1643">
        <v>0.95525944232940674</v>
      </c>
      <c r="H1643">
        <v>5.3198882378637791E-3</v>
      </c>
      <c r="I1643">
        <v>75.879846556111715</v>
      </c>
      <c r="J1643">
        <f t="shared" si="50"/>
        <v>0</v>
      </c>
    </row>
    <row r="1644" spans="1:10" x14ac:dyDescent="0.25">
      <c r="A1644" s="4" t="str">
        <f t="shared" si="51"/>
        <v>NEMNon-NEM Customer9/9/2021 (6pm-8pm)11</v>
      </c>
      <c r="B1644" t="s">
        <v>97</v>
      </c>
      <c r="C1644" t="s">
        <v>111</v>
      </c>
      <c r="D1644" s="5" t="s">
        <v>198</v>
      </c>
      <c r="E1644">
        <v>11</v>
      </c>
      <c r="F1644">
        <v>1.1284090280532837</v>
      </c>
      <c r="G1644">
        <v>1.1342867612838745</v>
      </c>
      <c r="H1644">
        <v>6.2179150991141796E-3</v>
      </c>
      <c r="I1644">
        <v>80.057208166060761</v>
      </c>
      <c r="J1644">
        <f t="shared" si="50"/>
        <v>0</v>
      </c>
    </row>
    <row r="1645" spans="1:10" x14ac:dyDescent="0.25">
      <c r="A1645" s="4" t="str">
        <f t="shared" si="51"/>
        <v>NEMNon-NEM Customer9/9/2021 (6pm-8pm)12</v>
      </c>
      <c r="B1645" t="s">
        <v>97</v>
      </c>
      <c r="C1645" t="s">
        <v>111</v>
      </c>
      <c r="D1645" s="5" t="s">
        <v>198</v>
      </c>
      <c r="E1645">
        <v>12</v>
      </c>
      <c r="F1645">
        <v>1.3721516132354736</v>
      </c>
      <c r="G1645">
        <v>1.376227855682373</v>
      </c>
      <c r="H1645">
        <v>7.1955337189137936E-3</v>
      </c>
      <c r="I1645">
        <v>83.787290566226773</v>
      </c>
      <c r="J1645">
        <f t="shared" si="50"/>
        <v>0</v>
      </c>
    </row>
    <row r="1646" spans="1:10" x14ac:dyDescent="0.25">
      <c r="A1646" s="4" t="str">
        <f t="shared" si="51"/>
        <v>NEMNon-NEM Customer9/9/2021 (6pm-8pm)13</v>
      </c>
      <c r="B1646" t="s">
        <v>97</v>
      </c>
      <c r="C1646" t="s">
        <v>111</v>
      </c>
      <c r="D1646" s="5" t="s">
        <v>198</v>
      </c>
      <c r="E1646">
        <v>13</v>
      </c>
      <c r="F1646">
        <v>1.6569782495498657</v>
      </c>
      <c r="G1646">
        <v>1.6842806339263916</v>
      </c>
      <c r="H1646">
        <v>7.8826863318681717E-3</v>
      </c>
      <c r="I1646">
        <v>86.311139868995568</v>
      </c>
      <c r="J1646">
        <f t="shared" si="50"/>
        <v>0</v>
      </c>
    </row>
    <row r="1647" spans="1:10" x14ac:dyDescent="0.25">
      <c r="A1647" s="4" t="str">
        <f t="shared" si="51"/>
        <v>NEMNon-NEM Customer9/9/2021 (6pm-8pm)14</v>
      </c>
      <c r="B1647" t="s">
        <v>97</v>
      </c>
      <c r="C1647" t="s">
        <v>111</v>
      </c>
      <c r="D1647" s="5" t="s">
        <v>198</v>
      </c>
      <c r="E1647">
        <v>14</v>
      </c>
      <c r="F1647">
        <v>1.9463387727737427</v>
      </c>
      <c r="G1647">
        <v>1.9962513446807861</v>
      </c>
      <c r="H1647">
        <v>8.2158679142594337E-3</v>
      </c>
      <c r="I1647">
        <v>88.5831111345815</v>
      </c>
      <c r="J1647">
        <f t="shared" si="50"/>
        <v>0</v>
      </c>
    </row>
    <row r="1648" spans="1:10" x14ac:dyDescent="0.25">
      <c r="A1648" s="4" t="str">
        <f t="shared" si="51"/>
        <v>NEMNon-NEM Customer9/9/2021 (6pm-8pm)15</v>
      </c>
      <c r="B1648" t="s">
        <v>97</v>
      </c>
      <c r="C1648" t="s">
        <v>111</v>
      </c>
      <c r="D1648" s="5" t="s">
        <v>198</v>
      </c>
      <c r="E1648">
        <v>15</v>
      </c>
      <c r="F1648">
        <v>2.2285034656524658</v>
      </c>
      <c r="G1648">
        <v>2.261096715927124</v>
      </c>
      <c r="H1648">
        <v>7.6806787401437759E-3</v>
      </c>
      <c r="I1648">
        <v>90.525922776264693</v>
      </c>
      <c r="J1648">
        <f t="shared" si="50"/>
        <v>0</v>
      </c>
    </row>
    <row r="1649" spans="1:10" x14ac:dyDescent="0.25">
      <c r="A1649" s="4" t="str">
        <f t="shared" si="51"/>
        <v>NEMNon-NEM Customer9/9/2021 (6pm-8pm)16</v>
      </c>
      <c r="B1649" t="s">
        <v>97</v>
      </c>
      <c r="C1649" t="s">
        <v>111</v>
      </c>
      <c r="D1649" s="5" t="s">
        <v>198</v>
      </c>
      <c r="E1649">
        <v>16</v>
      </c>
      <c r="F1649">
        <v>2.4932975769042969</v>
      </c>
      <c r="G1649">
        <v>2.5071785449981689</v>
      </c>
      <c r="H1649">
        <v>4.1695605032145977E-3</v>
      </c>
      <c r="I1649">
        <v>92.749680435208433</v>
      </c>
      <c r="J1649">
        <f t="shared" si="50"/>
        <v>0</v>
      </c>
    </row>
    <row r="1650" spans="1:10" x14ac:dyDescent="0.25">
      <c r="A1650" s="4" t="str">
        <f t="shared" si="51"/>
        <v>NEMNon-NEM Customer9/9/2021 (6pm-8pm)17</v>
      </c>
      <c r="B1650" t="s">
        <v>97</v>
      </c>
      <c r="C1650" t="s">
        <v>111</v>
      </c>
      <c r="D1650" s="5" t="s">
        <v>198</v>
      </c>
      <c r="E1650">
        <v>17</v>
      </c>
      <c r="F1650">
        <v>2.6029682159423828</v>
      </c>
      <c r="G1650">
        <v>2.5890872478485107</v>
      </c>
      <c r="H1650">
        <v>4.1695605032145977E-3</v>
      </c>
      <c r="I1650">
        <v>92.636192161435005</v>
      </c>
      <c r="J1650">
        <f t="shared" si="50"/>
        <v>0</v>
      </c>
    </row>
    <row r="1651" spans="1:10" x14ac:dyDescent="0.25">
      <c r="A1651" s="4" t="str">
        <f t="shared" si="51"/>
        <v>NEMNon-NEM Customer9/9/2021 (6pm-8pm)18</v>
      </c>
      <c r="B1651" t="s">
        <v>97</v>
      </c>
      <c r="C1651" t="s">
        <v>111</v>
      </c>
      <c r="D1651" s="5" t="s">
        <v>198</v>
      </c>
      <c r="E1651">
        <v>18</v>
      </c>
      <c r="F1651">
        <v>2.5804083347320557</v>
      </c>
      <c r="G1651">
        <v>2.5702941417694092</v>
      </c>
      <c r="H1651">
        <v>7.7170524746179581E-3</v>
      </c>
      <c r="I1651">
        <v>91.04751320515193</v>
      </c>
      <c r="J1651">
        <f t="shared" si="50"/>
        <v>0</v>
      </c>
    </row>
    <row r="1652" spans="1:10" x14ac:dyDescent="0.25">
      <c r="A1652" s="4" t="str">
        <f t="shared" si="51"/>
        <v>NEMNon-NEM Customer9/9/2021 (6pm-8pm)19</v>
      </c>
      <c r="B1652" t="s">
        <v>97</v>
      </c>
      <c r="C1652" t="s">
        <v>111</v>
      </c>
      <c r="D1652" s="5" t="s">
        <v>198</v>
      </c>
      <c r="E1652">
        <v>19</v>
      </c>
      <c r="F1652">
        <v>2.4429388046264648</v>
      </c>
      <c r="G1652">
        <v>1.5614570379257202</v>
      </c>
      <c r="H1652">
        <v>8.7112700566649437E-3</v>
      </c>
      <c r="I1652">
        <v>88.502340481716047</v>
      </c>
      <c r="J1652">
        <f t="shared" si="50"/>
        <v>0</v>
      </c>
    </row>
    <row r="1653" spans="1:10" x14ac:dyDescent="0.25">
      <c r="A1653" s="4" t="str">
        <f t="shared" si="51"/>
        <v>NEMNon-NEM Customer9/9/2021 (6pm-8pm)20</v>
      </c>
      <c r="B1653" t="s">
        <v>97</v>
      </c>
      <c r="C1653" t="s">
        <v>111</v>
      </c>
      <c r="D1653" s="5" t="s">
        <v>198</v>
      </c>
      <c r="E1653">
        <v>20</v>
      </c>
      <c r="F1653">
        <v>2.2479526996612549</v>
      </c>
      <c r="G1653">
        <v>1.7953950166702271</v>
      </c>
      <c r="H1653">
        <v>8.5255242884159088E-3</v>
      </c>
      <c r="I1653">
        <v>84.818654394683762</v>
      </c>
      <c r="J1653">
        <f t="shared" si="50"/>
        <v>0</v>
      </c>
    </row>
    <row r="1654" spans="1:10" x14ac:dyDescent="0.25">
      <c r="A1654" s="4" t="str">
        <f t="shared" si="51"/>
        <v>NEMNon-NEM Customer9/9/2021 (6pm-8pm)21</v>
      </c>
      <c r="B1654" t="s">
        <v>97</v>
      </c>
      <c r="C1654" t="s">
        <v>111</v>
      </c>
      <c r="D1654" s="5" t="s">
        <v>198</v>
      </c>
      <c r="E1654">
        <v>21</v>
      </c>
      <c r="F1654">
        <v>2.1190264225006104</v>
      </c>
      <c r="G1654">
        <v>2.5435481071472168</v>
      </c>
      <c r="H1654">
        <v>8.2364445552229881E-3</v>
      </c>
      <c r="I1654">
        <v>81.2263102155204</v>
      </c>
      <c r="J1654">
        <f t="shared" si="50"/>
        <v>0</v>
      </c>
    </row>
    <row r="1655" spans="1:10" x14ac:dyDescent="0.25">
      <c r="A1655" s="4" t="str">
        <f t="shared" si="51"/>
        <v>NEMNon-NEM Customer9/9/2021 (6pm-8pm)22</v>
      </c>
      <c r="B1655" t="s">
        <v>97</v>
      </c>
      <c r="C1655" t="s">
        <v>111</v>
      </c>
      <c r="D1655" s="5" t="s">
        <v>198</v>
      </c>
      <c r="E1655">
        <v>22</v>
      </c>
      <c r="F1655">
        <v>1.9426555633544922</v>
      </c>
      <c r="G1655">
        <v>2.1411614418029785</v>
      </c>
      <c r="H1655">
        <v>7.9800011590123177E-3</v>
      </c>
      <c r="I1655">
        <v>78.734912581871441</v>
      </c>
      <c r="J1655">
        <f t="shared" si="50"/>
        <v>0</v>
      </c>
    </row>
    <row r="1656" spans="1:10" x14ac:dyDescent="0.25">
      <c r="A1656" s="4" t="str">
        <f t="shared" si="51"/>
        <v>NEMNon-NEM Customer9/9/2021 (6pm-8pm)23</v>
      </c>
      <c r="B1656" t="s">
        <v>97</v>
      </c>
      <c r="C1656" t="s">
        <v>111</v>
      </c>
      <c r="D1656" s="5" t="s">
        <v>198</v>
      </c>
      <c r="E1656">
        <v>23</v>
      </c>
      <c r="F1656">
        <v>1.6826540231704712</v>
      </c>
      <c r="G1656">
        <v>1.8113614320755005</v>
      </c>
      <c r="H1656">
        <v>7.6595135033130646E-3</v>
      </c>
      <c r="I1656">
        <v>76.66638442849235</v>
      </c>
      <c r="J1656">
        <f t="shared" si="50"/>
        <v>0</v>
      </c>
    </row>
    <row r="1657" spans="1:10" x14ac:dyDescent="0.25">
      <c r="A1657" s="4" t="str">
        <f t="shared" si="51"/>
        <v>NEMNon-NEM Customer9/9/2021 (6pm-8pm)24</v>
      </c>
      <c r="B1657" t="s">
        <v>97</v>
      </c>
      <c r="C1657" t="s">
        <v>111</v>
      </c>
      <c r="D1657" s="5" t="s">
        <v>198</v>
      </c>
      <c r="E1657">
        <v>24</v>
      </c>
      <c r="F1657">
        <v>1.401647686958313</v>
      </c>
      <c r="G1657">
        <v>1.5017361640930176</v>
      </c>
      <c r="H1657">
        <v>7.1084713563323021E-3</v>
      </c>
      <c r="I1657">
        <v>75.325907458286977</v>
      </c>
      <c r="J1657">
        <f t="shared" si="50"/>
        <v>0</v>
      </c>
    </row>
    <row r="1658" spans="1:10" x14ac:dyDescent="0.25">
      <c r="A1658" s="4" t="str">
        <f t="shared" si="51"/>
        <v>NEMNon-NEM Customer9/14/2021 (4pm-7pm)1</v>
      </c>
      <c r="B1658" t="s">
        <v>97</v>
      </c>
      <c r="C1658" t="s">
        <v>111</v>
      </c>
      <c r="D1658" s="5" t="s">
        <v>199</v>
      </c>
      <c r="E1658">
        <v>1</v>
      </c>
      <c r="F1658">
        <v>0.89898562431335449</v>
      </c>
      <c r="G1658">
        <v>0.90227770805358887</v>
      </c>
      <c r="H1658">
        <v>5.736207589507103E-3</v>
      </c>
      <c r="I1658">
        <v>67.953738256261943</v>
      </c>
      <c r="J1658">
        <f t="shared" si="50"/>
        <v>0</v>
      </c>
    </row>
    <row r="1659" spans="1:10" x14ac:dyDescent="0.25">
      <c r="A1659" s="4" t="str">
        <f t="shared" si="51"/>
        <v>NEMNon-NEM Customer9/14/2021 (4pm-7pm)2</v>
      </c>
      <c r="B1659" t="s">
        <v>97</v>
      </c>
      <c r="C1659" t="s">
        <v>111</v>
      </c>
      <c r="D1659" s="5" t="s">
        <v>199</v>
      </c>
      <c r="E1659">
        <v>2</v>
      </c>
      <c r="F1659">
        <v>0.76772338151931763</v>
      </c>
      <c r="G1659">
        <v>0.77736997604370117</v>
      </c>
      <c r="H1659">
        <v>5.3536505438387394E-3</v>
      </c>
      <c r="I1659">
        <v>66.738362062165933</v>
      </c>
      <c r="J1659">
        <f t="shared" si="50"/>
        <v>0</v>
      </c>
    </row>
    <row r="1660" spans="1:10" x14ac:dyDescent="0.25">
      <c r="A1660" s="4" t="str">
        <f t="shared" si="51"/>
        <v>NEMNon-NEM Customer9/14/2021 (4pm-7pm)3</v>
      </c>
      <c r="B1660" t="s">
        <v>97</v>
      </c>
      <c r="C1660" t="s">
        <v>111</v>
      </c>
      <c r="D1660" s="5" t="s">
        <v>199</v>
      </c>
      <c r="E1660">
        <v>3</v>
      </c>
      <c r="F1660">
        <v>0.68387860059738159</v>
      </c>
      <c r="G1660">
        <v>0.68745964765548706</v>
      </c>
      <c r="H1660">
        <v>4.8475228250026703E-3</v>
      </c>
      <c r="I1660">
        <v>65.678042843249756</v>
      </c>
      <c r="J1660">
        <f t="shared" si="50"/>
        <v>0</v>
      </c>
    </row>
    <row r="1661" spans="1:10" x14ac:dyDescent="0.25">
      <c r="A1661" s="4" t="str">
        <f t="shared" si="51"/>
        <v>NEMNon-NEM Customer9/14/2021 (4pm-7pm)4</v>
      </c>
      <c r="B1661" t="s">
        <v>97</v>
      </c>
      <c r="C1661" t="s">
        <v>111</v>
      </c>
      <c r="D1661" s="5" t="s">
        <v>199</v>
      </c>
      <c r="E1661">
        <v>4</v>
      </c>
      <c r="F1661">
        <v>0.61667716503143311</v>
      </c>
      <c r="G1661">
        <v>0.62963205575942993</v>
      </c>
      <c r="H1661">
        <v>4.3327594175934792E-3</v>
      </c>
      <c r="I1661">
        <v>65.212556383047172</v>
      </c>
      <c r="J1661">
        <f t="shared" si="50"/>
        <v>0</v>
      </c>
    </row>
    <row r="1662" spans="1:10" x14ac:dyDescent="0.25">
      <c r="A1662" s="4" t="str">
        <f t="shared" si="51"/>
        <v>NEMNon-NEM Customer9/14/2021 (4pm-7pm)5</v>
      </c>
      <c r="B1662" t="s">
        <v>97</v>
      </c>
      <c r="C1662" t="s">
        <v>111</v>
      </c>
      <c r="D1662" s="5" t="s">
        <v>199</v>
      </c>
      <c r="E1662">
        <v>5</v>
      </c>
      <c r="F1662">
        <v>0.58894485235214233</v>
      </c>
      <c r="G1662">
        <v>0.59232926368713379</v>
      </c>
      <c r="H1662">
        <v>3.8700606673955917E-3</v>
      </c>
      <c r="I1662">
        <v>64.67201031606227</v>
      </c>
      <c r="J1662">
        <f t="shared" si="50"/>
        <v>0</v>
      </c>
    </row>
    <row r="1663" spans="1:10" x14ac:dyDescent="0.25">
      <c r="A1663" s="4" t="str">
        <f t="shared" si="51"/>
        <v>NEMNon-NEM Customer9/14/2021 (4pm-7pm)6</v>
      </c>
      <c r="B1663" t="s">
        <v>97</v>
      </c>
      <c r="C1663" t="s">
        <v>111</v>
      </c>
      <c r="D1663" s="5" t="s">
        <v>199</v>
      </c>
      <c r="E1663">
        <v>6</v>
      </c>
      <c r="F1663">
        <v>0.5854676365852356</v>
      </c>
      <c r="G1663">
        <v>0.58731204271316528</v>
      </c>
      <c r="H1663">
        <v>3.3376940991729498E-3</v>
      </c>
      <c r="I1663">
        <v>63.894939340483909</v>
      </c>
      <c r="J1663">
        <f t="shared" si="50"/>
        <v>0</v>
      </c>
    </row>
    <row r="1664" spans="1:10" x14ac:dyDescent="0.25">
      <c r="A1664" s="4" t="str">
        <f t="shared" si="51"/>
        <v>NEMNon-NEM Customer9/14/2021 (4pm-7pm)7</v>
      </c>
      <c r="B1664" t="s">
        <v>97</v>
      </c>
      <c r="C1664" t="s">
        <v>111</v>
      </c>
      <c r="D1664" s="5" t="s">
        <v>199</v>
      </c>
      <c r="E1664">
        <v>7</v>
      </c>
      <c r="F1664">
        <v>0.63158178329467773</v>
      </c>
      <c r="G1664">
        <v>0.62089729309082031</v>
      </c>
      <c r="H1664">
        <v>3.1244889833033085E-3</v>
      </c>
      <c r="I1664">
        <v>63.597692044534725</v>
      </c>
      <c r="J1664">
        <f t="shared" si="50"/>
        <v>0</v>
      </c>
    </row>
    <row r="1665" spans="1:10" x14ac:dyDescent="0.25">
      <c r="A1665" s="4" t="str">
        <f t="shared" si="51"/>
        <v>NEMNon-NEM Customer9/14/2021 (4pm-7pm)8</v>
      </c>
      <c r="B1665" t="s">
        <v>97</v>
      </c>
      <c r="C1665" t="s">
        <v>111</v>
      </c>
      <c r="D1665" s="5" t="s">
        <v>199</v>
      </c>
      <c r="E1665">
        <v>8</v>
      </c>
      <c r="F1665">
        <v>0.6598358154296875</v>
      </c>
      <c r="G1665">
        <v>0.65505558252334595</v>
      </c>
      <c r="H1665">
        <v>3.1723545398563147E-3</v>
      </c>
      <c r="I1665">
        <v>63.430012368743249</v>
      </c>
      <c r="J1665">
        <f t="shared" si="50"/>
        <v>0</v>
      </c>
    </row>
    <row r="1666" spans="1:10" x14ac:dyDescent="0.25">
      <c r="A1666" s="4" t="str">
        <f t="shared" si="51"/>
        <v>NEMNon-NEM Customer9/14/2021 (4pm-7pm)9</v>
      </c>
      <c r="B1666" t="s">
        <v>97</v>
      </c>
      <c r="C1666" t="s">
        <v>111</v>
      </c>
      <c r="D1666" s="5" t="s">
        <v>199</v>
      </c>
      <c r="E1666">
        <v>9</v>
      </c>
      <c r="F1666">
        <v>0.66406905651092529</v>
      </c>
      <c r="G1666">
        <v>0.6660580039024353</v>
      </c>
      <c r="H1666">
        <v>3.3643983770161867E-3</v>
      </c>
      <c r="I1666">
        <v>64.075254348788647</v>
      </c>
      <c r="J1666">
        <f t="shared" ref="J1666:J1729" si="52">INDEX(events, MATCH(CONCATENATE(B1666, C1666, D1666), events_y, 0), MATCH("Confidential", events_x, 0))</f>
        <v>0</v>
      </c>
    </row>
    <row r="1667" spans="1:10" x14ac:dyDescent="0.25">
      <c r="A1667" s="4" t="str">
        <f t="shared" ref="A1667:A1730" si="53">B1667&amp;C1667&amp;D1667&amp;E1667</f>
        <v>NEMNon-NEM Customer9/14/2021 (4pm-7pm)10</v>
      </c>
      <c r="B1667" t="s">
        <v>97</v>
      </c>
      <c r="C1667" t="s">
        <v>111</v>
      </c>
      <c r="D1667" s="5" t="s">
        <v>199</v>
      </c>
      <c r="E1667">
        <v>10</v>
      </c>
      <c r="F1667">
        <v>0.71133464574813843</v>
      </c>
      <c r="G1667">
        <v>0.7077297568321228</v>
      </c>
      <c r="H1667">
        <v>3.7599615752696991E-3</v>
      </c>
      <c r="I1667">
        <v>67.455996736771496</v>
      </c>
      <c r="J1667">
        <f t="shared" si="52"/>
        <v>0</v>
      </c>
    </row>
    <row r="1668" spans="1:10" x14ac:dyDescent="0.25">
      <c r="A1668" s="4" t="str">
        <f t="shared" si="53"/>
        <v>NEMNon-NEM Customer9/14/2021 (4pm-7pm)11</v>
      </c>
      <c r="B1668" t="s">
        <v>97</v>
      </c>
      <c r="C1668" t="s">
        <v>111</v>
      </c>
      <c r="D1668" s="5" t="s">
        <v>199</v>
      </c>
      <c r="E1668">
        <v>11</v>
      </c>
      <c r="F1668">
        <v>0.77899754047393799</v>
      </c>
      <c r="G1668">
        <v>0.77711045742034912</v>
      </c>
      <c r="H1668">
        <v>4.2143217287957668E-3</v>
      </c>
      <c r="I1668">
        <v>71.784292481405132</v>
      </c>
      <c r="J1668">
        <f t="shared" si="52"/>
        <v>0</v>
      </c>
    </row>
    <row r="1669" spans="1:10" x14ac:dyDescent="0.25">
      <c r="A1669" s="4" t="str">
        <f t="shared" si="53"/>
        <v>NEMNon-NEM Customer9/14/2021 (4pm-7pm)12</v>
      </c>
      <c r="B1669" t="s">
        <v>97</v>
      </c>
      <c r="C1669" t="s">
        <v>111</v>
      </c>
      <c r="D1669" s="5" t="s">
        <v>199</v>
      </c>
      <c r="E1669">
        <v>12</v>
      </c>
      <c r="F1669">
        <v>0.87628757953643799</v>
      </c>
      <c r="G1669">
        <v>0.88768017292022705</v>
      </c>
      <c r="H1669">
        <v>4.7194277867674828E-3</v>
      </c>
      <c r="I1669">
        <v>76.453700360516024</v>
      </c>
      <c r="J1669">
        <f t="shared" si="52"/>
        <v>0</v>
      </c>
    </row>
    <row r="1670" spans="1:10" x14ac:dyDescent="0.25">
      <c r="A1670" s="4" t="str">
        <f t="shared" si="53"/>
        <v>NEMNon-NEM Customer9/14/2021 (4pm-7pm)13</v>
      </c>
      <c r="B1670" t="s">
        <v>97</v>
      </c>
      <c r="C1670" t="s">
        <v>111</v>
      </c>
      <c r="D1670" s="5" t="s">
        <v>199</v>
      </c>
      <c r="E1670">
        <v>13</v>
      </c>
      <c r="F1670">
        <v>1.0390810966491699</v>
      </c>
      <c r="G1670">
        <v>1.0359905958175659</v>
      </c>
      <c r="H1670">
        <v>4.9207629635930061E-3</v>
      </c>
      <c r="I1670">
        <v>80.469038922065366</v>
      </c>
      <c r="J1670">
        <f t="shared" si="52"/>
        <v>0</v>
      </c>
    </row>
    <row r="1671" spans="1:10" x14ac:dyDescent="0.25">
      <c r="A1671" s="4" t="str">
        <f t="shared" si="53"/>
        <v>NEMNon-NEM Customer9/14/2021 (4pm-7pm)14</v>
      </c>
      <c r="B1671" t="s">
        <v>97</v>
      </c>
      <c r="C1671" t="s">
        <v>111</v>
      </c>
      <c r="D1671" s="5" t="s">
        <v>199</v>
      </c>
      <c r="E1671">
        <v>14</v>
      </c>
      <c r="F1671">
        <v>1.231597900390625</v>
      </c>
      <c r="G1671">
        <v>1.2241529226303101</v>
      </c>
      <c r="H1671">
        <v>3.1407466158270836E-3</v>
      </c>
      <c r="I1671">
        <v>83.258376273044078</v>
      </c>
      <c r="J1671">
        <f t="shared" si="52"/>
        <v>0</v>
      </c>
    </row>
    <row r="1672" spans="1:10" x14ac:dyDescent="0.25">
      <c r="A1672" s="4" t="str">
        <f t="shared" si="53"/>
        <v>NEMNon-NEM Customer9/14/2021 (4pm-7pm)15</v>
      </c>
      <c r="B1672" t="s">
        <v>97</v>
      </c>
      <c r="C1672" t="s">
        <v>111</v>
      </c>
      <c r="D1672" s="5" t="s">
        <v>199</v>
      </c>
      <c r="E1672">
        <v>15</v>
      </c>
      <c r="F1672">
        <v>1.4264755249023438</v>
      </c>
      <c r="G1672">
        <v>1.4339205026626587</v>
      </c>
      <c r="H1672">
        <v>3.1407466158270836E-3</v>
      </c>
      <c r="I1672">
        <v>84.589903681662221</v>
      </c>
      <c r="J1672">
        <f t="shared" si="52"/>
        <v>0</v>
      </c>
    </row>
    <row r="1673" spans="1:10" x14ac:dyDescent="0.25">
      <c r="A1673" s="4" t="str">
        <f t="shared" si="53"/>
        <v>NEMNon-NEM Customer9/14/2021 (4pm-7pm)16</v>
      </c>
      <c r="B1673" t="s">
        <v>97</v>
      </c>
      <c r="C1673" t="s">
        <v>111</v>
      </c>
      <c r="D1673" s="5" t="s">
        <v>199</v>
      </c>
      <c r="E1673">
        <v>16</v>
      </c>
      <c r="F1673">
        <v>1.6490734815597534</v>
      </c>
      <c r="G1673">
        <v>1.6787214279174805</v>
      </c>
      <c r="H1673">
        <v>6.5906154923141003E-3</v>
      </c>
      <c r="I1673">
        <v>84.959822100547314</v>
      </c>
      <c r="J1673">
        <f t="shared" si="52"/>
        <v>0</v>
      </c>
    </row>
    <row r="1674" spans="1:10" x14ac:dyDescent="0.25">
      <c r="A1674" s="4" t="str">
        <f t="shared" si="53"/>
        <v>NEMNon-NEM Customer9/14/2021 (4pm-7pm)17</v>
      </c>
      <c r="B1674" t="s">
        <v>97</v>
      </c>
      <c r="C1674" t="s">
        <v>111</v>
      </c>
      <c r="D1674" s="5" t="s">
        <v>199</v>
      </c>
      <c r="E1674">
        <v>17</v>
      </c>
      <c r="F1674">
        <v>1.79814612865448</v>
      </c>
      <c r="G1674">
        <v>1.2411656379699707</v>
      </c>
      <c r="H1674">
        <v>7.7982824295759201E-3</v>
      </c>
      <c r="I1674">
        <v>84.452176636239656</v>
      </c>
      <c r="J1674">
        <f t="shared" si="52"/>
        <v>0</v>
      </c>
    </row>
    <row r="1675" spans="1:10" x14ac:dyDescent="0.25">
      <c r="A1675" s="4" t="str">
        <f t="shared" si="53"/>
        <v>NEMNon-NEM Customer9/14/2021 (4pm-7pm)18</v>
      </c>
      <c r="B1675" t="s">
        <v>97</v>
      </c>
      <c r="C1675" t="s">
        <v>111</v>
      </c>
      <c r="D1675" s="5" t="s">
        <v>199</v>
      </c>
      <c r="E1675">
        <v>18</v>
      </c>
      <c r="F1675">
        <v>1.8051676750183105</v>
      </c>
      <c r="G1675">
        <v>1.4395906925201416</v>
      </c>
      <c r="H1675">
        <v>8.0066761001944542E-3</v>
      </c>
      <c r="I1675">
        <v>82.883398773695376</v>
      </c>
      <c r="J1675">
        <f t="shared" si="52"/>
        <v>0</v>
      </c>
    </row>
    <row r="1676" spans="1:10" x14ac:dyDescent="0.25">
      <c r="A1676" s="4" t="str">
        <f t="shared" si="53"/>
        <v>NEMNon-NEM Customer9/14/2021 (4pm-7pm)19</v>
      </c>
      <c r="B1676" t="s">
        <v>97</v>
      </c>
      <c r="C1676" t="s">
        <v>111</v>
      </c>
      <c r="D1676" s="5" t="s">
        <v>199</v>
      </c>
      <c r="E1676">
        <v>19</v>
      </c>
      <c r="F1676">
        <v>1.6619598865509033</v>
      </c>
      <c r="G1676">
        <v>1.4471793174743652</v>
      </c>
      <c r="H1676">
        <v>7.7637145295739174E-3</v>
      </c>
      <c r="I1676">
        <v>80.598420221553951</v>
      </c>
      <c r="J1676">
        <f t="shared" si="52"/>
        <v>0</v>
      </c>
    </row>
    <row r="1677" spans="1:10" x14ac:dyDescent="0.25">
      <c r="A1677" s="4" t="str">
        <f t="shared" si="53"/>
        <v>NEMNon-NEM Customer9/14/2021 (4pm-7pm)20</v>
      </c>
      <c r="B1677" t="s">
        <v>97</v>
      </c>
      <c r="C1677" t="s">
        <v>111</v>
      </c>
      <c r="D1677" s="5" t="s">
        <v>199</v>
      </c>
      <c r="E1677">
        <v>20</v>
      </c>
      <c r="F1677">
        <v>1.5421309471130371</v>
      </c>
      <c r="G1677">
        <v>1.8143577575683594</v>
      </c>
      <c r="H1677">
        <v>7.2938692755997181E-3</v>
      </c>
      <c r="I1677">
        <v>77.03673859839428</v>
      </c>
      <c r="J1677">
        <f t="shared" si="52"/>
        <v>0</v>
      </c>
    </row>
    <row r="1678" spans="1:10" x14ac:dyDescent="0.25">
      <c r="A1678" s="4" t="str">
        <f t="shared" si="53"/>
        <v>NEMNon-NEM Customer9/14/2021 (4pm-7pm)21</v>
      </c>
      <c r="B1678" t="s">
        <v>97</v>
      </c>
      <c r="C1678" t="s">
        <v>111</v>
      </c>
      <c r="D1678" s="5" t="s">
        <v>199</v>
      </c>
      <c r="E1678">
        <v>21</v>
      </c>
      <c r="F1678">
        <v>1.4644776582717896</v>
      </c>
      <c r="G1678">
        <v>1.5693395137786865</v>
      </c>
      <c r="H1678">
        <v>6.801956333220005E-3</v>
      </c>
      <c r="I1678">
        <v>73.070456854110446</v>
      </c>
      <c r="J1678">
        <f t="shared" si="52"/>
        <v>0</v>
      </c>
    </row>
    <row r="1679" spans="1:10" x14ac:dyDescent="0.25">
      <c r="A1679" s="4" t="str">
        <f t="shared" si="53"/>
        <v>NEMNon-NEM Customer9/14/2021 (4pm-7pm)22</v>
      </c>
      <c r="B1679" t="s">
        <v>97</v>
      </c>
      <c r="C1679" t="s">
        <v>111</v>
      </c>
      <c r="D1679" s="5" t="s">
        <v>199</v>
      </c>
      <c r="E1679">
        <v>22</v>
      </c>
      <c r="F1679">
        <v>1.3551108837127686</v>
      </c>
      <c r="G1679">
        <v>1.4169762134552002</v>
      </c>
      <c r="H1679">
        <v>6.7456592805683613E-3</v>
      </c>
      <c r="I1679">
        <v>70.518284691722911</v>
      </c>
      <c r="J1679">
        <f t="shared" si="52"/>
        <v>0</v>
      </c>
    </row>
    <row r="1680" spans="1:10" x14ac:dyDescent="0.25">
      <c r="A1680" s="4" t="str">
        <f t="shared" si="53"/>
        <v>NEMNon-NEM Customer9/14/2021 (4pm-7pm)23</v>
      </c>
      <c r="B1680" t="s">
        <v>97</v>
      </c>
      <c r="C1680" t="s">
        <v>111</v>
      </c>
      <c r="D1680" s="5" t="s">
        <v>199</v>
      </c>
      <c r="E1680">
        <v>23</v>
      </c>
      <c r="F1680">
        <v>1.1923199892044067</v>
      </c>
      <c r="G1680">
        <v>1.2239012718200684</v>
      </c>
      <c r="H1680">
        <v>6.6427625715732574E-3</v>
      </c>
      <c r="I1680">
        <v>68.718656017273588</v>
      </c>
      <c r="J1680">
        <f t="shared" si="52"/>
        <v>0</v>
      </c>
    </row>
    <row r="1681" spans="1:10" x14ac:dyDescent="0.25">
      <c r="A1681" s="4" t="str">
        <f t="shared" si="53"/>
        <v>NEMNon-NEM Customer9/14/2021 (4pm-7pm)24</v>
      </c>
      <c r="B1681" t="s">
        <v>97</v>
      </c>
      <c r="C1681" t="s">
        <v>111</v>
      </c>
      <c r="D1681" s="5" t="s">
        <v>199</v>
      </c>
      <c r="E1681">
        <v>24</v>
      </c>
      <c r="F1681">
        <v>1.0077332258224487</v>
      </c>
      <c r="G1681">
        <v>1.0186063051223755</v>
      </c>
      <c r="H1681">
        <v>6.2955920584499836E-3</v>
      </c>
      <c r="I1681">
        <v>67.626246217010547</v>
      </c>
      <c r="J1681">
        <f t="shared" si="52"/>
        <v>0</v>
      </c>
    </row>
    <row r="1682" spans="1:10" x14ac:dyDescent="0.25">
      <c r="A1682" s="4" t="str">
        <f t="shared" si="53"/>
        <v>NEMNon-NEM Customer9/22/2021 (4pm-5pm &amp; 5:55pm-7pm)1</v>
      </c>
      <c r="B1682" t="s">
        <v>97</v>
      </c>
      <c r="C1682" t="s">
        <v>111</v>
      </c>
      <c r="D1682" s="5" t="s">
        <v>200</v>
      </c>
      <c r="E1682">
        <v>1</v>
      </c>
      <c r="F1682">
        <v>1.0526233911514282</v>
      </c>
      <c r="G1682">
        <v>1.0651453733444214</v>
      </c>
      <c r="H1682">
        <v>6.7681269720196724E-3</v>
      </c>
      <c r="I1682">
        <v>75.022153360827843</v>
      </c>
      <c r="J1682">
        <f t="shared" si="52"/>
        <v>0</v>
      </c>
    </row>
    <row r="1683" spans="1:10" x14ac:dyDescent="0.25">
      <c r="A1683" s="4" t="str">
        <f t="shared" si="53"/>
        <v>NEMNon-NEM Customer9/22/2021 (4pm-5pm &amp; 5:55pm-7pm)2</v>
      </c>
      <c r="B1683" t="s">
        <v>97</v>
      </c>
      <c r="C1683" t="s">
        <v>111</v>
      </c>
      <c r="D1683" s="5" t="s">
        <v>200</v>
      </c>
      <c r="E1683">
        <v>2</v>
      </c>
      <c r="F1683">
        <v>0.89590239524841309</v>
      </c>
      <c r="G1683">
        <v>0.90214824676513672</v>
      </c>
      <c r="H1683">
        <v>6.1164502985775471E-3</v>
      </c>
      <c r="I1683">
        <v>73.072617197694953</v>
      </c>
      <c r="J1683">
        <f t="shared" si="52"/>
        <v>0</v>
      </c>
    </row>
    <row r="1684" spans="1:10" x14ac:dyDescent="0.25">
      <c r="A1684" s="4" t="str">
        <f t="shared" si="53"/>
        <v>NEMNon-NEM Customer9/22/2021 (4pm-5pm &amp; 5:55pm-7pm)3</v>
      </c>
      <c r="B1684" t="s">
        <v>97</v>
      </c>
      <c r="C1684" t="s">
        <v>111</v>
      </c>
      <c r="D1684" s="5" t="s">
        <v>200</v>
      </c>
      <c r="E1684">
        <v>3</v>
      </c>
      <c r="F1684">
        <v>0.78671139478683472</v>
      </c>
      <c r="G1684">
        <v>0.78882068395614624</v>
      </c>
      <c r="H1684">
        <v>5.4064481519162655E-3</v>
      </c>
      <c r="I1684">
        <v>71.977509255876825</v>
      </c>
      <c r="J1684">
        <f t="shared" si="52"/>
        <v>0</v>
      </c>
    </row>
    <row r="1685" spans="1:10" x14ac:dyDescent="0.25">
      <c r="A1685" s="4" t="str">
        <f t="shared" si="53"/>
        <v>NEMNon-NEM Customer9/22/2021 (4pm-5pm &amp; 5:55pm-7pm)4</v>
      </c>
      <c r="B1685" t="s">
        <v>97</v>
      </c>
      <c r="C1685" t="s">
        <v>111</v>
      </c>
      <c r="D1685" s="5" t="s">
        <v>200</v>
      </c>
      <c r="E1685">
        <v>4</v>
      </c>
      <c r="F1685">
        <v>0.70829629898071289</v>
      </c>
      <c r="G1685">
        <v>0.7101290225982666</v>
      </c>
      <c r="H1685">
        <v>4.8338696360588074E-3</v>
      </c>
      <c r="I1685">
        <v>71.01138108152972</v>
      </c>
      <c r="J1685">
        <f t="shared" si="52"/>
        <v>0</v>
      </c>
    </row>
    <row r="1686" spans="1:10" x14ac:dyDescent="0.25">
      <c r="A1686" s="4" t="str">
        <f t="shared" si="53"/>
        <v>NEMNon-NEM Customer9/22/2021 (4pm-5pm &amp; 5:55pm-7pm)5</v>
      </c>
      <c r="B1686" t="s">
        <v>97</v>
      </c>
      <c r="C1686" t="s">
        <v>111</v>
      </c>
      <c r="D1686" s="5" t="s">
        <v>200</v>
      </c>
      <c r="E1686">
        <v>5</v>
      </c>
      <c r="F1686">
        <v>0.65626442432403564</v>
      </c>
      <c r="G1686">
        <v>0.6561356782913208</v>
      </c>
      <c r="H1686">
        <v>4.2302943766117096E-3</v>
      </c>
      <c r="I1686">
        <v>70.247258173869355</v>
      </c>
      <c r="J1686">
        <f t="shared" si="52"/>
        <v>0</v>
      </c>
    </row>
    <row r="1687" spans="1:10" x14ac:dyDescent="0.25">
      <c r="A1687" s="4" t="str">
        <f t="shared" si="53"/>
        <v>NEMNon-NEM Customer9/22/2021 (4pm-5pm &amp; 5:55pm-7pm)6</v>
      </c>
      <c r="B1687" t="s">
        <v>97</v>
      </c>
      <c r="C1687" t="s">
        <v>111</v>
      </c>
      <c r="D1687" s="5" t="s">
        <v>200</v>
      </c>
      <c r="E1687">
        <v>6</v>
      </c>
      <c r="F1687">
        <v>0.6326606273651123</v>
      </c>
      <c r="G1687">
        <v>0.63263404369354248</v>
      </c>
      <c r="H1687">
        <v>3.6436070222407579E-3</v>
      </c>
      <c r="I1687">
        <v>70.07610340511755</v>
      </c>
      <c r="J1687">
        <f t="shared" si="52"/>
        <v>0</v>
      </c>
    </row>
    <row r="1688" spans="1:10" x14ac:dyDescent="0.25">
      <c r="A1688" s="4" t="str">
        <f t="shared" si="53"/>
        <v>NEMNon-NEM Customer9/22/2021 (4pm-5pm &amp; 5:55pm-7pm)7</v>
      </c>
      <c r="B1688" t="s">
        <v>97</v>
      </c>
      <c r="C1688" t="s">
        <v>111</v>
      </c>
      <c r="D1688" s="5" t="s">
        <v>200</v>
      </c>
      <c r="E1688">
        <v>7</v>
      </c>
      <c r="F1688">
        <v>0.65410882234573364</v>
      </c>
      <c r="G1688">
        <v>0.66422343254089355</v>
      </c>
      <c r="H1688">
        <v>3.3965150360018015E-3</v>
      </c>
      <c r="I1688">
        <v>69.749703029680688</v>
      </c>
      <c r="J1688">
        <f t="shared" si="52"/>
        <v>0</v>
      </c>
    </row>
    <row r="1689" spans="1:10" x14ac:dyDescent="0.25">
      <c r="A1689" s="4" t="str">
        <f t="shared" si="53"/>
        <v>NEMNon-NEM Customer9/22/2021 (4pm-5pm &amp; 5:55pm-7pm)8</v>
      </c>
      <c r="B1689" t="s">
        <v>97</v>
      </c>
      <c r="C1689" t="s">
        <v>111</v>
      </c>
      <c r="D1689" s="5" t="s">
        <v>200</v>
      </c>
      <c r="E1689">
        <v>8</v>
      </c>
      <c r="F1689">
        <v>0.69447952508926392</v>
      </c>
      <c r="G1689">
        <v>0.70224779844284058</v>
      </c>
      <c r="H1689">
        <v>3.5549676977097988E-3</v>
      </c>
      <c r="I1689">
        <v>69.138742243306169</v>
      </c>
      <c r="J1689">
        <f t="shared" si="52"/>
        <v>0</v>
      </c>
    </row>
    <row r="1690" spans="1:10" x14ac:dyDescent="0.25">
      <c r="A1690" s="4" t="str">
        <f t="shared" si="53"/>
        <v>NEMNon-NEM Customer9/22/2021 (4pm-5pm &amp; 5:55pm-7pm)9</v>
      </c>
      <c r="B1690" t="s">
        <v>97</v>
      </c>
      <c r="C1690" t="s">
        <v>111</v>
      </c>
      <c r="D1690" s="5" t="s">
        <v>200</v>
      </c>
      <c r="E1690">
        <v>9</v>
      </c>
      <c r="F1690">
        <v>0.73095077276229858</v>
      </c>
      <c r="G1690">
        <v>0.73696011304855347</v>
      </c>
      <c r="H1690">
        <v>3.9991824887692928E-3</v>
      </c>
      <c r="I1690">
        <v>70.539045471159511</v>
      </c>
      <c r="J1690">
        <f t="shared" si="52"/>
        <v>0</v>
      </c>
    </row>
    <row r="1691" spans="1:10" x14ac:dyDescent="0.25">
      <c r="A1691" s="4" t="str">
        <f t="shared" si="53"/>
        <v>NEMNon-NEM Customer9/22/2021 (4pm-5pm &amp; 5:55pm-7pm)10</v>
      </c>
      <c r="B1691" t="s">
        <v>97</v>
      </c>
      <c r="C1691" t="s">
        <v>111</v>
      </c>
      <c r="D1691" s="5" t="s">
        <v>200</v>
      </c>
      <c r="E1691">
        <v>10</v>
      </c>
      <c r="F1691">
        <v>0.82617747783660889</v>
      </c>
      <c r="G1691">
        <v>0.83250129222869873</v>
      </c>
      <c r="H1691">
        <v>4.6856440603733063E-3</v>
      </c>
      <c r="I1691">
        <v>75.12848255721633</v>
      </c>
      <c r="J1691">
        <f t="shared" si="52"/>
        <v>0</v>
      </c>
    </row>
    <row r="1692" spans="1:10" x14ac:dyDescent="0.25">
      <c r="A1692" s="4" t="str">
        <f t="shared" si="53"/>
        <v>NEMNon-NEM Customer9/22/2021 (4pm-5pm &amp; 5:55pm-7pm)11</v>
      </c>
      <c r="B1692" t="s">
        <v>97</v>
      </c>
      <c r="C1692" t="s">
        <v>111</v>
      </c>
      <c r="D1692" s="5" t="s">
        <v>200</v>
      </c>
      <c r="E1692">
        <v>11</v>
      </c>
      <c r="F1692">
        <v>0.97580277919769287</v>
      </c>
      <c r="G1692">
        <v>0.98389607667922974</v>
      </c>
      <c r="H1692">
        <v>5.5237687192857265E-3</v>
      </c>
      <c r="I1692">
        <v>80.713304218611</v>
      </c>
      <c r="J1692">
        <f t="shared" si="52"/>
        <v>0</v>
      </c>
    </row>
    <row r="1693" spans="1:10" x14ac:dyDescent="0.25">
      <c r="A1693" s="4" t="str">
        <f t="shared" si="53"/>
        <v>NEMNon-NEM Customer9/22/2021 (4pm-5pm &amp; 5:55pm-7pm)12</v>
      </c>
      <c r="B1693" t="s">
        <v>97</v>
      </c>
      <c r="C1693" t="s">
        <v>111</v>
      </c>
      <c r="D1693" s="5" t="s">
        <v>200</v>
      </c>
      <c r="E1693">
        <v>12</v>
      </c>
      <c r="F1693">
        <v>1.2148089408874512</v>
      </c>
      <c r="G1693">
        <v>1.2114249467849731</v>
      </c>
      <c r="H1693">
        <v>6.3041504472494125E-3</v>
      </c>
      <c r="I1693">
        <v>86.320030766054757</v>
      </c>
      <c r="J1693">
        <f t="shared" si="52"/>
        <v>0</v>
      </c>
    </row>
    <row r="1694" spans="1:10" x14ac:dyDescent="0.25">
      <c r="A1694" s="4" t="str">
        <f t="shared" si="53"/>
        <v>NEMNon-NEM Customer9/22/2021 (4pm-5pm &amp; 5:55pm-7pm)13</v>
      </c>
      <c r="B1694" t="s">
        <v>97</v>
      </c>
      <c r="C1694" t="s">
        <v>111</v>
      </c>
      <c r="D1694" s="5" t="s">
        <v>200</v>
      </c>
      <c r="E1694">
        <v>13</v>
      </c>
      <c r="F1694">
        <v>1.5603303909301758</v>
      </c>
      <c r="G1694">
        <v>1.5356773138046265</v>
      </c>
      <c r="H1694">
        <v>6.5889195539057255E-3</v>
      </c>
      <c r="I1694">
        <v>89.975428899220844</v>
      </c>
      <c r="J1694">
        <f t="shared" si="52"/>
        <v>0</v>
      </c>
    </row>
    <row r="1695" spans="1:10" x14ac:dyDescent="0.25">
      <c r="A1695" s="4" t="str">
        <f t="shared" si="53"/>
        <v>NEMNon-NEM Customer9/22/2021 (4pm-5pm &amp; 5:55pm-7pm)14</v>
      </c>
      <c r="B1695" t="s">
        <v>97</v>
      </c>
      <c r="C1695" t="s">
        <v>111</v>
      </c>
      <c r="D1695" s="5" t="s">
        <v>200</v>
      </c>
      <c r="E1695">
        <v>14</v>
      </c>
      <c r="F1695">
        <v>1.8935468196868896</v>
      </c>
      <c r="G1695">
        <v>1.8867249488830566</v>
      </c>
      <c r="H1695">
        <v>3.8653649389743805E-3</v>
      </c>
      <c r="I1695">
        <v>91.816536736696577</v>
      </c>
      <c r="J1695">
        <f t="shared" si="52"/>
        <v>0</v>
      </c>
    </row>
    <row r="1696" spans="1:10" x14ac:dyDescent="0.25">
      <c r="A1696" s="4" t="str">
        <f t="shared" si="53"/>
        <v>NEMNon-NEM Customer9/22/2021 (4pm-5pm &amp; 5:55pm-7pm)15</v>
      </c>
      <c r="B1696" t="s">
        <v>97</v>
      </c>
      <c r="C1696" t="s">
        <v>111</v>
      </c>
      <c r="D1696" s="5" t="s">
        <v>200</v>
      </c>
      <c r="E1696">
        <v>15</v>
      </c>
      <c r="F1696">
        <v>2.1636979579925537</v>
      </c>
      <c r="G1696">
        <v>2.1705198287963867</v>
      </c>
      <c r="H1696">
        <v>3.8653649389743805E-3</v>
      </c>
      <c r="I1696">
        <v>92.768805339759908</v>
      </c>
      <c r="J1696">
        <f t="shared" si="52"/>
        <v>0</v>
      </c>
    </row>
    <row r="1697" spans="1:10" x14ac:dyDescent="0.25">
      <c r="A1697" s="4" t="str">
        <f t="shared" si="53"/>
        <v>NEMNon-NEM Customer9/22/2021 (4pm-5pm &amp; 5:55pm-7pm)16</v>
      </c>
      <c r="B1697" t="s">
        <v>97</v>
      </c>
      <c r="C1697" t="s">
        <v>111</v>
      </c>
      <c r="D1697" s="5" t="s">
        <v>200</v>
      </c>
      <c r="E1697">
        <v>16</v>
      </c>
      <c r="F1697">
        <v>2.3359947204589844</v>
      </c>
      <c r="G1697">
        <v>2.355787992477417</v>
      </c>
      <c r="H1697">
        <v>7.6319500803947449E-3</v>
      </c>
      <c r="I1697">
        <v>92.978650205999131</v>
      </c>
      <c r="J1697">
        <f t="shared" si="52"/>
        <v>0</v>
      </c>
    </row>
    <row r="1698" spans="1:10" x14ac:dyDescent="0.25">
      <c r="A1698" s="4" t="str">
        <f t="shared" si="53"/>
        <v>NEMNon-NEM Customer9/22/2021 (4pm-5pm &amp; 5:55pm-7pm)17</v>
      </c>
      <c r="B1698" t="s">
        <v>97</v>
      </c>
      <c r="C1698" t="s">
        <v>111</v>
      </c>
      <c r="D1698" s="5" t="s">
        <v>200</v>
      </c>
      <c r="E1698">
        <v>17</v>
      </c>
      <c r="F1698">
        <v>2.3469092845916748</v>
      </c>
      <c r="G1698">
        <v>1.4514907598495483</v>
      </c>
      <c r="H1698">
        <v>8.8973939418792725E-3</v>
      </c>
      <c r="I1698">
        <v>91.130926109415043</v>
      </c>
      <c r="J1698">
        <f t="shared" si="52"/>
        <v>0</v>
      </c>
    </row>
    <row r="1699" spans="1:10" x14ac:dyDescent="0.25">
      <c r="A1699" s="4" t="str">
        <f t="shared" si="53"/>
        <v>NEMNon-NEM Customer9/22/2021 (4pm-5pm &amp; 5:55pm-7pm)18</v>
      </c>
      <c r="B1699" t="s">
        <v>97</v>
      </c>
      <c r="C1699" t="s">
        <v>111</v>
      </c>
      <c r="D1699" s="5" t="s">
        <v>200</v>
      </c>
      <c r="E1699">
        <v>18</v>
      </c>
      <c r="F1699">
        <v>2.2826957702636719</v>
      </c>
      <c r="G1699">
        <v>2.6151270866394043</v>
      </c>
      <c r="H1699">
        <v>8.8721755892038345E-3</v>
      </c>
      <c r="I1699">
        <v>89.220750899554019</v>
      </c>
      <c r="J1699">
        <f t="shared" si="52"/>
        <v>0</v>
      </c>
    </row>
    <row r="1700" spans="1:10" x14ac:dyDescent="0.25">
      <c r="A1700" s="4" t="str">
        <f t="shared" si="53"/>
        <v>NEMNon-NEM Customer9/22/2021 (4pm-5pm &amp; 5:55pm-7pm)19</v>
      </c>
      <c r="B1700" t="s">
        <v>97</v>
      </c>
      <c r="C1700" t="s">
        <v>111</v>
      </c>
      <c r="D1700" s="5" t="s">
        <v>200</v>
      </c>
      <c r="E1700">
        <v>19</v>
      </c>
      <c r="F1700">
        <v>2.1003029346466064</v>
      </c>
      <c r="G1700">
        <v>1.4794744253158569</v>
      </c>
      <c r="H1700">
        <v>8.7489215657114983E-3</v>
      </c>
      <c r="I1700">
        <v>87.135996245500166</v>
      </c>
      <c r="J1700">
        <f t="shared" si="52"/>
        <v>0</v>
      </c>
    </row>
    <row r="1701" spans="1:10" x14ac:dyDescent="0.25">
      <c r="A1701" s="4" t="str">
        <f t="shared" si="53"/>
        <v>NEMNon-NEM Customer9/22/2021 (4pm-5pm &amp; 5:55pm-7pm)20</v>
      </c>
      <c r="B1701" t="s">
        <v>97</v>
      </c>
      <c r="C1701" t="s">
        <v>111</v>
      </c>
      <c r="D1701" s="5" t="s">
        <v>200</v>
      </c>
      <c r="E1701">
        <v>20</v>
      </c>
      <c r="F1701">
        <v>1.9469635486602783</v>
      </c>
      <c r="G1701">
        <v>2.3344652652740479</v>
      </c>
      <c r="H1701">
        <v>8.3567071706056595E-3</v>
      </c>
      <c r="I1701">
        <v>83.960822078542691</v>
      </c>
      <c r="J1701">
        <f t="shared" si="52"/>
        <v>0</v>
      </c>
    </row>
    <row r="1702" spans="1:10" x14ac:dyDescent="0.25">
      <c r="A1702" s="4" t="str">
        <f t="shared" si="53"/>
        <v>NEMNon-NEM Customer9/22/2021 (4pm-5pm &amp; 5:55pm-7pm)21</v>
      </c>
      <c r="B1702" t="s">
        <v>97</v>
      </c>
      <c r="C1702" t="s">
        <v>111</v>
      </c>
      <c r="D1702" s="5" t="s">
        <v>200</v>
      </c>
      <c r="E1702">
        <v>21</v>
      </c>
      <c r="F1702">
        <v>1.8376574516296387</v>
      </c>
      <c r="G1702">
        <v>1.9901533126831055</v>
      </c>
      <c r="H1702">
        <v>7.9342229291796684E-3</v>
      </c>
      <c r="I1702">
        <v>81.750749074411274</v>
      </c>
      <c r="J1702">
        <f t="shared" si="52"/>
        <v>0</v>
      </c>
    </row>
    <row r="1703" spans="1:10" x14ac:dyDescent="0.25">
      <c r="A1703" s="4" t="str">
        <f t="shared" si="53"/>
        <v>NEMNon-NEM Customer9/22/2021 (4pm-5pm &amp; 5:55pm-7pm)22</v>
      </c>
      <c r="B1703" t="s">
        <v>97</v>
      </c>
      <c r="C1703" t="s">
        <v>111</v>
      </c>
      <c r="D1703" s="5" t="s">
        <v>200</v>
      </c>
      <c r="E1703">
        <v>22</v>
      </c>
      <c r="F1703">
        <v>1.6884748935699463</v>
      </c>
      <c r="G1703">
        <v>1.7983494997024536</v>
      </c>
      <c r="H1703">
        <v>7.6812137849628925E-3</v>
      </c>
      <c r="I1703">
        <v>79.870169473825158</v>
      </c>
      <c r="J1703">
        <f t="shared" si="52"/>
        <v>0</v>
      </c>
    </row>
    <row r="1704" spans="1:10" x14ac:dyDescent="0.25">
      <c r="A1704" s="4" t="str">
        <f t="shared" si="53"/>
        <v>NEMNon-NEM Customer9/22/2021 (4pm-5pm &amp; 5:55pm-7pm)23</v>
      </c>
      <c r="B1704" t="s">
        <v>97</v>
      </c>
      <c r="C1704" t="s">
        <v>111</v>
      </c>
      <c r="D1704" s="5" t="s">
        <v>200</v>
      </c>
      <c r="E1704">
        <v>23</v>
      </c>
      <c r="F1704">
        <v>1.4704359769821167</v>
      </c>
      <c r="G1704">
        <v>1.5481902360916138</v>
      </c>
      <c r="H1704">
        <v>7.4188360013067722E-3</v>
      </c>
      <c r="I1704">
        <v>77.37979480627952</v>
      </c>
      <c r="J1704">
        <f t="shared" si="52"/>
        <v>0</v>
      </c>
    </row>
    <row r="1705" spans="1:10" x14ac:dyDescent="0.25">
      <c r="A1705" s="4" t="str">
        <f t="shared" si="53"/>
        <v>NEMNon-NEM Customer9/22/2021 (4pm-5pm &amp; 5:55pm-7pm)24</v>
      </c>
      <c r="B1705" t="s">
        <v>97</v>
      </c>
      <c r="C1705" t="s">
        <v>111</v>
      </c>
      <c r="D1705" s="5" t="s">
        <v>200</v>
      </c>
      <c r="E1705">
        <v>24</v>
      </c>
      <c r="F1705">
        <v>1.2131619453430176</v>
      </c>
      <c r="G1705">
        <v>1.2913473844528198</v>
      </c>
      <c r="H1705">
        <v>6.8396297283470631E-3</v>
      </c>
      <c r="I1705">
        <v>75.270508942998518</v>
      </c>
      <c r="J1705">
        <f t="shared" si="52"/>
        <v>0</v>
      </c>
    </row>
    <row r="1706" spans="1:10" x14ac:dyDescent="0.25">
      <c r="A1706" s="4" t="str">
        <f t="shared" si="53"/>
        <v>NEMNon-NEM Customer9/30/2021 (5pm-7pm)1</v>
      </c>
      <c r="B1706" t="s">
        <v>97</v>
      </c>
      <c r="C1706" t="s">
        <v>111</v>
      </c>
      <c r="D1706" s="5" t="s">
        <v>201</v>
      </c>
      <c r="E1706">
        <v>1</v>
      </c>
      <c r="F1706">
        <v>0.66069161891937256</v>
      </c>
      <c r="G1706">
        <v>0.68959170579910278</v>
      </c>
      <c r="H1706">
        <v>5.5434196256101131E-3</v>
      </c>
      <c r="I1706">
        <v>64.482511369265808</v>
      </c>
      <c r="J1706">
        <f t="shared" si="52"/>
        <v>0</v>
      </c>
    </row>
    <row r="1707" spans="1:10" x14ac:dyDescent="0.25">
      <c r="A1707" s="4" t="str">
        <f t="shared" si="53"/>
        <v>NEMNon-NEM Customer9/30/2021 (5pm-7pm)2</v>
      </c>
      <c r="B1707" t="s">
        <v>97</v>
      </c>
      <c r="C1707" t="s">
        <v>111</v>
      </c>
      <c r="D1707" s="5" t="s">
        <v>201</v>
      </c>
      <c r="E1707">
        <v>2</v>
      </c>
      <c r="F1707">
        <v>0.59317147731781006</v>
      </c>
      <c r="G1707">
        <v>0.61373740434646606</v>
      </c>
      <c r="H1707">
        <v>5.1904860883951187E-3</v>
      </c>
      <c r="I1707">
        <v>63.317945999333062</v>
      </c>
      <c r="J1707">
        <f t="shared" si="52"/>
        <v>0</v>
      </c>
    </row>
    <row r="1708" spans="1:10" x14ac:dyDescent="0.25">
      <c r="A1708" s="4" t="str">
        <f t="shared" si="53"/>
        <v>NEMNon-NEM Customer9/30/2021 (5pm-7pm)3</v>
      </c>
      <c r="B1708" t="s">
        <v>97</v>
      </c>
      <c r="C1708" t="s">
        <v>111</v>
      </c>
      <c r="D1708" s="5" t="s">
        <v>201</v>
      </c>
      <c r="E1708">
        <v>3</v>
      </c>
      <c r="F1708">
        <v>0.54841858148574829</v>
      </c>
      <c r="G1708">
        <v>0.56196033954620361</v>
      </c>
      <c r="H1708">
        <v>4.7310767695307732E-3</v>
      </c>
      <c r="I1708">
        <v>61.890865362134889</v>
      </c>
      <c r="J1708">
        <f t="shared" si="52"/>
        <v>0</v>
      </c>
    </row>
    <row r="1709" spans="1:10" x14ac:dyDescent="0.25">
      <c r="A1709" s="4" t="str">
        <f t="shared" si="53"/>
        <v>NEMNon-NEM Customer9/30/2021 (5pm-7pm)4</v>
      </c>
      <c r="B1709" t="s">
        <v>97</v>
      </c>
      <c r="C1709" t="s">
        <v>111</v>
      </c>
      <c r="D1709" s="5" t="s">
        <v>201</v>
      </c>
      <c r="E1709">
        <v>4</v>
      </c>
      <c r="F1709">
        <v>0.50828683376312256</v>
      </c>
      <c r="G1709">
        <v>0.52779924869537354</v>
      </c>
      <c r="H1709">
        <v>4.2437715455889702E-3</v>
      </c>
      <c r="I1709">
        <v>60.993445336666525</v>
      </c>
      <c r="J1709">
        <f t="shared" si="52"/>
        <v>0</v>
      </c>
    </row>
    <row r="1710" spans="1:10" x14ac:dyDescent="0.25">
      <c r="A1710" s="4" t="str">
        <f t="shared" si="53"/>
        <v>NEMNon-NEM Customer9/30/2021 (5pm-7pm)5</v>
      </c>
      <c r="B1710" t="s">
        <v>97</v>
      </c>
      <c r="C1710" t="s">
        <v>111</v>
      </c>
      <c r="D1710" s="5" t="s">
        <v>201</v>
      </c>
      <c r="E1710">
        <v>5</v>
      </c>
      <c r="F1710">
        <v>0.49538266658782959</v>
      </c>
      <c r="G1710">
        <v>0.5126832127571106</v>
      </c>
      <c r="H1710">
        <v>3.7770487833768129E-3</v>
      </c>
      <c r="I1710">
        <v>59.84117824381029</v>
      </c>
      <c r="J1710">
        <f t="shared" si="52"/>
        <v>0</v>
      </c>
    </row>
    <row r="1711" spans="1:10" x14ac:dyDescent="0.25">
      <c r="A1711" s="4" t="str">
        <f t="shared" si="53"/>
        <v>NEMNon-NEM Customer9/30/2021 (5pm-7pm)6</v>
      </c>
      <c r="B1711" t="s">
        <v>97</v>
      </c>
      <c r="C1711" t="s">
        <v>111</v>
      </c>
      <c r="D1711" s="5" t="s">
        <v>201</v>
      </c>
      <c r="E1711">
        <v>6</v>
      </c>
      <c r="F1711">
        <v>0.50776076316833496</v>
      </c>
      <c r="G1711">
        <v>0.51288688182830811</v>
      </c>
      <c r="H1711">
        <v>3.1165848486125469E-3</v>
      </c>
      <c r="I1711">
        <v>59.206488916632878</v>
      </c>
      <c r="J1711">
        <f t="shared" si="52"/>
        <v>0</v>
      </c>
    </row>
    <row r="1712" spans="1:10" x14ac:dyDescent="0.25">
      <c r="A1712" s="4" t="str">
        <f t="shared" si="53"/>
        <v>NEMNon-NEM Customer9/30/2021 (5pm-7pm)7</v>
      </c>
      <c r="B1712" t="s">
        <v>97</v>
      </c>
      <c r="C1712" t="s">
        <v>111</v>
      </c>
      <c r="D1712" s="5" t="s">
        <v>201</v>
      </c>
      <c r="E1712">
        <v>7</v>
      </c>
      <c r="F1712">
        <v>0.55381029844284058</v>
      </c>
      <c r="G1712">
        <v>0.5611998438835144</v>
      </c>
      <c r="H1712">
        <v>2.792121609672904E-3</v>
      </c>
      <c r="I1712">
        <v>59.739968296058365</v>
      </c>
      <c r="J1712">
        <f t="shared" si="52"/>
        <v>0</v>
      </c>
    </row>
    <row r="1713" spans="1:10" x14ac:dyDescent="0.25">
      <c r="A1713" s="4" t="str">
        <f t="shared" si="53"/>
        <v>NEMNon-NEM Customer9/30/2021 (5pm-7pm)8</v>
      </c>
      <c r="B1713" t="s">
        <v>97</v>
      </c>
      <c r="C1713" t="s">
        <v>111</v>
      </c>
      <c r="D1713" s="5" t="s">
        <v>201</v>
      </c>
      <c r="E1713">
        <v>8</v>
      </c>
      <c r="F1713">
        <v>0.5972251296043396</v>
      </c>
      <c r="G1713">
        <v>0.60125553607940674</v>
      </c>
      <c r="H1713">
        <v>2.8599316719919443E-3</v>
      </c>
      <c r="I1713">
        <v>59.900321457321589</v>
      </c>
      <c r="J1713">
        <f t="shared" si="52"/>
        <v>0</v>
      </c>
    </row>
    <row r="1714" spans="1:10" x14ac:dyDescent="0.25">
      <c r="A1714" s="4" t="str">
        <f t="shared" si="53"/>
        <v>NEMNon-NEM Customer9/30/2021 (5pm-7pm)9</v>
      </c>
      <c r="B1714" t="s">
        <v>97</v>
      </c>
      <c r="C1714" t="s">
        <v>111</v>
      </c>
      <c r="D1714" s="5" t="s">
        <v>201</v>
      </c>
      <c r="E1714">
        <v>9</v>
      </c>
      <c r="F1714">
        <v>0.60790413618087769</v>
      </c>
      <c r="G1714">
        <v>0.5991862416267395</v>
      </c>
      <c r="H1714">
        <v>3.0488544143736362E-3</v>
      </c>
      <c r="I1714">
        <v>61.380647592310197</v>
      </c>
      <c r="J1714">
        <f t="shared" si="52"/>
        <v>0</v>
      </c>
    </row>
    <row r="1715" spans="1:10" x14ac:dyDescent="0.25">
      <c r="A1715" s="4" t="str">
        <f t="shared" si="53"/>
        <v>NEMNon-NEM Customer9/30/2021 (5pm-7pm)10</v>
      </c>
      <c r="B1715" t="s">
        <v>97</v>
      </c>
      <c r="C1715" t="s">
        <v>111</v>
      </c>
      <c r="D1715" s="5" t="s">
        <v>201</v>
      </c>
      <c r="E1715">
        <v>10</v>
      </c>
      <c r="F1715">
        <v>0.62720179557800293</v>
      </c>
      <c r="G1715">
        <v>0.62306177616119385</v>
      </c>
      <c r="H1715">
        <v>3.5002389922738075E-3</v>
      </c>
      <c r="I1715">
        <v>65.982901171983229</v>
      </c>
      <c r="J1715">
        <f t="shared" si="52"/>
        <v>0</v>
      </c>
    </row>
    <row r="1716" spans="1:10" x14ac:dyDescent="0.25">
      <c r="A1716" s="4" t="str">
        <f t="shared" si="53"/>
        <v>NEMNon-NEM Customer9/30/2021 (5pm-7pm)11</v>
      </c>
      <c r="B1716" t="s">
        <v>97</v>
      </c>
      <c r="C1716" t="s">
        <v>111</v>
      </c>
      <c r="D1716" s="5" t="s">
        <v>201</v>
      </c>
      <c r="E1716">
        <v>11</v>
      </c>
      <c r="F1716">
        <v>0.6578904390335083</v>
      </c>
      <c r="G1716">
        <v>0.64851498603820801</v>
      </c>
      <c r="H1716">
        <v>3.7733400240540504E-3</v>
      </c>
      <c r="I1716">
        <v>71.846651334426127</v>
      </c>
      <c r="J1716">
        <f t="shared" si="52"/>
        <v>0</v>
      </c>
    </row>
    <row r="1717" spans="1:10" x14ac:dyDescent="0.25">
      <c r="A1717" s="4" t="str">
        <f t="shared" si="53"/>
        <v>NEMNon-NEM Customer9/30/2021 (5pm-7pm)12</v>
      </c>
      <c r="B1717" t="s">
        <v>97</v>
      </c>
      <c r="C1717" t="s">
        <v>111</v>
      </c>
      <c r="D1717" s="5" t="s">
        <v>201</v>
      </c>
      <c r="E1717">
        <v>12</v>
      </c>
      <c r="F1717">
        <v>0.69359445571899414</v>
      </c>
      <c r="G1717">
        <v>0.69095146656036377</v>
      </c>
      <c r="H1717">
        <v>4.1980980895459652E-3</v>
      </c>
      <c r="I1717">
        <v>77.858833919377929</v>
      </c>
      <c r="J1717">
        <f t="shared" si="52"/>
        <v>0</v>
      </c>
    </row>
    <row r="1718" spans="1:10" x14ac:dyDescent="0.25">
      <c r="A1718" s="4" t="str">
        <f t="shared" si="53"/>
        <v>NEMNon-NEM Customer9/30/2021 (5pm-7pm)13</v>
      </c>
      <c r="B1718" t="s">
        <v>97</v>
      </c>
      <c r="C1718" t="s">
        <v>111</v>
      </c>
      <c r="D1718" s="5" t="s">
        <v>201</v>
      </c>
      <c r="E1718">
        <v>13</v>
      </c>
      <c r="F1718">
        <v>0.77779358625411987</v>
      </c>
      <c r="G1718">
        <v>0.76296806335449219</v>
      </c>
      <c r="H1718">
        <v>4.5920750126242638E-3</v>
      </c>
      <c r="I1718">
        <v>82.431129828015941</v>
      </c>
      <c r="J1718">
        <f t="shared" si="52"/>
        <v>0</v>
      </c>
    </row>
    <row r="1719" spans="1:10" x14ac:dyDescent="0.25">
      <c r="A1719" s="4" t="str">
        <f t="shared" si="53"/>
        <v>NEMNon-NEM Customer9/30/2021 (5pm-7pm)14</v>
      </c>
      <c r="B1719" t="s">
        <v>97</v>
      </c>
      <c r="C1719" t="s">
        <v>111</v>
      </c>
      <c r="D1719" s="5" t="s">
        <v>201</v>
      </c>
      <c r="E1719">
        <v>14</v>
      </c>
      <c r="F1719">
        <v>0.87273776531219482</v>
      </c>
      <c r="G1719">
        <v>0.86700189113616943</v>
      </c>
      <c r="H1719">
        <v>4.6670548617839813E-3</v>
      </c>
      <c r="I1719">
        <v>83.963329789853631</v>
      </c>
      <c r="J1719">
        <f t="shared" si="52"/>
        <v>0</v>
      </c>
    </row>
    <row r="1720" spans="1:10" x14ac:dyDescent="0.25">
      <c r="A1720" s="4" t="str">
        <f t="shared" si="53"/>
        <v>NEMNon-NEM Customer9/30/2021 (5pm-7pm)15</v>
      </c>
      <c r="B1720" t="s">
        <v>97</v>
      </c>
      <c r="C1720" t="s">
        <v>111</v>
      </c>
      <c r="D1720" s="5" t="s">
        <v>201</v>
      </c>
      <c r="E1720">
        <v>15</v>
      </c>
      <c r="F1720">
        <v>1.0040363073348999</v>
      </c>
      <c r="G1720">
        <v>1.0031298398971558</v>
      </c>
      <c r="H1720">
        <v>2.8806880582123995E-3</v>
      </c>
      <c r="I1720">
        <v>85.283563932707665</v>
      </c>
      <c r="J1720">
        <f t="shared" si="52"/>
        <v>0</v>
      </c>
    </row>
    <row r="1721" spans="1:10" x14ac:dyDescent="0.25">
      <c r="A1721" s="4" t="str">
        <f t="shared" si="53"/>
        <v>NEMNon-NEM Customer9/30/2021 (5pm-7pm)16</v>
      </c>
      <c r="B1721" t="s">
        <v>97</v>
      </c>
      <c r="C1721" t="s">
        <v>111</v>
      </c>
      <c r="D1721" s="5" t="s">
        <v>201</v>
      </c>
      <c r="E1721">
        <v>16</v>
      </c>
      <c r="F1721">
        <v>1.1804367303848267</v>
      </c>
      <c r="G1721">
        <v>1.1813431978225708</v>
      </c>
      <c r="H1721">
        <v>2.8806880582123995E-3</v>
      </c>
      <c r="I1721">
        <v>86.694862485363018</v>
      </c>
      <c r="J1721">
        <f t="shared" si="52"/>
        <v>0</v>
      </c>
    </row>
    <row r="1722" spans="1:10" x14ac:dyDescent="0.25">
      <c r="A1722" s="4" t="str">
        <f t="shared" si="53"/>
        <v>NEMNon-NEM Customer9/30/2021 (5pm-7pm)17</v>
      </c>
      <c r="B1722" t="s">
        <v>97</v>
      </c>
      <c r="C1722" t="s">
        <v>111</v>
      </c>
      <c r="D1722" s="5" t="s">
        <v>201</v>
      </c>
      <c r="E1722">
        <v>17</v>
      </c>
      <c r="F1722">
        <v>1.3227590322494507</v>
      </c>
      <c r="G1722">
        <v>1.2935860157012939</v>
      </c>
      <c r="H1722">
        <v>5.8929272927343845E-3</v>
      </c>
      <c r="I1722">
        <v>87.189439856075595</v>
      </c>
      <c r="J1722">
        <f t="shared" si="52"/>
        <v>0</v>
      </c>
    </row>
    <row r="1723" spans="1:10" x14ac:dyDescent="0.25">
      <c r="A1723" s="4" t="str">
        <f t="shared" si="53"/>
        <v>NEMNon-NEM Customer9/30/2021 (5pm-7pm)18</v>
      </c>
      <c r="B1723" t="s">
        <v>97</v>
      </c>
      <c r="C1723" t="s">
        <v>111</v>
      </c>
      <c r="D1723" s="5" t="s">
        <v>201</v>
      </c>
      <c r="E1723">
        <v>18</v>
      </c>
      <c r="F1723">
        <v>1.363141655921936</v>
      </c>
      <c r="G1723">
        <v>0.96642851829528809</v>
      </c>
      <c r="H1723">
        <v>6.6334446892142296E-3</v>
      </c>
      <c r="I1723">
        <v>87.030681712883606</v>
      </c>
      <c r="J1723">
        <f t="shared" si="52"/>
        <v>0</v>
      </c>
    </row>
    <row r="1724" spans="1:10" x14ac:dyDescent="0.25">
      <c r="A1724" s="4" t="str">
        <f t="shared" si="53"/>
        <v>NEMNon-NEM Customer9/30/2021 (5pm-7pm)19</v>
      </c>
      <c r="B1724" t="s">
        <v>97</v>
      </c>
      <c r="C1724" t="s">
        <v>111</v>
      </c>
      <c r="D1724" s="5" t="s">
        <v>201</v>
      </c>
      <c r="E1724">
        <v>19</v>
      </c>
      <c r="F1724">
        <v>1.2905213832855225</v>
      </c>
      <c r="G1724">
        <v>1.0782041549682617</v>
      </c>
      <c r="H1724">
        <v>6.5580876544117928E-3</v>
      </c>
      <c r="I1724">
        <v>86.226988579085059</v>
      </c>
      <c r="J1724">
        <f t="shared" si="52"/>
        <v>0</v>
      </c>
    </row>
    <row r="1725" spans="1:10" x14ac:dyDescent="0.25">
      <c r="A1725" s="4" t="str">
        <f t="shared" si="53"/>
        <v>NEMNon-NEM Customer9/30/2021 (5pm-7pm)20</v>
      </c>
      <c r="B1725" t="s">
        <v>97</v>
      </c>
      <c r="C1725" t="s">
        <v>111</v>
      </c>
      <c r="D1725" s="5" t="s">
        <v>201</v>
      </c>
      <c r="E1725">
        <v>20</v>
      </c>
      <c r="F1725">
        <v>1.2761373519897461</v>
      </c>
      <c r="G1725">
        <v>1.4710677862167358</v>
      </c>
      <c r="H1725">
        <v>6.3570141792297363E-3</v>
      </c>
      <c r="I1725">
        <v>82.792868863638759</v>
      </c>
      <c r="J1725">
        <f t="shared" si="52"/>
        <v>0</v>
      </c>
    </row>
    <row r="1726" spans="1:10" x14ac:dyDescent="0.25">
      <c r="A1726" s="4" t="str">
        <f t="shared" si="53"/>
        <v>NEMNon-NEM Customer9/30/2021 (5pm-7pm)21</v>
      </c>
      <c r="B1726" t="s">
        <v>97</v>
      </c>
      <c r="C1726" t="s">
        <v>111</v>
      </c>
      <c r="D1726" s="5" t="s">
        <v>201</v>
      </c>
      <c r="E1726">
        <v>21</v>
      </c>
      <c r="F1726">
        <v>1.2176032066345215</v>
      </c>
      <c r="G1726">
        <v>1.2589659690856934</v>
      </c>
      <c r="H1726">
        <v>5.9714890085160732E-3</v>
      </c>
      <c r="I1726">
        <v>79.389075967001531</v>
      </c>
      <c r="J1726">
        <f t="shared" si="52"/>
        <v>0</v>
      </c>
    </row>
    <row r="1727" spans="1:10" x14ac:dyDescent="0.25">
      <c r="A1727" s="4" t="str">
        <f t="shared" si="53"/>
        <v>NEMNon-NEM Customer9/30/2021 (5pm-7pm)22</v>
      </c>
      <c r="B1727" t="s">
        <v>97</v>
      </c>
      <c r="C1727" t="s">
        <v>111</v>
      </c>
      <c r="D1727" s="5" t="s">
        <v>201</v>
      </c>
      <c r="E1727">
        <v>22</v>
      </c>
      <c r="F1727">
        <v>1.1319290399551392</v>
      </c>
      <c r="G1727">
        <v>1.1639660596847534</v>
      </c>
      <c r="H1727">
        <v>6.0254982672631741E-3</v>
      </c>
      <c r="I1727">
        <v>76.672133998401534</v>
      </c>
      <c r="J1727">
        <f t="shared" si="52"/>
        <v>0</v>
      </c>
    </row>
    <row r="1728" spans="1:10" x14ac:dyDescent="0.25">
      <c r="A1728" s="4" t="str">
        <f t="shared" si="53"/>
        <v>NEMNon-NEM Customer9/30/2021 (5pm-7pm)23</v>
      </c>
      <c r="B1728" t="s">
        <v>97</v>
      </c>
      <c r="C1728" t="s">
        <v>111</v>
      </c>
      <c r="D1728" s="5" t="s">
        <v>201</v>
      </c>
      <c r="E1728">
        <v>23</v>
      </c>
      <c r="F1728">
        <v>0.99675178527832031</v>
      </c>
      <c r="G1728">
        <v>1.0257929563522339</v>
      </c>
      <c r="H1728">
        <v>6.125190295279026E-3</v>
      </c>
      <c r="I1728">
        <v>74.054011502722162</v>
      </c>
      <c r="J1728">
        <f t="shared" si="52"/>
        <v>0</v>
      </c>
    </row>
    <row r="1729" spans="1:10" x14ac:dyDescent="0.25">
      <c r="A1729" s="4" t="str">
        <f t="shared" si="53"/>
        <v>NEMNon-NEM Customer9/30/2021 (5pm-7pm)24</v>
      </c>
      <c r="B1729" t="s">
        <v>97</v>
      </c>
      <c r="C1729" t="s">
        <v>111</v>
      </c>
      <c r="D1729" s="5" t="s">
        <v>201</v>
      </c>
      <c r="E1729">
        <v>24</v>
      </c>
      <c r="F1729">
        <v>0.84966582059860229</v>
      </c>
      <c r="G1729">
        <v>0.86149543523788452</v>
      </c>
      <c r="H1729">
        <v>5.7858023792505264E-3</v>
      </c>
      <c r="I1729">
        <v>71.986321857901288</v>
      </c>
      <c r="J1729">
        <f t="shared" si="52"/>
        <v>0</v>
      </c>
    </row>
    <row r="1730" spans="1:10" x14ac:dyDescent="0.25">
      <c r="A1730" s="4" t="str">
        <f t="shared" si="53"/>
        <v>SizeAbove Median (1.88 kW)Average Event Day (6pm-8pm)1</v>
      </c>
      <c r="B1730" t="s">
        <v>98</v>
      </c>
      <c r="C1730" t="s">
        <v>112</v>
      </c>
      <c r="D1730" s="5" t="s">
        <v>202</v>
      </c>
      <c r="E1730">
        <v>1</v>
      </c>
      <c r="F1730">
        <v>1.5965304374694824</v>
      </c>
      <c r="G1730">
        <v>1.6080546379089355</v>
      </c>
      <c r="H1730">
        <v>1.0111313313245773E-2</v>
      </c>
      <c r="I1730">
        <v>75.41467089819578</v>
      </c>
      <c r="J1730">
        <f t="shared" ref="J1730:J1793" si="54">INDEX(events, MATCH(CONCATENATE(B1730, C1730, D1730), events_y, 0), MATCH("Confidential", events_x, 0))</f>
        <v>0</v>
      </c>
    </row>
    <row r="1731" spans="1:10" x14ac:dyDescent="0.25">
      <c r="A1731" s="4" t="str">
        <f t="shared" ref="A1731:A1794" si="55">B1731&amp;C1731&amp;D1731&amp;E1731</f>
        <v>SizeAbove Median (1.88 kW)Average Event Day (6pm-8pm)2</v>
      </c>
      <c r="B1731" t="s">
        <v>98</v>
      </c>
      <c r="C1731" t="s">
        <v>112</v>
      </c>
      <c r="D1731" s="5" t="s">
        <v>202</v>
      </c>
      <c r="E1731">
        <v>2</v>
      </c>
      <c r="F1731">
        <v>1.3512090444564819</v>
      </c>
      <c r="G1731">
        <v>1.3737574815750122</v>
      </c>
      <c r="H1731">
        <v>9.3103265389800072E-3</v>
      </c>
      <c r="I1731">
        <v>74.08372719314869</v>
      </c>
      <c r="J1731">
        <f t="shared" si="54"/>
        <v>0</v>
      </c>
    </row>
    <row r="1732" spans="1:10" x14ac:dyDescent="0.25">
      <c r="A1732" s="4" t="str">
        <f t="shared" si="55"/>
        <v>SizeAbove Median (1.88 kW)Average Event Day (6pm-8pm)3</v>
      </c>
      <c r="B1732" t="s">
        <v>98</v>
      </c>
      <c r="C1732" t="s">
        <v>112</v>
      </c>
      <c r="D1732" s="5" t="s">
        <v>202</v>
      </c>
      <c r="E1732">
        <v>3</v>
      </c>
      <c r="F1732">
        <v>1.1867177486419678</v>
      </c>
      <c r="G1732">
        <v>1.2053029537200928</v>
      </c>
      <c r="H1732">
        <v>8.4153218194842339E-3</v>
      </c>
      <c r="I1732">
        <v>72.896526656214647</v>
      </c>
      <c r="J1732">
        <f t="shared" si="54"/>
        <v>0</v>
      </c>
    </row>
    <row r="1733" spans="1:10" x14ac:dyDescent="0.25">
      <c r="A1733" s="4" t="str">
        <f t="shared" si="55"/>
        <v>SizeAbove Median (1.88 kW)Average Event Day (6pm-8pm)4</v>
      </c>
      <c r="B1733" t="s">
        <v>98</v>
      </c>
      <c r="C1733" t="s">
        <v>112</v>
      </c>
      <c r="D1733" s="5" t="s">
        <v>202</v>
      </c>
      <c r="E1733">
        <v>4</v>
      </c>
      <c r="F1733">
        <v>1.0747449398040771</v>
      </c>
      <c r="G1733">
        <v>1.0821082592010498</v>
      </c>
      <c r="H1733">
        <v>7.5718364678323269E-3</v>
      </c>
      <c r="I1733">
        <v>72.094219378160602</v>
      </c>
      <c r="J1733">
        <f t="shared" si="54"/>
        <v>0</v>
      </c>
    </row>
    <row r="1734" spans="1:10" x14ac:dyDescent="0.25">
      <c r="A1734" s="4" t="str">
        <f t="shared" si="55"/>
        <v>SizeAbove Median (1.88 kW)Average Event Day (6pm-8pm)5</v>
      </c>
      <c r="B1734" t="s">
        <v>98</v>
      </c>
      <c r="C1734" t="s">
        <v>112</v>
      </c>
      <c r="D1734" s="5" t="s">
        <v>202</v>
      </c>
      <c r="E1734">
        <v>5</v>
      </c>
      <c r="F1734">
        <v>0.99109745025634766</v>
      </c>
      <c r="G1734">
        <v>0.99583894014358521</v>
      </c>
      <c r="H1734">
        <v>6.7290267907083035E-3</v>
      </c>
      <c r="I1734">
        <v>71.362228003361878</v>
      </c>
      <c r="J1734">
        <f t="shared" si="54"/>
        <v>0</v>
      </c>
    </row>
    <row r="1735" spans="1:10" x14ac:dyDescent="0.25">
      <c r="A1735" s="4" t="str">
        <f t="shared" si="55"/>
        <v>SizeAbove Median (1.88 kW)Average Event Day (6pm-8pm)6</v>
      </c>
      <c r="B1735" t="s">
        <v>98</v>
      </c>
      <c r="C1735" t="s">
        <v>112</v>
      </c>
      <c r="D1735" s="5" t="s">
        <v>202</v>
      </c>
      <c r="E1735">
        <v>6</v>
      </c>
      <c r="F1735">
        <v>0.95911723375320435</v>
      </c>
      <c r="G1735">
        <v>0.95499688386917114</v>
      </c>
      <c r="H1735">
        <v>5.8330264873802662E-3</v>
      </c>
      <c r="I1735">
        <v>70.874292969033078</v>
      </c>
      <c r="J1735">
        <f t="shared" si="54"/>
        <v>0</v>
      </c>
    </row>
    <row r="1736" spans="1:10" x14ac:dyDescent="0.25">
      <c r="A1736" s="4" t="str">
        <f t="shared" si="55"/>
        <v>SizeAbove Median (1.88 kW)Average Event Day (6pm-8pm)7</v>
      </c>
      <c r="B1736" t="s">
        <v>98</v>
      </c>
      <c r="C1736" t="s">
        <v>112</v>
      </c>
      <c r="D1736" s="5" t="s">
        <v>202</v>
      </c>
      <c r="E1736">
        <v>7</v>
      </c>
      <c r="F1736">
        <v>0.9738011360168457</v>
      </c>
      <c r="G1736">
        <v>0.97919780015945435</v>
      </c>
      <c r="H1736">
        <v>5.5269715376198292E-3</v>
      </c>
      <c r="I1736">
        <v>70.357143342354249</v>
      </c>
      <c r="J1736">
        <f t="shared" si="54"/>
        <v>0</v>
      </c>
    </row>
    <row r="1737" spans="1:10" x14ac:dyDescent="0.25">
      <c r="A1737" s="4" t="str">
        <f t="shared" si="55"/>
        <v>SizeAbove Median (1.88 kW)Average Event Day (6pm-8pm)8</v>
      </c>
      <c r="B1737" t="s">
        <v>98</v>
      </c>
      <c r="C1737" t="s">
        <v>112</v>
      </c>
      <c r="D1737" s="5" t="s">
        <v>202</v>
      </c>
      <c r="E1737">
        <v>8</v>
      </c>
      <c r="F1737">
        <v>0.94842708110809326</v>
      </c>
      <c r="G1737">
        <v>0.94059652090072632</v>
      </c>
      <c r="H1737">
        <v>5.8900234289467335E-3</v>
      </c>
      <c r="I1737">
        <v>69.967265374143111</v>
      </c>
      <c r="J1737">
        <f t="shared" si="54"/>
        <v>0</v>
      </c>
    </row>
    <row r="1738" spans="1:10" x14ac:dyDescent="0.25">
      <c r="A1738" s="4" t="str">
        <f t="shared" si="55"/>
        <v>SizeAbove Median (1.88 kW)Average Event Day (6pm-8pm)9</v>
      </c>
      <c r="B1738" t="s">
        <v>98</v>
      </c>
      <c r="C1738" t="s">
        <v>112</v>
      </c>
      <c r="D1738" s="5" t="s">
        <v>202</v>
      </c>
      <c r="E1738">
        <v>9</v>
      </c>
      <c r="F1738">
        <v>0.84463894367218018</v>
      </c>
      <c r="G1738">
        <v>0.83953160047531128</v>
      </c>
      <c r="H1738">
        <v>6.8279593251645565E-3</v>
      </c>
      <c r="I1738">
        <v>71.997099422963814</v>
      </c>
      <c r="J1738">
        <f t="shared" si="54"/>
        <v>0</v>
      </c>
    </row>
    <row r="1739" spans="1:10" x14ac:dyDescent="0.25">
      <c r="A1739" s="4" t="str">
        <f t="shared" si="55"/>
        <v>SizeAbove Median (1.88 kW)Average Event Day (6pm-8pm)10</v>
      </c>
      <c r="B1739" t="s">
        <v>98</v>
      </c>
      <c r="C1739" t="s">
        <v>112</v>
      </c>
      <c r="D1739" s="5" t="s">
        <v>202</v>
      </c>
      <c r="E1739">
        <v>10</v>
      </c>
      <c r="F1739">
        <v>0.82486456632614136</v>
      </c>
      <c r="G1739">
        <v>0.81009870767593384</v>
      </c>
      <c r="H1739">
        <v>8.1934509798884392E-3</v>
      </c>
      <c r="I1739">
        <v>76.799569062743501</v>
      </c>
      <c r="J1739">
        <f t="shared" si="54"/>
        <v>0</v>
      </c>
    </row>
    <row r="1740" spans="1:10" x14ac:dyDescent="0.25">
      <c r="A1740" s="4" t="str">
        <f t="shared" si="55"/>
        <v>SizeAbove Median (1.88 kW)Average Event Day (6pm-8pm)11</v>
      </c>
      <c r="B1740" t="s">
        <v>98</v>
      </c>
      <c r="C1740" t="s">
        <v>112</v>
      </c>
      <c r="D1740" s="5" t="s">
        <v>202</v>
      </c>
      <c r="E1740">
        <v>11</v>
      </c>
      <c r="F1740">
        <v>0.91236215829849243</v>
      </c>
      <c r="G1740">
        <v>0.9097554087638855</v>
      </c>
      <c r="H1740">
        <v>9.6104945987462997E-3</v>
      </c>
      <c r="I1740">
        <v>82.110270428132523</v>
      </c>
      <c r="J1740">
        <f t="shared" si="54"/>
        <v>0</v>
      </c>
    </row>
    <row r="1741" spans="1:10" x14ac:dyDescent="0.25">
      <c r="A1741" s="4" t="str">
        <f t="shared" si="55"/>
        <v>SizeAbove Median (1.88 kW)Average Event Day (6pm-8pm)12</v>
      </c>
      <c r="B1741" t="s">
        <v>98</v>
      </c>
      <c r="C1741" t="s">
        <v>112</v>
      </c>
      <c r="D1741" s="5" t="s">
        <v>202</v>
      </c>
      <c r="E1741">
        <v>12</v>
      </c>
      <c r="F1741">
        <v>1.1781692504882813</v>
      </c>
      <c r="G1741">
        <v>1.1531959772109985</v>
      </c>
      <c r="H1741">
        <v>1.1022714897990227E-2</v>
      </c>
      <c r="I1741">
        <v>86.691292029437648</v>
      </c>
      <c r="J1741">
        <f t="shared" si="54"/>
        <v>0</v>
      </c>
    </row>
    <row r="1742" spans="1:10" x14ac:dyDescent="0.25">
      <c r="A1742" s="4" t="str">
        <f t="shared" si="55"/>
        <v>SizeAbove Median (1.88 kW)Average Event Day (6pm-8pm)13</v>
      </c>
      <c r="B1742" t="s">
        <v>98</v>
      </c>
      <c r="C1742" t="s">
        <v>112</v>
      </c>
      <c r="D1742" s="5" t="s">
        <v>202</v>
      </c>
      <c r="E1742">
        <v>13</v>
      </c>
      <c r="F1742">
        <v>1.5880501270294189</v>
      </c>
      <c r="G1742">
        <v>1.5824524164199829</v>
      </c>
      <c r="H1742">
        <v>1.2168300338089466E-2</v>
      </c>
      <c r="I1742">
        <v>90.264236542865191</v>
      </c>
      <c r="J1742">
        <f t="shared" si="54"/>
        <v>0</v>
      </c>
    </row>
    <row r="1743" spans="1:10" x14ac:dyDescent="0.25">
      <c r="A1743" s="4" t="str">
        <f t="shared" si="55"/>
        <v>SizeAbove Median (1.88 kW)Average Event Day (6pm-8pm)14</v>
      </c>
      <c r="B1743" t="s">
        <v>98</v>
      </c>
      <c r="C1743" t="s">
        <v>112</v>
      </c>
      <c r="D1743" s="5" t="s">
        <v>202</v>
      </c>
      <c r="E1743">
        <v>14</v>
      </c>
      <c r="F1743">
        <v>2.0728449821472168</v>
      </c>
      <c r="G1743">
        <v>2.0749456882476807</v>
      </c>
      <c r="H1743">
        <v>1.262758020311594E-2</v>
      </c>
      <c r="I1743">
        <v>93.052665795906663</v>
      </c>
      <c r="J1743">
        <f t="shared" si="54"/>
        <v>0</v>
      </c>
    </row>
    <row r="1744" spans="1:10" x14ac:dyDescent="0.25">
      <c r="A1744" s="4" t="str">
        <f t="shared" si="55"/>
        <v>SizeAbove Median (1.88 kW)Average Event Day (6pm-8pm)15</v>
      </c>
      <c r="B1744" t="s">
        <v>98</v>
      </c>
      <c r="C1744" t="s">
        <v>112</v>
      </c>
      <c r="D1744" s="5" t="s">
        <v>202</v>
      </c>
      <c r="E1744">
        <v>15</v>
      </c>
      <c r="F1744">
        <v>2.5514328479766846</v>
      </c>
      <c r="G1744">
        <v>2.570732593536377</v>
      </c>
      <c r="H1744">
        <v>1.183974277228117E-2</v>
      </c>
      <c r="I1744">
        <v>94.909304607198735</v>
      </c>
      <c r="J1744">
        <f t="shared" si="54"/>
        <v>0</v>
      </c>
    </row>
    <row r="1745" spans="1:10" x14ac:dyDescent="0.25">
      <c r="A1745" s="4" t="str">
        <f t="shared" si="55"/>
        <v>SizeAbove Median (1.88 kW)Average Event Day (6pm-8pm)16</v>
      </c>
      <c r="B1745" t="s">
        <v>98</v>
      </c>
      <c r="C1745" t="s">
        <v>112</v>
      </c>
      <c r="D1745" s="5" t="s">
        <v>202</v>
      </c>
      <c r="E1745">
        <v>16</v>
      </c>
      <c r="F1745">
        <v>3.0629587173461914</v>
      </c>
      <c r="G1745">
        <v>3.0851237773895264</v>
      </c>
      <c r="H1745">
        <v>6.3607245683670044E-3</v>
      </c>
      <c r="I1745">
        <v>96.473545964998053</v>
      </c>
      <c r="J1745">
        <f t="shared" si="54"/>
        <v>0</v>
      </c>
    </row>
    <row r="1746" spans="1:10" x14ac:dyDescent="0.25">
      <c r="A1746" s="4" t="str">
        <f t="shared" si="55"/>
        <v>SizeAbove Median (1.88 kW)Average Event Day (6pm-8pm)17</v>
      </c>
      <c r="B1746" t="s">
        <v>98</v>
      </c>
      <c r="C1746" t="s">
        <v>112</v>
      </c>
      <c r="D1746" s="5" t="s">
        <v>202</v>
      </c>
      <c r="E1746">
        <v>17</v>
      </c>
      <c r="F1746">
        <v>3.4660706520080566</v>
      </c>
      <c r="G1746">
        <v>3.4439055919647217</v>
      </c>
      <c r="H1746">
        <v>6.3607245683670044E-3</v>
      </c>
      <c r="I1746">
        <v>96.282726999963231</v>
      </c>
      <c r="J1746">
        <f t="shared" si="54"/>
        <v>0</v>
      </c>
    </row>
    <row r="1747" spans="1:10" x14ac:dyDescent="0.25">
      <c r="A1747" s="4" t="str">
        <f t="shared" si="55"/>
        <v>SizeAbove Median (1.88 kW)Average Event Day (6pm-8pm)18</v>
      </c>
      <c r="B1747" t="s">
        <v>98</v>
      </c>
      <c r="C1747" t="s">
        <v>112</v>
      </c>
      <c r="D1747" s="5" t="s">
        <v>202</v>
      </c>
      <c r="E1747">
        <v>18</v>
      </c>
      <c r="F1747">
        <v>3.6911218166351318</v>
      </c>
      <c r="G1747">
        <v>3.6627528667449951</v>
      </c>
      <c r="H1747">
        <v>1.1706733144819736E-2</v>
      </c>
      <c r="I1747">
        <v>94.992774062832765</v>
      </c>
      <c r="J1747">
        <f t="shared" si="54"/>
        <v>0</v>
      </c>
    </row>
    <row r="1748" spans="1:10" x14ac:dyDescent="0.25">
      <c r="A1748" s="4" t="str">
        <f t="shared" si="55"/>
        <v>SizeAbove Median (1.88 kW)Average Event Day (6pm-8pm)19</v>
      </c>
      <c r="B1748" t="s">
        <v>98</v>
      </c>
      <c r="C1748" t="s">
        <v>112</v>
      </c>
      <c r="D1748" s="5" t="s">
        <v>202</v>
      </c>
      <c r="E1748">
        <v>19</v>
      </c>
      <c r="F1748">
        <v>3.6605503559112549</v>
      </c>
      <c r="G1748">
        <v>2.2660732269287109</v>
      </c>
      <c r="H1748">
        <v>1.3272997923195362E-2</v>
      </c>
      <c r="I1748">
        <v>92.963310550401914</v>
      </c>
      <c r="J1748">
        <f t="shared" si="54"/>
        <v>0</v>
      </c>
    </row>
    <row r="1749" spans="1:10" x14ac:dyDescent="0.25">
      <c r="A1749" s="4" t="str">
        <f t="shared" si="55"/>
        <v>SizeAbove Median (1.88 kW)Average Event Day (6pm-8pm)20</v>
      </c>
      <c r="B1749" t="s">
        <v>98</v>
      </c>
      <c r="C1749" t="s">
        <v>112</v>
      </c>
      <c r="D1749" s="5" t="s">
        <v>202</v>
      </c>
      <c r="E1749">
        <v>20</v>
      </c>
      <c r="F1749">
        <v>3.373645544052124</v>
      </c>
      <c r="G1749">
        <v>2.6303176879882813</v>
      </c>
      <c r="H1749">
        <v>1.3177252374589443E-2</v>
      </c>
      <c r="I1749">
        <v>89.5936858378263</v>
      </c>
      <c r="J1749">
        <f t="shared" si="54"/>
        <v>0</v>
      </c>
    </row>
    <row r="1750" spans="1:10" x14ac:dyDescent="0.25">
      <c r="A1750" s="4" t="str">
        <f t="shared" si="55"/>
        <v>SizeAbove Median (1.88 kW)Average Event Day (6pm-8pm)21</v>
      </c>
      <c r="B1750" t="s">
        <v>98</v>
      </c>
      <c r="C1750" t="s">
        <v>112</v>
      </c>
      <c r="D1750" s="5" t="s">
        <v>202</v>
      </c>
      <c r="E1750">
        <v>21</v>
      </c>
      <c r="F1750">
        <v>3.1113276481628418</v>
      </c>
      <c r="G1750">
        <v>3.694753885269165</v>
      </c>
      <c r="H1750">
        <v>1.268176082521677E-2</v>
      </c>
      <c r="I1750">
        <v>85.37679908862485</v>
      </c>
      <c r="J1750">
        <f t="shared" si="54"/>
        <v>0</v>
      </c>
    </row>
    <row r="1751" spans="1:10" x14ac:dyDescent="0.25">
      <c r="A1751" s="4" t="str">
        <f t="shared" si="55"/>
        <v>SizeAbove Median (1.88 kW)Average Event Day (6pm-8pm)22</v>
      </c>
      <c r="B1751" t="s">
        <v>98</v>
      </c>
      <c r="C1751" t="s">
        <v>112</v>
      </c>
      <c r="D1751" s="5" t="s">
        <v>202</v>
      </c>
      <c r="E1751">
        <v>22</v>
      </c>
      <c r="F1751">
        <v>2.7807283401489258</v>
      </c>
      <c r="G1751">
        <v>3.0373926162719727</v>
      </c>
      <c r="H1751">
        <v>1.2104368768632412E-2</v>
      </c>
      <c r="I1751">
        <v>82.007320435568445</v>
      </c>
      <c r="J1751">
        <f t="shared" si="54"/>
        <v>0</v>
      </c>
    </row>
    <row r="1752" spans="1:10" x14ac:dyDescent="0.25">
      <c r="A1752" s="4" t="str">
        <f t="shared" si="55"/>
        <v>SizeAbove Median (1.88 kW)Average Event Day (6pm-8pm)23</v>
      </c>
      <c r="B1752" t="s">
        <v>98</v>
      </c>
      <c r="C1752" t="s">
        <v>112</v>
      </c>
      <c r="D1752" s="5" t="s">
        <v>202</v>
      </c>
      <c r="E1752">
        <v>23</v>
      </c>
      <c r="F1752">
        <v>2.3991365432739258</v>
      </c>
      <c r="G1752">
        <v>2.5388288497924805</v>
      </c>
      <c r="H1752">
        <v>1.170316431671381E-2</v>
      </c>
      <c r="I1752">
        <v>79.597121203887355</v>
      </c>
      <c r="J1752">
        <f t="shared" si="54"/>
        <v>0</v>
      </c>
    </row>
    <row r="1753" spans="1:10" x14ac:dyDescent="0.25">
      <c r="A1753" s="4" t="str">
        <f t="shared" si="55"/>
        <v>SizeAbove Median (1.88 kW)Average Event Day (6pm-8pm)24</v>
      </c>
      <c r="B1753" t="s">
        <v>98</v>
      </c>
      <c r="C1753" t="s">
        <v>112</v>
      </c>
      <c r="D1753" s="5" t="s">
        <v>202</v>
      </c>
      <c r="E1753">
        <v>24</v>
      </c>
      <c r="F1753">
        <v>1.9984099864959717</v>
      </c>
      <c r="G1753">
        <v>2.1120619773864746</v>
      </c>
      <c r="H1753">
        <v>1.0898170061409473E-2</v>
      </c>
      <c r="I1753">
        <v>77.712822317463335</v>
      </c>
      <c r="J1753">
        <f t="shared" si="54"/>
        <v>0</v>
      </c>
    </row>
    <row r="1754" spans="1:10" x14ac:dyDescent="0.25">
      <c r="A1754" s="4" t="str">
        <f t="shared" si="55"/>
        <v>SizeAbove Median (1.88 kW)6/17/2021 (8pm-9pm)1</v>
      </c>
      <c r="B1754" t="s">
        <v>98</v>
      </c>
      <c r="C1754" t="s">
        <v>112</v>
      </c>
      <c r="D1754" s="5" t="s">
        <v>203</v>
      </c>
      <c r="E1754">
        <v>1</v>
      </c>
      <c r="F1754">
        <v>1.5265368223190308</v>
      </c>
      <c r="G1754">
        <v>1.5335185527801514</v>
      </c>
      <c r="H1754">
        <v>1.1284963227808475E-2</v>
      </c>
      <c r="I1754">
        <v>73.929720855410608</v>
      </c>
      <c r="J1754">
        <f t="shared" si="54"/>
        <v>0</v>
      </c>
    </row>
    <row r="1755" spans="1:10" x14ac:dyDescent="0.25">
      <c r="A1755" s="4" t="str">
        <f t="shared" si="55"/>
        <v>SizeAbove Median (1.88 kW)6/17/2021 (8pm-9pm)2</v>
      </c>
      <c r="B1755" t="s">
        <v>98</v>
      </c>
      <c r="C1755" t="s">
        <v>112</v>
      </c>
      <c r="D1755" s="5" t="s">
        <v>203</v>
      </c>
      <c r="E1755">
        <v>2</v>
      </c>
      <c r="F1755">
        <v>1.2820712327957153</v>
      </c>
      <c r="G1755">
        <v>1.321381688117981</v>
      </c>
      <c r="H1755">
        <v>1.0139853693544865E-2</v>
      </c>
      <c r="I1755">
        <v>72.674382236845517</v>
      </c>
      <c r="J1755">
        <f t="shared" si="54"/>
        <v>0</v>
      </c>
    </row>
    <row r="1756" spans="1:10" x14ac:dyDescent="0.25">
      <c r="A1756" s="4" t="str">
        <f t="shared" si="55"/>
        <v>SizeAbove Median (1.88 kW)6/17/2021 (8pm-9pm)3</v>
      </c>
      <c r="B1756" t="s">
        <v>98</v>
      </c>
      <c r="C1756" t="s">
        <v>112</v>
      </c>
      <c r="D1756" s="5" t="s">
        <v>203</v>
      </c>
      <c r="E1756">
        <v>3</v>
      </c>
      <c r="F1756">
        <v>1.1388121843338013</v>
      </c>
      <c r="G1756">
        <v>1.1523969173431396</v>
      </c>
      <c r="H1756">
        <v>9.2106321826577187E-3</v>
      </c>
      <c r="I1756">
        <v>71.647939122595616</v>
      </c>
      <c r="J1756">
        <f t="shared" si="54"/>
        <v>0</v>
      </c>
    </row>
    <row r="1757" spans="1:10" x14ac:dyDescent="0.25">
      <c r="A1757" s="4" t="str">
        <f t="shared" si="55"/>
        <v>SizeAbove Median (1.88 kW)6/17/2021 (8pm-9pm)4</v>
      </c>
      <c r="B1757" t="s">
        <v>98</v>
      </c>
      <c r="C1757" t="s">
        <v>112</v>
      </c>
      <c r="D1757" s="5" t="s">
        <v>203</v>
      </c>
      <c r="E1757">
        <v>4</v>
      </c>
      <c r="F1757">
        <v>1.0209672451019287</v>
      </c>
      <c r="G1757">
        <v>1.0352939367294312</v>
      </c>
      <c r="H1757">
        <v>8.2611674442887306E-3</v>
      </c>
      <c r="I1757">
        <v>71.068325292169547</v>
      </c>
      <c r="J1757">
        <f t="shared" si="54"/>
        <v>0</v>
      </c>
    </row>
    <row r="1758" spans="1:10" x14ac:dyDescent="0.25">
      <c r="A1758" s="4" t="str">
        <f t="shared" si="55"/>
        <v>SizeAbove Median (1.88 kW)6/17/2021 (8pm-9pm)5</v>
      </c>
      <c r="B1758" t="s">
        <v>98</v>
      </c>
      <c r="C1758" t="s">
        <v>112</v>
      </c>
      <c r="D1758" s="5" t="s">
        <v>203</v>
      </c>
      <c r="E1758">
        <v>5</v>
      </c>
      <c r="F1758">
        <v>0.94619250297546387</v>
      </c>
      <c r="G1758">
        <v>0.95073598623275757</v>
      </c>
      <c r="H1758">
        <v>7.3590157553553581E-3</v>
      </c>
      <c r="I1758">
        <v>70.396419355798201</v>
      </c>
      <c r="J1758">
        <f t="shared" si="54"/>
        <v>0</v>
      </c>
    </row>
    <row r="1759" spans="1:10" x14ac:dyDescent="0.25">
      <c r="A1759" s="4" t="str">
        <f t="shared" si="55"/>
        <v>SizeAbove Median (1.88 kW)6/17/2021 (8pm-9pm)6</v>
      </c>
      <c r="B1759" t="s">
        <v>98</v>
      </c>
      <c r="C1759" t="s">
        <v>112</v>
      </c>
      <c r="D1759" s="5" t="s">
        <v>203</v>
      </c>
      <c r="E1759">
        <v>6</v>
      </c>
      <c r="F1759">
        <v>0.90515261888504028</v>
      </c>
      <c r="G1759">
        <v>0.90488016605377197</v>
      </c>
      <c r="H1759">
        <v>6.3652032986283302E-3</v>
      </c>
      <c r="I1759">
        <v>69.771886867967979</v>
      </c>
      <c r="J1759">
        <f t="shared" si="54"/>
        <v>0</v>
      </c>
    </row>
    <row r="1760" spans="1:10" x14ac:dyDescent="0.25">
      <c r="A1760" s="4" t="str">
        <f t="shared" si="55"/>
        <v>SizeAbove Median (1.88 kW)6/17/2021 (8pm-9pm)7</v>
      </c>
      <c r="B1760" t="s">
        <v>98</v>
      </c>
      <c r="C1760" t="s">
        <v>112</v>
      </c>
      <c r="D1760" s="5" t="s">
        <v>203</v>
      </c>
      <c r="E1760">
        <v>7</v>
      </c>
      <c r="F1760">
        <v>0.86663269996643066</v>
      </c>
      <c r="G1760">
        <v>0.86448484659194946</v>
      </c>
      <c r="H1760">
        <v>6.022369023412466E-3</v>
      </c>
      <c r="I1760">
        <v>69.111323682255048</v>
      </c>
      <c r="J1760">
        <f t="shared" si="54"/>
        <v>0</v>
      </c>
    </row>
    <row r="1761" spans="1:10" x14ac:dyDescent="0.25">
      <c r="A1761" s="4" t="str">
        <f t="shared" si="55"/>
        <v>SizeAbove Median (1.88 kW)6/17/2021 (8pm-9pm)8</v>
      </c>
      <c r="B1761" t="s">
        <v>98</v>
      </c>
      <c r="C1761" t="s">
        <v>112</v>
      </c>
      <c r="D1761" s="5" t="s">
        <v>203</v>
      </c>
      <c r="E1761">
        <v>8</v>
      </c>
      <c r="F1761">
        <v>0.84799909591674805</v>
      </c>
      <c r="G1761">
        <v>0.83063489198684692</v>
      </c>
      <c r="H1761">
        <v>6.4714578911662102E-3</v>
      </c>
      <c r="I1761">
        <v>69.622937623558997</v>
      </c>
      <c r="J1761">
        <f t="shared" si="54"/>
        <v>0</v>
      </c>
    </row>
    <row r="1762" spans="1:10" x14ac:dyDescent="0.25">
      <c r="A1762" s="4" t="str">
        <f t="shared" si="55"/>
        <v>SizeAbove Median (1.88 kW)6/17/2021 (8pm-9pm)9</v>
      </c>
      <c r="B1762" t="s">
        <v>98</v>
      </c>
      <c r="C1762" t="s">
        <v>112</v>
      </c>
      <c r="D1762" s="5" t="s">
        <v>203</v>
      </c>
      <c r="E1762">
        <v>9</v>
      </c>
      <c r="F1762">
        <v>0.8485228419303894</v>
      </c>
      <c r="G1762">
        <v>0.83049172163009644</v>
      </c>
      <c r="H1762">
        <v>7.5108096934854984E-3</v>
      </c>
      <c r="I1762">
        <v>73.275644050362786</v>
      </c>
      <c r="J1762">
        <f t="shared" si="54"/>
        <v>0</v>
      </c>
    </row>
    <row r="1763" spans="1:10" x14ac:dyDescent="0.25">
      <c r="A1763" s="4" t="str">
        <f t="shared" si="55"/>
        <v>SizeAbove Median (1.88 kW)6/17/2021 (8pm-9pm)10</v>
      </c>
      <c r="B1763" t="s">
        <v>98</v>
      </c>
      <c r="C1763" t="s">
        <v>112</v>
      </c>
      <c r="D1763" s="5" t="s">
        <v>203</v>
      </c>
      <c r="E1763">
        <v>10</v>
      </c>
      <c r="F1763">
        <v>0.86197894811630249</v>
      </c>
      <c r="G1763">
        <v>0.84459465742111206</v>
      </c>
      <c r="H1763">
        <v>8.9570051059126854E-3</v>
      </c>
      <c r="I1763">
        <v>76.971661318040901</v>
      </c>
      <c r="J1763">
        <f t="shared" si="54"/>
        <v>0</v>
      </c>
    </row>
    <row r="1764" spans="1:10" x14ac:dyDescent="0.25">
      <c r="A1764" s="4" t="str">
        <f t="shared" si="55"/>
        <v>SizeAbove Median (1.88 kW)6/17/2021 (8pm-9pm)11</v>
      </c>
      <c r="B1764" t="s">
        <v>98</v>
      </c>
      <c r="C1764" t="s">
        <v>112</v>
      </c>
      <c r="D1764" s="5" t="s">
        <v>203</v>
      </c>
      <c r="E1764">
        <v>11</v>
      </c>
      <c r="F1764">
        <v>0.9514540433883667</v>
      </c>
      <c r="G1764">
        <v>0.93834316730499268</v>
      </c>
      <c r="H1764">
        <v>1.0590993799269199E-2</v>
      </c>
      <c r="I1764">
        <v>80.000147304766415</v>
      </c>
      <c r="J1764">
        <f t="shared" si="54"/>
        <v>0</v>
      </c>
    </row>
    <row r="1765" spans="1:10" x14ac:dyDescent="0.25">
      <c r="A1765" s="4" t="str">
        <f t="shared" si="55"/>
        <v>SizeAbove Median (1.88 kW)6/17/2021 (8pm-9pm)12</v>
      </c>
      <c r="B1765" t="s">
        <v>98</v>
      </c>
      <c r="C1765" t="s">
        <v>112</v>
      </c>
      <c r="D1765" s="5" t="s">
        <v>203</v>
      </c>
      <c r="E1765">
        <v>12</v>
      </c>
      <c r="F1765">
        <v>1.1126562356948853</v>
      </c>
      <c r="G1765">
        <v>1.1316630840301514</v>
      </c>
      <c r="H1765">
        <v>1.1967029422521591E-2</v>
      </c>
      <c r="I1765">
        <v>84.903035688924987</v>
      </c>
      <c r="J1765">
        <f t="shared" si="54"/>
        <v>0</v>
      </c>
    </row>
    <row r="1766" spans="1:10" x14ac:dyDescent="0.25">
      <c r="A1766" s="4" t="str">
        <f t="shared" si="55"/>
        <v>SizeAbove Median (1.88 kW)6/17/2021 (8pm-9pm)13</v>
      </c>
      <c r="B1766" t="s">
        <v>98</v>
      </c>
      <c r="C1766" t="s">
        <v>112</v>
      </c>
      <c r="D1766" s="5" t="s">
        <v>203</v>
      </c>
      <c r="E1766">
        <v>13</v>
      </c>
      <c r="F1766">
        <v>1.4345951080322266</v>
      </c>
      <c r="G1766">
        <v>1.4581143856048584</v>
      </c>
      <c r="H1766">
        <v>1.3393058441579342E-2</v>
      </c>
      <c r="I1766">
        <v>88.935024456028032</v>
      </c>
      <c r="J1766">
        <f t="shared" si="54"/>
        <v>0</v>
      </c>
    </row>
    <row r="1767" spans="1:10" x14ac:dyDescent="0.25">
      <c r="A1767" s="4" t="str">
        <f t="shared" si="55"/>
        <v>SizeAbove Median (1.88 kW)6/17/2021 (8pm-9pm)14</v>
      </c>
      <c r="B1767" t="s">
        <v>98</v>
      </c>
      <c r="C1767" t="s">
        <v>112</v>
      </c>
      <c r="D1767" s="5" t="s">
        <v>203</v>
      </c>
      <c r="E1767">
        <v>14</v>
      </c>
      <c r="F1767">
        <v>1.850345253944397</v>
      </c>
      <c r="G1767">
        <v>1.8683089017868042</v>
      </c>
      <c r="H1767">
        <v>1.4462861232459545E-2</v>
      </c>
      <c r="I1767">
        <v>91.010080356238589</v>
      </c>
      <c r="J1767">
        <f t="shared" si="54"/>
        <v>0</v>
      </c>
    </row>
    <row r="1768" spans="1:10" x14ac:dyDescent="0.25">
      <c r="A1768" s="4" t="str">
        <f t="shared" si="55"/>
        <v>SizeAbove Median (1.88 kW)6/17/2021 (8pm-9pm)15</v>
      </c>
      <c r="B1768" t="s">
        <v>98</v>
      </c>
      <c r="C1768" t="s">
        <v>112</v>
      </c>
      <c r="D1768" s="5" t="s">
        <v>203</v>
      </c>
      <c r="E1768">
        <v>15</v>
      </c>
      <c r="F1768">
        <v>2.2366313934326172</v>
      </c>
      <c r="G1768">
        <v>2.260828971862793</v>
      </c>
      <c r="H1768">
        <v>1.4745042659342289E-2</v>
      </c>
      <c r="I1768">
        <v>92.285940571930411</v>
      </c>
      <c r="J1768">
        <f t="shared" si="54"/>
        <v>0</v>
      </c>
    </row>
    <row r="1769" spans="1:10" x14ac:dyDescent="0.25">
      <c r="A1769" s="4" t="str">
        <f t="shared" si="55"/>
        <v>SizeAbove Median (1.88 kW)6/17/2021 (8pm-9pm)16</v>
      </c>
      <c r="B1769" t="s">
        <v>98</v>
      </c>
      <c r="C1769" t="s">
        <v>112</v>
      </c>
      <c r="D1769" s="5" t="s">
        <v>203</v>
      </c>
      <c r="E1769">
        <v>16</v>
      </c>
      <c r="F1769">
        <v>2.5864558219909668</v>
      </c>
      <c r="G1769">
        <v>2.6379878520965576</v>
      </c>
      <c r="H1769">
        <v>1.4421821571886539E-2</v>
      </c>
      <c r="I1769">
        <v>92.340381819525703</v>
      </c>
      <c r="J1769">
        <f t="shared" si="54"/>
        <v>0</v>
      </c>
    </row>
    <row r="1770" spans="1:10" x14ac:dyDescent="0.25">
      <c r="A1770" s="4" t="str">
        <f t="shared" si="55"/>
        <v>SizeAbove Median (1.88 kW)6/17/2021 (8pm-9pm)17</v>
      </c>
      <c r="B1770" t="s">
        <v>98</v>
      </c>
      <c r="C1770" t="s">
        <v>112</v>
      </c>
      <c r="D1770" s="5" t="s">
        <v>203</v>
      </c>
      <c r="E1770">
        <v>17</v>
      </c>
      <c r="F1770">
        <v>2.9261875152587891</v>
      </c>
      <c r="G1770">
        <v>2.9395062923431396</v>
      </c>
      <c r="H1770">
        <v>1.2891274876892567E-2</v>
      </c>
      <c r="I1770">
        <v>91.971911817029863</v>
      </c>
      <c r="J1770">
        <f t="shared" si="54"/>
        <v>0</v>
      </c>
    </row>
    <row r="1771" spans="1:10" x14ac:dyDescent="0.25">
      <c r="A1771" s="4" t="str">
        <f t="shared" si="55"/>
        <v>SizeAbove Median (1.88 kW)6/17/2021 (8pm-9pm)18</v>
      </c>
      <c r="B1771" t="s">
        <v>98</v>
      </c>
      <c r="C1771" t="s">
        <v>112</v>
      </c>
      <c r="D1771" s="5" t="s">
        <v>203</v>
      </c>
      <c r="E1771">
        <v>18</v>
      </c>
      <c r="F1771">
        <v>3.1361179351806641</v>
      </c>
      <c r="G1771">
        <v>3.1585049629211426</v>
      </c>
      <c r="H1771">
        <v>6.8699968978762627E-3</v>
      </c>
      <c r="I1771">
        <v>90.420776281440425</v>
      </c>
      <c r="J1771">
        <f t="shared" si="54"/>
        <v>0</v>
      </c>
    </row>
    <row r="1772" spans="1:10" x14ac:dyDescent="0.25">
      <c r="A1772" s="4" t="str">
        <f t="shared" si="55"/>
        <v>SizeAbove Median (1.88 kW)6/17/2021 (8pm-9pm)19</v>
      </c>
      <c r="B1772" t="s">
        <v>98</v>
      </c>
      <c r="C1772" t="s">
        <v>112</v>
      </c>
      <c r="D1772" s="5" t="s">
        <v>203</v>
      </c>
      <c r="E1772">
        <v>19</v>
      </c>
      <c r="F1772">
        <v>3.2001419067382813</v>
      </c>
      <c r="G1772">
        <v>3.1777548789978027</v>
      </c>
      <c r="H1772">
        <v>6.8699968978762627E-3</v>
      </c>
      <c r="I1772">
        <v>88.504295691964771</v>
      </c>
      <c r="J1772">
        <f t="shared" si="54"/>
        <v>0</v>
      </c>
    </row>
    <row r="1773" spans="1:10" x14ac:dyDescent="0.25">
      <c r="A1773" s="4" t="str">
        <f t="shared" si="55"/>
        <v>SizeAbove Median (1.88 kW)6/17/2021 (8pm-9pm)20</v>
      </c>
      <c r="B1773" t="s">
        <v>98</v>
      </c>
      <c r="C1773" t="s">
        <v>112</v>
      </c>
      <c r="D1773" s="5" t="s">
        <v>203</v>
      </c>
      <c r="E1773">
        <v>20</v>
      </c>
      <c r="F1773">
        <v>2.9768757820129395</v>
      </c>
      <c r="G1773">
        <v>2.9778871536254883</v>
      </c>
      <c r="H1773">
        <v>1.2088930234313011E-2</v>
      </c>
      <c r="I1773">
        <v>85.562550987215971</v>
      </c>
      <c r="J1773">
        <f t="shared" si="54"/>
        <v>0</v>
      </c>
    </row>
    <row r="1774" spans="1:10" x14ac:dyDescent="0.25">
      <c r="A1774" s="4" t="str">
        <f t="shared" si="55"/>
        <v>SizeAbove Median (1.88 kW)6/17/2021 (8pm-9pm)21</v>
      </c>
      <c r="B1774" t="s">
        <v>98</v>
      </c>
      <c r="C1774" t="s">
        <v>112</v>
      </c>
      <c r="D1774" s="5" t="s">
        <v>203</v>
      </c>
      <c r="E1774">
        <v>21</v>
      </c>
      <c r="F1774">
        <v>2.7816939353942871</v>
      </c>
      <c r="G1774">
        <v>1.7928620576858521</v>
      </c>
      <c r="H1774">
        <v>1.3013073243200779E-2</v>
      </c>
      <c r="I1774">
        <v>81.954323646525083</v>
      </c>
      <c r="J1774">
        <f t="shared" si="54"/>
        <v>0</v>
      </c>
    </row>
    <row r="1775" spans="1:10" x14ac:dyDescent="0.25">
      <c r="A1775" s="4" t="str">
        <f t="shared" si="55"/>
        <v>SizeAbove Median (1.88 kW)6/17/2021 (8pm-9pm)22</v>
      </c>
      <c r="B1775" t="s">
        <v>98</v>
      </c>
      <c r="C1775" t="s">
        <v>112</v>
      </c>
      <c r="D1775" s="5" t="s">
        <v>203</v>
      </c>
      <c r="E1775">
        <v>22</v>
      </c>
      <c r="F1775">
        <v>2.5476055145263672</v>
      </c>
      <c r="G1775">
        <v>2.9874858856201172</v>
      </c>
      <c r="H1775">
        <v>1.3114621862769127E-2</v>
      </c>
      <c r="I1775">
        <v>78.764966064419085</v>
      </c>
      <c r="J1775">
        <f t="shared" si="54"/>
        <v>0</v>
      </c>
    </row>
    <row r="1776" spans="1:10" x14ac:dyDescent="0.25">
      <c r="A1776" s="4" t="str">
        <f t="shared" si="55"/>
        <v>SizeAbove Median (1.88 kW)6/17/2021 (8pm-9pm)23</v>
      </c>
      <c r="B1776" t="s">
        <v>98</v>
      </c>
      <c r="C1776" t="s">
        <v>112</v>
      </c>
      <c r="D1776" s="5" t="s">
        <v>203</v>
      </c>
      <c r="E1776">
        <v>23</v>
      </c>
      <c r="F1776">
        <v>2.2402057647705078</v>
      </c>
      <c r="G1776">
        <v>2.3715724945068359</v>
      </c>
      <c r="H1776">
        <v>1.2827697210013866E-2</v>
      </c>
      <c r="I1776">
        <v>77.12731567754814</v>
      </c>
      <c r="J1776">
        <f t="shared" si="54"/>
        <v>0</v>
      </c>
    </row>
    <row r="1777" spans="1:10" x14ac:dyDescent="0.25">
      <c r="A1777" s="4" t="str">
        <f t="shared" si="55"/>
        <v>SizeAbove Median (1.88 kW)6/17/2021 (8pm-9pm)24</v>
      </c>
      <c r="B1777" t="s">
        <v>98</v>
      </c>
      <c r="C1777" t="s">
        <v>112</v>
      </c>
      <c r="D1777" s="5" t="s">
        <v>203</v>
      </c>
      <c r="E1777">
        <v>24</v>
      </c>
      <c r="F1777">
        <v>1.9025770425796509</v>
      </c>
      <c r="G1777">
        <v>1.9644107818603516</v>
      </c>
      <c r="H1777">
        <v>1.2094562873244286E-2</v>
      </c>
      <c r="I1777">
        <v>74.995087578209947</v>
      </c>
      <c r="J1777">
        <f t="shared" si="54"/>
        <v>0</v>
      </c>
    </row>
    <row r="1778" spans="1:10" x14ac:dyDescent="0.25">
      <c r="A1778" s="4" t="str">
        <f t="shared" si="55"/>
        <v>SizeAbove Median (1.88 kW)7/9/2021 (5pm-6pm &amp; 6:30pm-8:58pm)1</v>
      </c>
      <c r="B1778" t="s">
        <v>98</v>
      </c>
      <c r="C1778" t="s">
        <v>112</v>
      </c>
      <c r="D1778" s="5" t="s">
        <v>204</v>
      </c>
      <c r="E1778">
        <v>1</v>
      </c>
      <c r="F1778">
        <v>1.6927186250686646</v>
      </c>
      <c r="G1778">
        <v>1.7152409553527832</v>
      </c>
      <c r="H1778">
        <v>1.0921690613031387E-2</v>
      </c>
      <c r="I1778">
        <v>76.212618368242943</v>
      </c>
      <c r="J1778">
        <f t="shared" si="54"/>
        <v>0</v>
      </c>
    </row>
    <row r="1779" spans="1:10" x14ac:dyDescent="0.25">
      <c r="A1779" s="4" t="str">
        <f t="shared" si="55"/>
        <v>SizeAbove Median (1.88 kW)7/9/2021 (5pm-6pm &amp; 6:30pm-8:58pm)2</v>
      </c>
      <c r="B1779" t="s">
        <v>98</v>
      </c>
      <c r="C1779" t="s">
        <v>112</v>
      </c>
      <c r="D1779" s="5" t="s">
        <v>204</v>
      </c>
      <c r="E1779">
        <v>2</v>
      </c>
      <c r="F1779">
        <v>1.4461976289749146</v>
      </c>
      <c r="G1779">
        <v>1.4763875007629395</v>
      </c>
      <c r="H1779">
        <v>9.9594155326485634E-3</v>
      </c>
      <c r="I1779">
        <v>75.402732504711707</v>
      </c>
      <c r="J1779">
        <f t="shared" si="54"/>
        <v>0</v>
      </c>
    </row>
    <row r="1780" spans="1:10" x14ac:dyDescent="0.25">
      <c r="A1780" s="4" t="str">
        <f t="shared" si="55"/>
        <v>SizeAbove Median (1.88 kW)7/9/2021 (5pm-6pm &amp; 6:30pm-8:58pm)3</v>
      </c>
      <c r="B1780" t="s">
        <v>98</v>
      </c>
      <c r="C1780" t="s">
        <v>112</v>
      </c>
      <c r="D1780" s="5" t="s">
        <v>204</v>
      </c>
      <c r="E1780">
        <v>3</v>
      </c>
      <c r="F1780">
        <v>1.2868889570236206</v>
      </c>
      <c r="G1780">
        <v>1.3063607215881348</v>
      </c>
      <c r="H1780">
        <v>9.245716966688633E-3</v>
      </c>
      <c r="I1780">
        <v>74.504353146012093</v>
      </c>
      <c r="J1780">
        <f t="shared" si="54"/>
        <v>0</v>
      </c>
    </row>
    <row r="1781" spans="1:10" x14ac:dyDescent="0.25">
      <c r="A1781" s="4" t="str">
        <f t="shared" si="55"/>
        <v>SizeAbove Median (1.88 kW)7/9/2021 (5pm-6pm &amp; 6:30pm-8:58pm)4</v>
      </c>
      <c r="B1781" t="s">
        <v>98</v>
      </c>
      <c r="C1781" t="s">
        <v>112</v>
      </c>
      <c r="D1781" s="5" t="s">
        <v>204</v>
      </c>
      <c r="E1781">
        <v>4</v>
      </c>
      <c r="F1781">
        <v>1.1630101203918457</v>
      </c>
      <c r="G1781">
        <v>1.1798412799835205</v>
      </c>
      <c r="H1781">
        <v>8.4127373993396759E-3</v>
      </c>
      <c r="I1781">
        <v>73.823971562603958</v>
      </c>
      <c r="J1781">
        <f t="shared" si="54"/>
        <v>0</v>
      </c>
    </row>
    <row r="1782" spans="1:10" x14ac:dyDescent="0.25">
      <c r="A1782" s="4" t="str">
        <f t="shared" si="55"/>
        <v>SizeAbove Median (1.88 kW)7/9/2021 (5pm-6pm &amp; 6:30pm-8:58pm)5</v>
      </c>
      <c r="B1782" t="s">
        <v>98</v>
      </c>
      <c r="C1782" t="s">
        <v>112</v>
      </c>
      <c r="D1782" s="5" t="s">
        <v>204</v>
      </c>
      <c r="E1782">
        <v>5</v>
      </c>
      <c r="F1782">
        <v>1.0803831815719604</v>
      </c>
      <c r="G1782">
        <v>1.0836703777313232</v>
      </c>
      <c r="H1782">
        <v>7.4854595586657524E-3</v>
      </c>
      <c r="I1782">
        <v>73.321961599841131</v>
      </c>
      <c r="J1782">
        <f t="shared" si="54"/>
        <v>0</v>
      </c>
    </row>
    <row r="1783" spans="1:10" x14ac:dyDescent="0.25">
      <c r="A1783" s="4" t="str">
        <f t="shared" si="55"/>
        <v>SizeAbove Median (1.88 kW)7/9/2021 (5pm-6pm &amp; 6:30pm-8:58pm)6</v>
      </c>
      <c r="B1783" t="s">
        <v>98</v>
      </c>
      <c r="C1783" t="s">
        <v>112</v>
      </c>
      <c r="D1783" s="5" t="s">
        <v>204</v>
      </c>
      <c r="E1783">
        <v>6</v>
      </c>
      <c r="F1783">
        <v>1.0193068981170654</v>
      </c>
      <c r="G1783">
        <v>1.0247737169265747</v>
      </c>
      <c r="H1783">
        <v>6.6849552094936371E-3</v>
      </c>
      <c r="I1783">
        <v>72.503176959909794</v>
      </c>
      <c r="J1783">
        <f t="shared" si="54"/>
        <v>0</v>
      </c>
    </row>
    <row r="1784" spans="1:10" x14ac:dyDescent="0.25">
      <c r="A1784" s="4" t="str">
        <f t="shared" si="55"/>
        <v>SizeAbove Median (1.88 kW)7/9/2021 (5pm-6pm &amp; 6:30pm-8:58pm)7</v>
      </c>
      <c r="B1784" t="s">
        <v>98</v>
      </c>
      <c r="C1784" t="s">
        <v>112</v>
      </c>
      <c r="D1784" s="5" t="s">
        <v>204</v>
      </c>
      <c r="E1784">
        <v>7</v>
      </c>
      <c r="F1784">
        <v>0.98817688226699829</v>
      </c>
      <c r="G1784">
        <v>0.98317056894302368</v>
      </c>
      <c r="H1784">
        <v>6.3542141579091549E-3</v>
      </c>
      <c r="I1784">
        <v>72.024021860027105</v>
      </c>
      <c r="J1784">
        <f t="shared" si="54"/>
        <v>0</v>
      </c>
    </row>
    <row r="1785" spans="1:10" x14ac:dyDescent="0.25">
      <c r="A1785" s="4" t="str">
        <f t="shared" si="55"/>
        <v>SizeAbove Median (1.88 kW)7/9/2021 (5pm-6pm &amp; 6:30pm-8:58pm)8</v>
      </c>
      <c r="B1785" t="s">
        <v>98</v>
      </c>
      <c r="C1785" t="s">
        <v>112</v>
      </c>
      <c r="D1785" s="5" t="s">
        <v>204</v>
      </c>
      <c r="E1785">
        <v>8</v>
      </c>
      <c r="F1785">
        <v>0.98504161834716797</v>
      </c>
      <c r="G1785">
        <v>0.97293394804000854</v>
      </c>
      <c r="H1785">
        <v>6.7590503022074699E-3</v>
      </c>
      <c r="I1785">
        <v>72.619719011457533</v>
      </c>
      <c r="J1785">
        <f t="shared" si="54"/>
        <v>0</v>
      </c>
    </row>
    <row r="1786" spans="1:10" x14ac:dyDescent="0.25">
      <c r="A1786" s="4" t="str">
        <f t="shared" si="55"/>
        <v>SizeAbove Median (1.88 kW)7/9/2021 (5pm-6pm &amp; 6:30pm-8:58pm)9</v>
      </c>
      <c r="B1786" t="s">
        <v>98</v>
      </c>
      <c r="C1786" t="s">
        <v>112</v>
      </c>
      <c r="D1786" s="5" t="s">
        <v>204</v>
      </c>
      <c r="E1786">
        <v>9</v>
      </c>
      <c r="F1786">
        <v>0.97913455963134766</v>
      </c>
      <c r="G1786">
        <v>0.99385786056518555</v>
      </c>
      <c r="H1786">
        <v>7.8575648367404938E-3</v>
      </c>
      <c r="I1786">
        <v>75.137527204154765</v>
      </c>
      <c r="J1786">
        <f t="shared" si="54"/>
        <v>0</v>
      </c>
    </row>
    <row r="1787" spans="1:10" x14ac:dyDescent="0.25">
      <c r="A1787" s="4" t="str">
        <f t="shared" si="55"/>
        <v>SizeAbove Median (1.88 kW)7/9/2021 (5pm-6pm &amp; 6:30pm-8:58pm)10</v>
      </c>
      <c r="B1787" t="s">
        <v>98</v>
      </c>
      <c r="C1787" t="s">
        <v>112</v>
      </c>
      <c r="D1787" s="5" t="s">
        <v>204</v>
      </c>
      <c r="E1787">
        <v>10</v>
      </c>
      <c r="F1787">
        <v>1.0745837688446045</v>
      </c>
      <c r="G1787">
        <v>1.0896626710891724</v>
      </c>
      <c r="H1787">
        <v>9.5668435096740723E-3</v>
      </c>
      <c r="I1787">
        <v>78.719983556625252</v>
      </c>
      <c r="J1787">
        <f t="shared" si="54"/>
        <v>0</v>
      </c>
    </row>
    <row r="1788" spans="1:10" x14ac:dyDescent="0.25">
      <c r="A1788" s="4" t="str">
        <f t="shared" si="55"/>
        <v>SizeAbove Median (1.88 kW)7/9/2021 (5pm-6pm &amp; 6:30pm-8:58pm)11</v>
      </c>
      <c r="B1788" t="s">
        <v>98</v>
      </c>
      <c r="C1788" t="s">
        <v>112</v>
      </c>
      <c r="D1788" s="5" t="s">
        <v>204</v>
      </c>
      <c r="E1788">
        <v>11</v>
      </c>
      <c r="F1788">
        <v>1.2667536735534668</v>
      </c>
      <c r="G1788">
        <v>1.2663394212722778</v>
      </c>
      <c r="H1788">
        <v>1.1017253622412682E-2</v>
      </c>
      <c r="I1788">
        <v>82.791991881187741</v>
      </c>
      <c r="J1788">
        <f t="shared" si="54"/>
        <v>0</v>
      </c>
    </row>
    <row r="1789" spans="1:10" x14ac:dyDescent="0.25">
      <c r="A1789" s="4" t="str">
        <f t="shared" si="55"/>
        <v>SizeAbove Median (1.88 kW)7/9/2021 (5pm-6pm &amp; 6:30pm-8:58pm)12</v>
      </c>
      <c r="B1789" t="s">
        <v>98</v>
      </c>
      <c r="C1789" t="s">
        <v>112</v>
      </c>
      <c r="D1789" s="5" t="s">
        <v>204</v>
      </c>
      <c r="E1789">
        <v>12</v>
      </c>
      <c r="F1789">
        <v>1.5493373870849609</v>
      </c>
      <c r="G1789">
        <v>1.5513916015625</v>
      </c>
      <c r="H1789">
        <v>1.2360234744846821E-2</v>
      </c>
      <c r="I1789">
        <v>86.246600239875619</v>
      </c>
      <c r="J1789">
        <f t="shared" si="54"/>
        <v>0</v>
      </c>
    </row>
    <row r="1790" spans="1:10" x14ac:dyDescent="0.25">
      <c r="A1790" s="4" t="str">
        <f t="shared" si="55"/>
        <v>SizeAbove Median (1.88 kW)7/9/2021 (5pm-6pm &amp; 6:30pm-8:58pm)13</v>
      </c>
      <c r="B1790" t="s">
        <v>98</v>
      </c>
      <c r="C1790" t="s">
        <v>112</v>
      </c>
      <c r="D1790" s="5" t="s">
        <v>204</v>
      </c>
      <c r="E1790">
        <v>13</v>
      </c>
      <c r="F1790">
        <v>1.9468414783477783</v>
      </c>
      <c r="G1790">
        <v>1.9108591079711914</v>
      </c>
      <c r="H1790">
        <v>1.3053172267973423E-2</v>
      </c>
      <c r="I1790">
        <v>88.956693421897796</v>
      </c>
      <c r="J1790">
        <f t="shared" si="54"/>
        <v>0</v>
      </c>
    </row>
    <row r="1791" spans="1:10" x14ac:dyDescent="0.25">
      <c r="A1791" s="4" t="str">
        <f t="shared" si="55"/>
        <v>SizeAbove Median (1.88 kW)7/9/2021 (5pm-6pm &amp; 6:30pm-8:58pm)14</v>
      </c>
      <c r="B1791" t="s">
        <v>98</v>
      </c>
      <c r="C1791" t="s">
        <v>112</v>
      </c>
      <c r="D1791" s="5" t="s">
        <v>204</v>
      </c>
      <c r="E1791">
        <v>14</v>
      </c>
      <c r="F1791">
        <v>2.2563221454620361</v>
      </c>
      <c r="G1791">
        <v>2.2243356704711914</v>
      </c>
      <c r="H1791">
        <v>1.2133965268731117E-2</v>
      </c>
      <c r="I1791">
        <v>91.262427345689687</v>
      </c>
      <c r="J1791">
        <f t="shared" si="54"/>
        <v>0</v>
      </c>
    </row>
    <row r="1792" spans="1:10" x14ac:dyDescent="0.25">
      <c r="A1792" s="4" t="str">
        <f t="shared" si="55"/>
        <v>SizeAbove Median (1.88 kW)7/9/2021 (5pm-6pm &amp; 6:30pm-8:58pm)15</v>
      </c>
      <c r="B1792" t="s">
        <v>98</v>
      </c>
      <c r="C1792" t="s">
        <v>112</v>
      </c>
      <c r="D1792" s="5" t="s">
        <v>204</v>
      </c>
      <c r="E1792">
        <v>15</v>
      </c>
      <c r="F1792">
        <v>2.6110525131225586</v>
      </c>
      <c r="G1792">
        <v>2.6009089946746826</v>
      </c>
      <c r="H1792">
        <v>6.5690875053405762E-3</v>
      </c>
      <c r="I1792">
        <v>92.817335547568817</v>
      </c>
      <c r="J1792">
        <f t="shared" si="54"/>
        <v>0</v>
      </c>
    </row>
    <row r="1793" spans="1:10" x14ac:dyDescent="0.25">
      <c r="A1793" s="4" t="str">
        <f t="shared" si="55"/>
        <v>SizeAbove Median (1.88 kW)7/9/2021 (5pm-6pm &amp; 6:30pm-8:58pm)16</v>
      </c>
      <c r="B1793" t="s">
        <v>98</v>
      </c>
      <c r="C1793" t="s">
        <v>112</v>
      </c>
      <c r="D1793" s="5" t="s">
        <v>204</v>
      </c>
      <c r="E1793">
        <v>16</v>
      </c>
      <c r="F1793">
        <v>3.0055112838745117</v>
      </c>
      <c r="G1793">
        <v>3.0156548023223877</v>
      </c>
      <c r="H1793">
        <v>6.5690875053405762E-3</v>
      </c>
      <c r="I1793">
        <v>94.292923701432073</v>
      </c>
      <c r="J1793">
        <f t="shared" si="54"/>
        <v>0</v>
      </c>
    </row>
    <row r="1794" spans="1:10" x14ac:dyDescent="0.25">
      <c r="A1794" s="4" t="str">
        <f t="shared" si="55"/>
        <v>SizeAbove Median (1.88 kW)7/9/2021 (5pm-6pm &amp; 6:30pm-8:58pm)17</v>
      </c>
      <c r="B1794" t="s">
        <v>98</v>
      </c>
      <c r="C1794" t="s">
        <v>112</v>
      </c>
      <c r="D1794" s="5" t="s">
        <v>204</v>
      </c>
      <c r="E1794">
        <v>17</v>
      </c>
      <c r="F1794">
        <v>3.331409215927124</v>
      </c>
      <c r="G1794">
        <v>3.3155133724212646</v>
      </c>
      <c r="H1794">
        <v>1.2436290271580219E-2</v>
      </c>
      <c r="I1794">
        <v>95.046932373847454</v>
      </c>
      <c r="J1794">
        <f t="shared" ref="J1794:J1857" si="56">INDEX(events, MATCH(CONCATENATE(B1794, C1794, D1794), events_y, 0), MATCH("Confidential", events_x, 0))</f>
        <v>0</v>
      </c>
    </row>
    <row r="1795" spans="1:10" x14ac:dyDescent="0.25">
      <c r="A1795" s="4" t="str">
        <f t="shared" ref="A1795:A1858" si="57">B1795&amp;C1795&amp;D1795&amp;E1795</f>
        <v>SizeAbove Median (1.88 kW)7/9/2021 (5pm-6pm &amp; 6:30pm-8:58pm)18</v>
      </c>
      <c r="B1795" t="s">
        <v>98</v>
      </c>
      <c r="C1795" t="s">
        <v>112</v>
      </c>
      <c r="D1795" s="5" t="s">
        <v>204</v>
      </c>
      <c r="E1795">
        <v>18</v>
      </c>
      <c r="F1795">
        <v>3.61258864402771</v>
      </c>
      <c r="G1795">
        <v>1.9745662212371826</v>
      </c>
      <c r="H1795">
        <v>1.4412260614335537E-2</v>
      </c>
      <c r="I1795">
        <v>94.294436756141891</v>
      </c>
      <c r="J1795">
        <f t="shared" si="56"/>
        <v>0</v>
      </c>
    </row>
    <row r="1796" spans="1:10" x14ac:dyDescent="0.25">
      <c r="A1796" s="4" t="str">
        <f t="shared" si="57"/>
        <v>SizeAbove Median (1.88 kW)7/9/2021 (5pm-6pm &amp; 6:30pm-8:58pm)19</v>
      </c>
      <c r="B1796" t="s">
        <v>98</v>
      </c>
      <c r="C1796" t="s">
        <v>112</v>
      </c>
      <c r="D1796" s="5" t="s">
        <v>204</v>
      </c>
      <c r="E1796">
        <v>19</v>
      </c>
      <c r="F1796">
        <v>3.6422624588012695</v>
      </c>
      <c r="G1796">
        <v>3.3293178081512451</v>
      </c>
      <c r="H1796">
        <v>1.4143033884465694E-2</v>
      </c>
      <c r="I1796">
        <v>92.558866131549564</v>
      </c>
      <c r="J1796">
        <f t="shared" si="56"/>
        <v>0</v>
      </c>
    </row>
    <row r="1797" spans="1:10" x14ac:dyDescent="0.25">
      <c r="A1797" s="4" t="str">
        <f t="shared" si="57"/>
        <v>SizeAbove Median (1.88 kW)7/9/2021 (5pm-6pm &amp; 6:30pm-8:58pm)20</v>
      </c>
      <c r="B1797" t="s">
        <v>98</v>
      </c>
      <c r="C1797" t="s">
        <v>112</v>
      </c>
      <c r="D1797" s="5" t="s">
        <v>204</v>
      </c>
      <c r="E1797">
        <v>20</v>
      </c>
      <c r="F1797">
        <v>3.3906331062316895</v>
      </c>
      <c r="G1797">
        <v>2.4879364967346191</v>
      </c>
      <c r="H1797">
        <v>1.4163020066916943E-2</v>
      </c>
      <c r="I1797">
        <v>90.0577820832101</v>
      </c>
      <c r="J1797">
        <f t="shared" si="56"/>
        <v>0</v>
      </c>
    </row>
    <row r="1798" spans="1:10" x14ac:dyDescent="0.25">
      <c r="A1798" s="4" t="str">
        <f t="shared" si="57"/>
        <v>SizeAbove Median (1.88 kW)7/9/2021 (5pm-6pm &amp; 6:30pm-8:58pm)21</v>
      </c>
      <c r="B1798" t="s">
        <v>98</v>
      </c>
      <c r="C1798" t="s">
        <v>112</v>
      </c>
      <c r="D1798" s="5" t="s">
        <v>204</v>
      </c>
      <c r="E1798">
        <v>21</v>
      </c>
      <c r="F1798">
        <v>3.1139349937438965</v>
      </c>
      <c r="G1798">
        <v>2.6874227523803711</v>
      </c>
      <c r="H1798">
        <v>1.3603494502604008E-2</v>
      </c>
      <c r="I1798">
        <v>86.645276316994611</v>
      </c>
      <c r="J1798">
        <f t="shared" si="56"/>
        <v>0</v>
      </c>
    </row>
    <row r="1799" spans="1:10" x14ac:dyDescent="0.25">
      <c r="A1799" s="4" t="str">
        <f t="shared" si="57"/>
        <v>SizeAbove Median (1.88 kW)7/9/2021 (5pm-6pm &amp; 6:30pm-8:58pm)22</v>
      </c>
      <c r="B1799" t="s">
        <v>98</v>
      </c>
      <c r="C1799" t="s">
        <v>112</v>
      </c>
      <c r="D1799" s="5" t="s">
        <v>204</v>
      </c>
      <c r="E1799">
        <v>22</v>
      </c>
      <c r="F1799">
        <v>2.828671932220459</v>
      </c>
      <c r="G1799">
        <v>3.4520812034606934</v>
      </c>
      <c r="H1799">
        <v>1.3233906589448452E-2</v>
      </c>
      <c r="I1799">
        <v>82.928183873062324</v>
      </c>
      <c r="J1799">
        <f t="shared" si="56"/>
        <v>0</v>
      </c>
    </row>
    <row r="1800" spans="1:10" x14ac:dyDescent="0.25">
      <c r="A1800" s="4" t="str">
        <f t="shared" si="57"/>
        <v>SizeAbove Median (1.88 kW)7/9/2021 (5pm-6pm &amp; 6:30pm-8:58pm)23</v>
      </c>
      <c r="B1800" t="s">
        <v>98</v>
      </c>
      <c r="C1800" t="s">
        <v>112</v>
      </c>
      <c r="D1800" s="5" t="s">
        <v>204</v>
      </c>
      <c r="E1800">
        <v>23</v>
      </c>
      <c r="F1800">
        <v>2.5272343158721924</v>
      </c>
      <c r="G1800">
        <v>2.9075534343719482</v>
      </c>
      <c r="H1800">
        <v>1.2971437536180019E-2</v>
      </c>
      <c r="I1800">
        <v>80.716978042245245</v>
      </c>
      <c r="J1800">
        <f t="shared" si="56"/>
        <v>0</v>
      </c>
    </row>
    <row r="1801" spans="1:10" x14ac:dyDescent="0.25">
      <c r="A1801" s="4" t="str">
        <f t="shared" si="57"/>
        <v>SizeAbove Median (1.88 kW)7/9/2021 (5pm-6pm &amp; 6:30pm-8:58pm)24</v>
      </c>
      <c r="B1801" t="s">
        <v>98</v>
      </c>
      <c r="C1801" t="s">
        <v>112</v>
      </c>
      <c r="D1801" s="5" t="s">
        <v>204</v>
      </c>
      <c r="E1801">
        <v>24</v>
      </c>
      <c r="F1801">
        <v>2.1877768039703369</v>
      </c>
      <c r="G1801">
        <v>2.4013986587524414</v>
      </c>
      <c r="H1801">
        <v>1.2162260711193085E-2</v>
      </c>
      <c r="I1801">
        <v>79.037750714999504</v>
      </c>
      <c r="J1801">
        <f t="shared" si="56"/>
        <v>0</v>
      </c>
    </row>
    <row r="1802" spans="1:10" x14ac:dyDescent="0.25">
      <c r="A1802" s="4" t="str">
        <f t="shared" si="57"/>
        <v>SizeAbove Median (1.88 kW)8/5/2021 (5pm-6pm &amp; 8pm-9pm)1</v>
      </c>
      <c r="B1802" t="s">
        <v>98</v>
      </c>
      <c r="C1802" t="s">
        <v>112</v>
      </c>
      <c r="D1802" s="5" t="s">
        <v>205</v>
      </c>
      <c r="E1802">
        <v>1</v>
      </c>
      <c r="F1802">
        <v>1.8090287446975708</v>
      </c>
      <c r="G1802">
        <v>1.8282499313354492</v>
      </c>
      <c r="H1802">
        <v>1.0455995798110962E-2</v>
      </c>
      <c r="I1802">
        <v>76.42384315443644</v>
      </c>
      <c r="J1802">
        <f t="shared" si="56"/>
        <v>0</v>
      </c>
    </row>
    <row r="1803" spans="1:10" x14ac:dyDescent="0.25">
      <c r="A1803" s="4" t="str">
        <f t="shared" si="57"/>
        <v>SizeAbove Median (1.88 kW)8/5/2021 (5pm-6pm &amp; 8pm-9pm)2</v>
      </c>
      <c r="B1803" t="s">
        <v>98</v>
      </c>
      <c r="C1803" t="s">
        <v>112</v>
      </c>
      <c r="D1803" s="5" t="s">
        <v>205</v>
      </c>
      <c r="E1803">
        <v>2</v>
      </c>
      <c r="F1803">
        <v>1.5531418323516846</v>
      </c>
      <c r="G1803">
        <v>1.5415706634521484</v>
      </c>
      <c r="H1803">
        <v>9.6266623586416245E-3</v>
      </c>
      <c r="I1803">
        <v>75.294335596936008</v>
      </c>
      <c r="J1803">
        <f t="shared" si="56"/>
        <v>0</v>
      </c>
    </row>
    <row r="1804" spans="1:10" x14ac:dyDescent="0.25">
      <c r="A1804" s="4" t="str">
        <f t="shared" si="57"/>
        <v>SizeAbove Median (1.88 kW)8/5/2021 (5pm-6pm &amp; 8pm-9pm)3</v>
      </c>
      <c r="B1804" t="s">
        <v>98</v>
      </c>
      <c r="C1804" t="s">
        <v>112</v>
      </c>
      <c r="D1804" s="5" t="s">
        <v>205</v>
      </c>
      <c r="E1804">
        <v>3</v>
      </c>
      <c r="F1804">
        <v>1.3486412763595581</v>
      </c>
      <c r="G1804">
        <v>1.3425291776657104</v>
      </c>
      <c r="H1804">
        <v>8.7726488709449768E-3</v>
      </c>
      <c r="I1804">
        <v>73.77901248630323</v>
      </c>
      <c r="J1804">
        <f t="shared" si="56"/>
        <v>0</v>
      </c>
    </row>
    <row r="1805" spans="1:10" x14ac:dyDescent="0.25">
      <c r="A1805" s="4" t="str">
        <f t="shared" si="57"/>
        <v>SizeAbove Median (1.88 kW)8/5/2021 (5pm-6pm &amp; 8pm-9pm)4</v>
      </c>
      <c r="B1805" t="s">
        <v>98</v>
      </c>
      <c r="C1805" t="s">
        <v>112</v>
      </c>
      <c r="D1805" s="5" t="s">
        <v>205</v>
      </c>
      <c r="E1805">
        <v>4</v>
      </c>
      <c r="F1805">
        <v>1.2090126276016235</v>
      </c>
      <c r="G1805">
        <v>1.1995657682418823</v>
      </c>
      <c r="H1805">
        <v>7.940010167658329E-3</v>
      </c>
      <c r="I1805">
        <v>72.89054063526811</v>
      </c>
      <c r="J1805">
        <f t="shared" si="56"/>
        <v>0</v>
      </c>
    </row>
    <row r="1806" spans="1:10" x14ac:dyDescent="0.25">
      <c r="A1806" s="4" t="str">
        <f t="shared" si="57"/>
        <v>SizeAbove Median (1.88 kW)8/5/2021 (5pm-6pm &amp; 8pm-9pm)5</v>
      </c>
      <c r="B1806" t="s">
        <v>98</v>
      </c>
      <c r="C1806" t="s">
        <v>112</v>
      </c>
      <c r="D1806" s="5" t="s">
        <v>205</v>
      </c>
      <c r="E1806">
        <v>5</v>
      </c>
      <c r="F1806">
        <v>1.1057173013687134</v>
      </c>
      <c r="G1806">
        <v>1.09614098072052</v>
      </c>
      <c r="H1806">
        <v>7.0627252571284771E-3</v>
      </c>
      <c r="I1806">
        <v>72.123281489581842</v>
      </c>
      <c r="J1806">
        <f t="shared" si="56"/>
        <v>0</v>
      </c>
    </row>
    <row r="1807" spans="1:10" x14ac:dyDescent="0.25">
      <c r="A1807" s="4" t="str">
        <f t="shared" si="57"/>
        <v>SizeAbove Median (1.88 kW)8/5/2021 (5pm-6pm &amp; 8pm-9pm)6</v>
      </c>
      <c r="B1807" t="s">
        <v>98</v>
      </c>
      <c r="C1807" t="s">
        <v>112</v>
      </c>
      <c r="D1807" s="5" t="s">
        <v>205</v>
      </c>
      <c r="E1807">
        <v>6</v>
      </c>
      <c r="F1807">
        <v>1.0329451560974121</v>
      </c>
      <c r="G1807">
        <v>1.0251836776733398</v>
      </c>
      <c r="H1807">
        <v>5.9976046904921532E-3</v>
      </c>
      <c r="I1807">
        <v>70.981695947418004</v>
      </c>
      <c r="J1807">
        <f t="shared" si="56"/>
        <v>0</v>
      </c>
    </row>
    <row r="1808" spans="1:10" x14ac:dyDescent="0.25">
      <c r="A1808" s="4" t="str">
        <f t="shared" si="57"/>
        <v>SizeAbove Median (1.88 kW)8/5/2021 (5pm-6pm &amp; 8pm-9pm)7</v>
      </c>
      <c r="B1808" t="s">
        <v>98</v>
      </c>
      <c r="C1808" t="s">
        <v>112</v>
      </c>
      <c r="D1808" s="5" t="s">
        <v>205</v>
      </c>
      <c r="E1808">
        <v>7</v>
      </c>
      <c r="F1808">
        <v>0.97805958986282349</v>
      </c>
      <c r="G1808">
        <v>0.9885329008102417</v>
      </c>
      <c r="H1808">
        <v>5.5435514077544212E-3</v>
      </c>
      <c r="I1808">
        <v>70.196953778749929</v>
      </c>
      <c r="J1808">
        <f t="shared" si="56"/>
        <v>0</v>
      </c>
    </row>
    <row r="1809" spans="1:10" x14ac:dyDescent="0.25">
      <c r="A1809" s="4" t="str">
        <f t="shared" si="57"/>
        <v>SizeAbove Median (1.88 kW)8/5/2021 (5pm-6pm &amp; 8pm-9pm)8</v>
      </c>
      <c r="B1809" t="s">
        <v>98</v>
      </c>
      <c r="C1809" t="s">
        <v>112</v>
      </c>
      <c r="D1809" s="5" t="s">
        <v>205</v>
      </c>
      <c r="E1809">
        <v>8</v>
      </c>
      <c r="F1809">
        <v>0.95358651876449585</v>
      </c>
      <c r="G1809">
        <v>0.94750982522964478</v>
      </c>
      <c r="H1809">
        <v>6.0183131136000156E-3</v>
      </c>
      <c r="I1809">
        <v>70.114309748087379</v>
      </c>
      <c r="J1809">
        <f t="shared" si="56"/>
        <v>0</v>
      </c>
    </row>
    <row r="1810" spans="1:10" x14ac:dyDescent="0.25">
      <c r="A1810" s="4" t="str">
        <f t="shared" si="57"/>
        <v>SizeAbove Median (1.88 kW)8/5/2021 (5pm-6pm &amp; 8pm-9pm)9</v>
      </c>
      <c r="B1810" t="s">
        <v>98</v>
      </c>
      <c r="C1810" t="s">
        <v>112</v>
      </c>
      <c r="D1810" s="5" t="s">
        <v>205</v>
      </c>
      <c r="E1810">
        <v>9</v>
      </c>
      <c r="F1810">
        <v>0.91289395093917847</v>
      </c>
      <c r="G1810">
        <v>0.89518159627914429</v>
      </c>
      <c r="H1810">
        <v>7.0890211500227451E-3</v>
      </c>
      <c r="I1810">
        <v>72.445969769990938</v>
      </c>
      <c r="J1810">
        <f t="shared" si="56"/>
        <v>0</v>
      </c>
    </row>
    <row r="1811" spans="1:10" x14ac:dyDescent="0.25">
      <c r="A1811" s="4" t="str">
        <f t="shared" si="57"/>
        <v>SizeAbove Median (1.88 kW)8/5/2021 (5pm-6pm &amp; 8pm-9pm)10</v>
      </c>
      <c r="B1811" t="s">
        <v>98</v>
      </c>
      <c r="C1811" t="s">
        <v>112</v>
      </c>
      <c r="D1811" s="5" t="s">
        <v>205</v>
      </c>
      <c r="E1811">
        <v>10</v>
      </c>
      <c r="F1811">
        <v>0.9278101921081543</v>
      </c>
      <c r="G1811">
        <v>0.91444218158721924</v>
      </c>
      <c r="H1811">
        <v>8.4431562572717667E-3</v>
      </c>
      <c r="I1811">
        <v>76.627263088724348</v>
      </c>
      <c r="J1811">
        <f t="shared" si="56"/>
        <v>0</v>
      </c>
    </row>
    <row r="1812" spans="1:10" x14ac:dyDescent="0.25">
      <c r="A1812" s="4" t="str">
        <f t="shared" si="57"/>
        <v>SizeAbove Median (1.88 kW)8/5/2021 (5pm-6pm &amp; 8pm-9pm)11</v>
      </c>
      <c r="B1812" t="s">
        <v>98</v>
      </c>
      <c r="C1812" t="s">
        <v>112</v>
      </c>
      <c r="D1812" s="5" t="s">
        <v>205</v>
      </c>
      <c r="E1812">
        <v>11</v>
      </c>
      <c r="F1812">
        <v>1.0662400722503662</v>
      </c>
      <c r="G1812">
        <v>1.0454202890396118</v>
      </c>
      <c r="H1812">
        <v>9.7602410241961479E-3</v>
      </c>
      <c r="I1812">
        <v>81.40580153341682</v>
      </c>
      <c r="J1812">
        <f t="shared" si="56"/>
        <v>0</v>
      </c>
    </row>
    <row r="1813" spans="1:10" x14ac:dyDescent="0.25">
      <c r="A1813" s="4" t="str">
        <f t="shared" si="57"/>
        <v>SizeAbove Median (1.88 kW)8/5/2021 (5pm-6pm &amp; 8pm-9pm)12</v>
      </c>
      <c r="B1813" t="s">
        <v>98</v>
      </c>
      <c r="C1813" t="s">
        <v>112</v>
      </c>
      <c r="D1813" s="5" t="s">
        <v>205</v>
      </c>
      <c r="E1813">
        <v>12</v>
      </c>
      <c r="F1813">
        <v>1.350544810295105</v>
      </c>
      <c r="G1813">
        <v>1.320306658744812</v>
      </c>
      <c r="H1813">
        <v>1.1080094613134861E-2</v>
      </c>
      <c r="I1813">
        <v>85.923409419498356</v>
      </c>
      <c r="J1813">
        <f t="shared" si="56"/>
        <v>0</v>
      </c>
    </row>
    <row r="1814" spans="1:10" x14ac:dyDescent="0.25">
      <c r="A1814" s="4" t="str">
        <f t="shared" si="57"/>
        <v>SizeAbove Median (1.88 kW)8/5/2021 (5pm-6pm &amp; 8pm-9pm)13</v>
      </c>
      <c r="B1814" t="s">
        <v>98</v>
      </c>
      <c r="C1814" t="s">
        <v>112</v>
      </c>
      <c r="D1814" s="5" t="s">
        <v>205</v>
      </c>
      <c r="E1814">
        <v>13</v>
      </c>
      <c r="F1814">
        <v>1.7138991355895996</v>
      </c>
      <c r="G1814">
        <v>1.7127174139022827</v>
      </c>
      <c r="H1814">
        <v>1.185466255992651E-2</v>
      </c>
      <c r="I1814">
        <v>89.337769112821618</v>
      </c>
      <c r="J1814">
        <f t="shared" si="56"/>
        <v>0</v>
      </c>
    </row>
    <row r="1815" spans="1:10" x14ac:dyDescent="0.25">
      <c r="A1815" s="4" t="str">
        <f t="shared" si="57"/>
        <v>SizeAbove Median (1.88 kW)8/5/2021 (5pm-6pm &amp; 8pm-9pm)14</v>
      </c>
      <c r="B1815" t="s">
        <v>98</v>
      </c>
      <c r="C1815" t="s">
        <v>112</v>
      </c>
      <c r="D1815" s="5" t="s">
        <v>205</v>
      </c>
      <c r="E1815">
        <v>14</v>
      </c>
      <c r="F1815">
        <v>2.1088330745697021</v>
      </c>
      <c r="G1815">
        <v>2.118351936340332</v>
      </c>
      <c r="H1815">
        <v>1.1286865919828415E-2</v>
      </c>
      <c r="I1815">
        <v>91.224254107358732</v>
      </c>
      <c r="J1815">
        <f t="shared" si="56"/>
        <v>0</v>
      </c>
    </row>
    <row r="1816" spans="1:10" x14ac:dyDescent="0.25">
      <c r="A1816" s="4" t="str">
        <f t="shared" si="57"/>
        <v>SizeAbove Median (1.88 kW)8/5/2021 (5pm-6pm &amp; 8pm-9pm)15</v>
      </c>
      <c r="B1816" t="s">
        <v>98</v>
      </c>
      <c r="C1816" t="s">
        <v>112</v>
      </c>
      <c r="D1816" s="5" t="s">
        <v>205</v>
      </c>
      <c r="E1816">
        <v>15</v>
      </c>
      <c r="F1816">
        <v>2.4846744537353516</v>
      </c>
      <c r="G1816">
        <v>2.4831912517547607</v>
      </c>
      <c r="H1816">
        <v>6.252998486161232E-3</v>
      </c>
      <c r="I1816">
        <v>91.95377437019215</v>
      </c>
      <c r="J1816">
        <f t="shared" si="56"/>
        <v>0</v>
      </c>
    </row>
    <row r="1817" spans="1:10" x14ac:dyDescent="0.25">
      <c r="A1817" s="4" t="str">
        <f t="shared" si="57"/>
        <v>SizeAbove Median (1.88 kW)8/5/2021 (5pm-6pm &amp; 8pm-9pm)16</v>
      </c>
      <c r="B1817" t="s">
        <v>98</v>
      </c>
      <c r="C1817" t="s">
        <v>112</v>
      </c>
      <c r="D1817" s="5" t="s">
        <v>205</v>
      </c>
      <c r="E1817">
        <v>16</v>
      </c>
      <c r="F1817">
        <v>2.878380298614502</v>
      </c>
      <c r="G1817">
        <v>2.8798635005950928</v>
      </c>
      <c r="H1817">
        <v>6.252998486161232E-3</v>
      </c>
      <c r="I1817">
        <v>92.367490909104987</v>
      </c>
      <c r="J1817">
        <f t="shared" si="56"/>
        <v>0</v>
      </c>
    </row>
    <row r="1818" spans="1:10" x14ac:dyDescent="0.25">
      <c r="A1818" s="4" t="str">
        <f t="shared" si="57"/>
        <v>SizeAbove Median (1.88 kW)8/5/2021 (5pm-6pm &amp; 8pm-9pm)17</v>
      </c>
      <c r="B1818" t="s">
        <v>98</v>
      </c>
      <c r="C1818" t="s">
        <v>112</v>
      </c>
      <c r="D1818" s="5" t="s">
        <v>205</v>
      </c>
      <c r="E1818">
        <v>17</v>
      </c>
      <c r="F1818">
        <v>3.2261860370635986</v>
      </c>
      <c r="G1818">
        <v>3.2099213600158691</v>
      </c>
      <c r="H1818">
        <v>1.1784660629928112E-2</v>
      </c>
      <c r="I1818">
        <v>92.737801533414995</v>
      </c>
      <c r="J1818">
        <f t="shared" si="56"/>
        <v>0</v>
      </c>
    </row>
    <row r="1819" spans="1:10" x14ac:dyDescent="0.25">
      <c r="A1819" s="4" t="str">
        <f t="shared" si="57"/>
        <v>SizeAbove Median (1.88 kW)8/5/2021 (5pm-6pm &amp; 8pm-9pm)18</v>
      </c>
      <c r="B1819" t="s">
        <v>98</v>
      </c>
      <c r="C1819" t="s">
        <v>112</v>
      </c>
      <c r="D1819" s="5" t="s">
        <v>205</v>
      </c>
      <c r="E1819">
        <v>18</v>
      </c>
      <c r="F1819">
        <v>3.4971776008605957</v>
      </c>
      <c r="G1819">
        <v>2.2229678630828857</v>
      </c>
      <c r="H1819">
        <v>1.3584361411631107E-2</v>
      </c>
      <c r="I1819">
        <v>92.215157064631853</v>
      </c>
      <c r="J1819">
        <f t="shared" si="56"/>
        <v>0</v>
      </c>
    </row>
    <row r="1820" spans="1:10" x14ac:dyDescent="0.25">
      <c r="A1820" s="4" t="str">
        <f t="shared" si="57"/>
        <v>SizeAbove Median (1.88 kW)8/5/2021 (5pm-6pm &amp; 8pm-9pm)19</v>
      </c>
      <c r="B1820" t="s">
        <v>98</v>
      </c>
      <c r="C1820" t="s">
        <v>112</v>
      </c>
      <c r="D1820" s="5" t="s">
        <v>205</v>
      </c>
      <c r="E1820">
        <v>19</v>
      </c>
      <c r="F1820">
        <v>3.5722665786743164</v>
      </c>
      <c r="G1820">
        <v>4.0117144584655762</v>
      </c>
      <c r="H1820">
        <v>1.3529546558856964E-2</v>
      </c>
      <c r="I1820">
        <v>90.834986199345181</v>
      </c>
      <c r="J1820">
        <f t="shared" si="56"/>
        <v>0</v>
      </c>
    </row>
    <row r="1821" spans="1:10" x14ac:dyDescent="0.25">
      <c r="A1821" s="4" t="str">
        <f t="shared" si="57"/>
        <v>SizeAbove Median (1.88 kW)8/5/2021 (5pm-6pm &amp; 8pm-9pm)20</v>
      </c>
      <c r="B1821" t="s">
        <v>98</v>
      </c>
      <c r="C1821" t="s">
        <v>112</v>
      </c>
      <c r="D1821" s="5" t="s">
        <v>205</v>
      </c>
      <c r="E1821">
        <v>20</v>
      </c>
      <c r="F1821">
        <v>3.3247718811035156</v>
      </c>
      <c r="G1821">
        <v>3.4985134601593018</v>
      </c>
      <c r="H1821">
        <v>1.305864006280899E-2</v>
      </c>
      <c r="I1821">
        <v>88.469043592552723</v>
      </c>
      <c r="J1821">
        <f t="shared" si="56"/>
        <v>0</v>
      </c>
    </row>
    <row r="1822" spans="1:10" x14ac:dyDescent="0.25">
      <c r="A1822" s="4" t="str">
        <f t="shared" si="57"/>
        <v>SizeAbove Median (1.88 kW)8/5/2021 (5pm-6pm &amp; 8pm-9pm)21</v>
      </c>
      <c r="B1822" t="s">
        <v>98</v>
      </c>
      <c r="C1822" t="s">
        <v>112</v>
      </c>
      <c r="D1822" s="5" t="s">
        <v>205</v>
      </c>
      <c r="E1822">
        <v>21</v>
      </c>
      <c r="F1822">
        <v>3.0624344348907471</v>
      </c>
      <c r="G1822">
        <v>2.1110961437225342</v>
      </c>
      <c r="H1822">
        <v>1.2693244963884354E-2</v>
      </c>
      <c r="I1822">
        <v>84.842286089808908</v>
      </c>
      <c r="J1822">
        <f t="shared" si="56"/>
        <v>0</v>
      </c>
    </row>
    <row r="1823" spans="1:10" x14ac:dyDescent="0.25">
      <c r="A1823" s="4" t="str">
        <f t="shared" si="57"/>
        <v>SizeAbove Median (1.88 kW)8/5/2021 (5pm-6pm &amp; 8pm-9pm)22</v>
      </c>
      <c r="B1823" t="s">
        <v>98</v>
      </c>
      <c r="C1823" t="s">
        <v>112</v>
      </c>
      <c r="D1823" s="5" t="s">
        <v>205</v>
      </c>
      <c r="E1823">
        <v>22</v>
      </c>
      <c r="F1823">
        <v>2.781707763671875</v>
      </c>
      <c r="G1823">
        <v>3.302107572555542</v>
      </c>
      <c r="H1823">
        <v>1.2393037788569927E-2</v>
      </c>
      <c r="I1823">
        <v>80.651906681280451</v>
      </c>
      <c r="J1823">
        <f t="shared" si="56"/>
        <v>0</v>
      </c>
    </row>
    <row r="1824" spans="1:10" x14ac:dyDescent="0.25">
      <c r="A1824" s="4" t="str">
        <f t="shared" si="57"/>
        <v>SizeAbove Median (1.88 kW)8/5/2021 (5pm-6pm &amp; 8pm-9pm)23</v>
      </c>
      <c r="B1824" t="s">
        <v>98</v>
      </c>
      <c r="C1824" t="s">
        <v>112</v>
      </c>
      <c r="D1824" s="5" t="s">
        <v>205</v>
      </c>
      <c r="E1824">
        <v>23</v>
      </c>
      <c r="F1824">
        <v>2.3711564540863037</v>
      </c>
      <c r="G1824">
        <v>2.5589628219604492</v>
      </c>
      <c r="H1824">
        <v>1.1874334886670113E-2</v>
      </c>
      <c r="I1824">
        <v>77.75170208105817</v>
      </c>
      <c r="J1824">
        <f t="shared" si="56"/>
        <v>0</v>
      </c>
    </row>
    <row r="1825" spans="1:10" x14ac:dyDescent="0.25">
      <c r="A1825" s="4" t="str">
        <f t="shared" si="57"/>
        <v>SizeAbove Median (1.88 kW)8/5/2021 (5pm-6pm &amp; 8pm-9pm)24</v>
      </c>
      <c r="B1825" t="s">
        <v>98</v>
      </c>
      <c r="C1825" t="s">
        <v>112</v>
      </c>
      <c r="D1825" s="5" t="s">
        <v>205</v>
      </c>
      <c r="E1825">
        <v>24</v>
      </c>
      <c r="F1825">
        <v>1.9793459177017212</v>
      </c>
      <c r="G1825">
        <v>2.0861396789550781</v>
      </c>
      <c r="H1825">
        <v>1.1130671016871929E-2</v>
      </c>
      <c r="I1825">
        <v>75.544199780951914</v>
      </c>
      <c r="J1825">
        <f t="shared" si="56"/>
        <v>0</v>
      </c>
    </row>
    <row r="1826" spans="1:10" x14ac:dyDescent="0.25">
      <c r="A1826" s="4" t="str">
        <f t="shared" si="57"/>
        <v>SizeAbove Median (1.88 kW)8/27/2021 (6pm-8pm)1</v>
      </c>
      <c r="B1826" t="s">
        <v>98</v>
      </c>
      <c r="C1826" t="s">
        <v>112</v>
      </c>
      <c r="D1826" s="5" t="s">
        <v>206</v>
      </c>
      <c r="E1826">
        <v>1</v>
      </c>
      <c r="F1826">
        <v>1.5318100452423096</v>
      </c>
      <c r="G1826">
        <v>1.5518909692764282</v>
      </c>
      <c r="H1826">
        <v>1.0027917101979256E-2</v>
      </c>
      <c r="I1826">
        <v>76.396242973546876</v>
      </c>
      <c r="J1826">
        <f t="shared" si="56"/>
        <v>0</v>
      </c>
    </row>
    <row r="1827" spans="1:10" x14ac:dyDescent="0.25">
      <c r="A1827" s="4" t="str">
        <f t="shared" si="57"/>
        <v>SizeAbove Median (1.88 kW)8/27/2021 (6pm-8pm)2</v>
      </c>
      <c r="B1827" t="s">
        <v>98</v>
      </c>
      <c r="C1827" t="s">
        <v>112</v>
      </c>
      <c r="D1827" s="5" t="s">
        <v>206</v>
      </c>
      <c r="E1827">
        <v>2</v>
      </c>
      <c r="F1827">
        <v>1.3041895627975464</v>
      </c>
      <c r="G1827">
        <v>1.3080931901931763</v>
      </c>
      <c r="H1827">
        <v>9.2678125947713852E-3</v>
      </c>
      <c r="I1827">
        <v>74.477107063475657</v>
      </c>
      <c r="J1827">
        <f t="shared" si="56"/>
        <v>0</v>
      </c>
    </row>
    <row r="1828" spans="1:10" x14ac:dyDescent="0.25">
      <c r="A1828" s="4" t="str">
        <f t="shared" si="57"/>
        <v>SizeAbove Median (1.88 kW)8/27/2021 (6pm-8pm)3</v>
      </c>
      <c r="B1828" t="s">
        <v>98</v>
      </c>
      <c r="C1828" t="s">
        <v>112</v>
      </c>
      <c r="D1828" s="5" t="s">
        <v>206</v>
      </c>
      <c r="E1828">
        <v>3</v>
      </c>
      <c r="F1828">
        <v>1.1318165063858032</v>
      </c>
      <c r="G1828">
        <v>1.1320487260818481</v>
      </c>
      <c r="H1828">
        <v>8.3228675648570061E-3</v>
      </c>
      <c r="I1828">
        <v>72.564196261268563</v>
      </c>
      <c r="J1828">
        <f t="shared" si="56"/>
        <v>0</v>
      </c>
    </row>
    <row r="1829" spans="1:10" x14ac:dyDescent="0.25">
      <c r="A1829" s="4" t="str">
        <f t="shared" si="57"/>
        <v>SizeAbove Median (1.88 kW)8/27/2021 (6pm-8pm)4</v>
      </c>
      <c r="B1829" t="s">
        <v>98</v>
      </c>
      <c r="C1829" t="s">
        <v>112</v>
      </c>
      <c r="D1829" s="5" t="s">
        <v>206</v>
      </c>
      <c r="E1829">
        <v>4</v>
      </c>
      <c r="F1829">
        <v>1.024194598197937</v>
      </c>
      <c r="G1829">
        <v>1.0012668371200562</v>
      </c>
      <c r="H1829">
        <v>7.5173177756369114E-3</v>
      </c>
      <c r="I1829">
        <v>71.310460586527384</v>
      </c>
      <c r="J1829">
        <f t="shared" si="56"/>
        <v>0</v>
      </c>
    </row>
    <row r="1830" spans="1:10" x14ac:dyDescent="0.25">
      <c r="A1830" s="4" t="str">
        <f t="shared" si="57"/>
        <v>SizeAbove Median (1.88 kW)8/27/2021 (6pm-8pm)5</v>
      </c>
      <c r="B1830" t="s">
        <v>98</v>
      </c>
      <c r="C1830" t="s">
        <v>112</v>
      </c>
      <c r="D1830" s="5" t="s">
        <v>206</v>
      </c>
      <c r="E1830">
        <v>5</v>
      </c>
      <c r="F1830">
        <v>0.91896355152130127</v>
      </c>
      <c r="G1830">
        <v>0.91251403093338013</v>
      </c>
      <c r="H1830">
        <v>6.5313763916492462E-3</v>
      </c>
      <c r="I1830">
        <v>70.013608436099176</v>
      </c>
      <c r="J1830">
        <f t="shared" si="56"/>
        <v>0</v>
      </c>
    </row>
    <row r="1831" spans="1:10" x14ac:dyDescent="0.25">
      <c r="A1831" s="4" t="str">
        <f t="shared" si="57"/>
        <v>SizeAbove Median (1.88 kW)8/27/2021 (6pm-8pm)6</v>
      </c>
      <c r="B1831" t="s">
        <v>98</v>
      </c>
      <c r="C1831" t="s">
        <v>112</v>
      </c>
      <c r="D1831" s="5" t="s">
        <v>206</v>
      </c>
      <c r="E1831">
        <v>6</v>
      </c>
      <c r="F1831">
        <v>0.87540233135223389</v>
      </c>
      <c r="G1831">
        <v>0.87502861022949219</v>
      </c>
      <c r="H1831">
        <v>5.6217988021671772E-3</v>
      </c>
      <c r="I1831">
        <v>69.128950281065485</v>
      </c>
      <c r="J1831">
        <f t="shared" si="56"/>
        <v>0</v>
      </c>
    </row>
    <row r="1832" spans="1:10" x14ac:dyDescent="0.25">
      <c r="A1832" s="4" t="str">
        <f t="shared" si="57"/>
        <v>SizeAbove Median (1.88 kW)8/27/2021 (6pm-8pm)7</v>
      </c>
      <c r="B1832" t="s">
        <v>98</v>
      </c>
      <c r="C1832" t="s">
        <v>112</v>
      </c>
      <c r="D1832" s="5" t="s">
        <v>206</v>
      </c>
      <c r="E1832">
        <v>7</v>
      </c>
      <c r="F1832">
        <v>0.89383465051651001</v>
      </c>
      <c r="G1832">
        <v>0.8942413330078125</v>
      </c>
      <c r="H1832">
        <v>5.2155680023133755E-3</v>
      </c>
      <c r="I1832">
        <v>68.024433308649762</v>
      </c>
      <c r="J1832">
        <f t="shared" si="56"/>
        <v>0</v>
      </c>
    </row>
    <row r="1833" spans="1:10" x14ac:dyDescent="0.25">
      <c r="A1833" s="4" t="str">
        <f t="shared" si="57"/>
        <v>SizeAbove Median (1.88 kW)8/27/2021 (6pm-8pm)8</v>
      </c>
      <c r="B1833" t="s">
        <v>98</v>
      </c>
      <c r="C1833" t="s">
        <v>112</v>
      </c>
      <c r="D1833" s="5" t="s">
        <v>206</v>
      </c>
      <c r="E1833">
        <v>8</v>
      </c>
      <c r="F1833">
        <v>0.86052942276000977</v>
      </c>
      <c r="G1833">
        <v>0.84518593549728394</v>
      </c>
      <c r="H1833">
        <v>5.5558276362717152E-3</v>
      </c>
      <c r="I1833">
        <v>67.56568260053939</v>
      </c>
      <c r="J1833">
        <f t="shared" si="56"/>
        <v>0</v>
      </c>
    </row>
    <row r="1834" spans="1:10" x14ac:dyDescent="0.25">
      <c r="A1834" s="4" t="str">
        <f t="shared" si="57"/>
        <v>SizeAbove Median (1.88 kW)8/27/2021 (6pm-8pm)9</v>
      </c>
      <c r="B1834" t="s">
        <v>98</v>
      </c>
      <c r="C1834" t="s">
        <v>112</v>
      </c>
      <c r="D1834" s="5" t="s">
        <v>206</v>
      </c>
      <c r="E1834">
        <v>9</v>
      </c>
      <c r="F1834">
        <v>0.72093558311462402</v>
      </c>
      <c r="G1834">
        <v>0.72280639410018921</v>
      </c>
      <c r="H1834">
        <v>6.4069651998579502E-3</v>
      </c>
      <c r="I1834">
        <v>70.171396575009354</v>
      </c>
      <c r="J1834">
        <f t="shared" si="56"/>
        <v>0</v>
      </c>
    </row>
    <row r="1835" spans="1:10" x14ac:dyDescent="0.25">
      <c r="A1835" s="4" t="str">
        <f t="shared" si="57"/>
        <v>SizeAbove Median (1.88 kW)8/27/2021 (6pm-8pm)10</v>
      </c>
      <c r="B1835" t="s">
        <v>98</v>
      </c>
      <c r="C1835" t="s">
        <v>112</v>
      </c>
      <c r="D1835" s="5" t="s">
        <v>206</v>
      </c>
      <c r="E1835">
        <v>10</v>
      </c>
      <c r="F1835">
        <v>0.66772115230560303</v>
      </c>
      <c r="G1835">
        <v>0.67019110918045044</v>
      </c>
      <c r="H1835">
        <v>7.7186455018818378E-3</v>
      </c>
      <c r="I1835">
        <v>75.856036428610139</v>
      </c>
      <c r="J1835">
        <f t="shared" si="56"/>
        <v>0</v>
      </c>
    </row>
    <row r="1836" spans="1:10" x14ac:dyDescent="0.25">
      <c r="A1836" s="4" t="str">
        <f t="shared" si="57"/>
        <v>SizeAbove Median (1.88 kW)8/27/2021 (6pm-8pm)11</v>
      </c>
      <c r="B1836" t="s">
        <v>98</v>
      </c>
      <c r="C1836" t="s">
        <v>112</v>
      </c>
      <c r="D1836" s="5" t="s">
        <v>206</v>
      </c>
      <c r="E1836">
        <v>11</v>
      </c>
      <c r="F1836">
        <v>0.70673674345016479</v>
      </c>
      <c r="G1836">
        <v>0.72476518154144287</v>
      </c>
      <c r="H1836">
        <v>9.1442177072167397E-3</v>
      </c>
      <c r="I1836">
        <v>81.832198352890913</v>
      </c>
      <c r="J1836">
        <f t="shared" si="56"/>
        <v>0</v>
      </c>
    </row>
    <row r="1837" spans="1:10" x14ac:dyDescent="0.25">
      <c r="A1837" s="4" t="str">
        <f t="shared" si="57"/>
        <v>SizeAbove Median (1.88 kW)8/27/2021 (6pm-8pm)12</v>
      </c>
      <c r="B1837" t="s">
        <v>98</v>
      </c>
      <c r="C1837" t="s">
        <v>112</v>
      </c>
      <c r="D1837" s="5" t="s">
        <v>206</v>
      </c>
      <c r="E1837">
        <v>12</v>
      </c>
      <c r="F1837">
        <v>0.94306403398513794</v>
      </c>
      <c r="G1837">
        <v>0.93829494714736938</v>
      </c>
      <c r="H1837">
        <v>1.0592266917228699E-2</v>
      </c>
      <c r="I1837">
        <v>86.737429517619589</v>
      </c>
      <c r="J1837">
        <f t="shared" si="56"/>
        <v>0</v>
      </c>
    </row>
    <row r="1838" spans="1:10" x14ac:dyDescent="0.25">
      <c r="A1838" s="4" t="str">
        <f t="shared" si="57"/>
        <v>SizeAbove Median (1.88 kW)8/27/2021 (6pm-8pm)13</v>
      </c>
      <c r="B1838" t="s">
        <v>98</v>
      </c>
      <c r="C1838" t="s">
        <v>112</v>
      </c>
      <c r="D1838" s="5" t="s">
        <v>206</v>
      </c>
      <c r="E1838">
        <v>13</v>
      </c>
      <c r="F1838">
        <v>1.3651927709579468</v>
      </c>
      <c r="G1838">
        <v>1.3558061122894287</v>
      </c>
      <c r="H1838">
        <v>1.1951513588428497E-2</v>
      </c>
      <c r="I1838">
        <v>90.889803477276061</v>
      </c>
      <c r="J1838">
        <f t="shared" si="56"/>
        <v>0</v>
      </c>
    </row>
    <row r="1839" spans="1:10" x14ac:dyDescent="0.25">
      <c r="A1839" s="4" t="str">
        <f t="shared" si="57"/>
        <v>SizeAbove Median (1.88 kW)8/27/2021 (6pm-8pm)14</v>
      </c>
      <c r="B1839" t="s">
        <v>98</v>
      </c>
      <c r="C1839" t="s">
        <v>112</v>
      </c>
      <c r="D1839" s="5" t="s">
        <v>206</v>
      </c>
      <c r="E1839">
        <v>14</v>
      </c>
      <c r="F1839">
        <v>1.891963005065918</v>
      </c>
      <c r="G1839">
        <v>1.8711799383163452</v>
      </c>
      <c r="H1839">
        <v>1.2659525498747826E-2</v>
      </c>
      <c r="I1839">
        <v>93.914853806270429</v>
      </c>
      <c r="J1839">
        <f t="shared" si="56"/>
        <v>0</v>
      </c>
    </row>
    <row r="1840" spans="1:10" x14ac:dyDescent="0.25">
      <c r="A1840" s="4" t="str">
        <f t="shared" si="57"/>
        <v>SizeAbove Median (1.88 kW)8/27/2021 (6pm-8pm)15</v>
      </c>
      <c r="B1840" t="s">
        <v>98</v>
      </c>
      <c r="C1840" t="s">
        <v>112</v>
      </c>
      <c r="D1840" s="5" t="s">
        <v>206</v>
      </c>
      <c r="E1840">
        <v>15</v>
      </c>
      <c r="F1840">
        <v>2.3871889114379883</v>
      </c>
      <c r="G1840">
        <v>2.4076206684112549</v>
      </c>
      <c r="H1840">
        <v>1.2029042467474937E-2</v>
      </c>
      <c r="I1840">
        <v>95.842988801265633</v>
      </c>
      <c r="J1840">
        <f t="shared" si="56"/>
        <v>0</v>
      </c>
    </row>
    <row r="1841" spans="1:10" x14ac:dyDescent="0.25">
      <c r="A1841" s="4" t="str">
        <f t="shared" si="57"/>
        <v>SizeAbove Median (1.88 kW)8/27/2021 (6pm-8pm)16</v>
      </c>
      <c r="B1841" t="s">
        <v>98</v>
      </c>
      <c r="C1841" t="s">
        <v>112</v>
      </c>
      <c r="D1841" s="5" t="s">
        <v>206</v>
      </c>
      <c r="E1841">
        <v>16</v>
      </c>
      <c r="F1841">
        <v>2.9387032985687256</v>
      </c>
      <c r="G1841">
        <v>2.968944787979126</v>
      </c>
      <c r="H1841">
        <v>6.5275155939161777E-3</v>
      </c>
      <c r="I1841">
        <v>97.352197481375001</v>
      </c>
      <c r="J1841">
        <f t="shared" si="56"/>
        <v>0</v>
      </c>
    </row>
    <row r="1842" spans="1:10" x14ac:dyDescent="0.25">
      <c r="A1842" s="4" t="str">
        <f t="shared" si="57"/>
        <v>SizeAbove Median (1.88 kW)8/27/2021 (6pm-8pm)17</v>
      </c>
      <c r="B1842" t="s">
        <v>98</v>
      </c>
      <c r="C1842" t="s">
        <v>112</v>
      </c>
      <c r="D1842" s="5" t="s">
        <v>206</v>
      </c>
      <c r="E1842">
        <v>17</v>
      </c>
      <c r="F1842">
        <v>3.4060947895050049</v>
      </c>
      <c r="G1842">
        <v>3.3758533000946045</v>
      </c>
      <c r="H1842">
        <v>6.5275155939161777E-3</v>
      </c>
      <c r="I1842">
        <v>97.304879515432376</v>
      </c>
      <c r="J1842">
        <f t="shared" si="56"/>
        <v>0</v>
      </c>
    </row>
    <row r="1843" spans="1:10" x14ac:dyDescent="0.25">
      <c r="A1843" s="4" t="str">
        <f t="shared" si="57"/>
        <v>SizeAbove Median (1.88 kW)8/27/2021 (6pm-8pm)18</v>
      </c>
      <c r="B1843" t="s">
        <v>98</v>
      </c>
      <c r="C1843" t="s">
        <v>112</v>
      </c>
      <c r="D1843" s="5" t="s">
        <v>206</v>
      </c>
      <c r="E1843">
        <v>18</v>
      </c>
      <c r="F1843">
        <v>3.6770508289337158</v>
      </c>
      <c r="G1843">
        <v>3.6320018768310547</v>
      </c>
      <c r="H1843">
        <v>1.1948124505579472E-2</v>
      </c>
      <c r="I1843">
        <v>95.835475619852176</v>
      </c>
      <c r="J1843">
        <f t="shared" si="56"/>
        <v>0</v>
      </c>
    </row>
    <row r="1844" spans="1:10" x14ac:dyDescent="0.25">
      <c r="A1844" s="4" t="str">
        <f t="shared" si="57"/>
        <v>SizeAbove Median (1.88 kW)8/27/2021 (6pm-8pm)19</v>
      </c>
      <c r="B1844" t="s">
        <v>98</v>
      </c>
      <c r="C1844" t="s">
        <v>112</v>
      </c>
      <c r="D1844" s="5" t="s">
        <v>206</v>
      </c>
      <c r="E1844">
        <v>19</v>
      </c>
      <c r="F1844">
        <v>3.6683290004730225</v>
      </c>
      <c r="G1844">
        <v>2.2601544857025146</v>
      </c>
      <c r="H1844">
        <v>1.3503646478056908E-2</v>
      </c>
      <c r="I1844">
        <v>94.065432916470925</v>
      </c>
      <c r="J1844">
        <f t="shared" si="56"/>
        <v>0</v>
      </c>
    </row>
    <row r="1845" spans="1:10" x14ac:dyDescent="0.25">
      <c r="A1845" s="4" t="str">
        <f t="shared" si="57"/>
        <v>SizeAbove Median (1.88 kW)8/27/2021 (6pm-8pm)20</v>
      </c>
      <c r="B1845" t="s">
        <v>98</v>
      </c>
      <c r="C1845" t="s">
        <v>112</v>
      </c>
      <c r="D1845" s="5" t="s">
        <v>206</v>
      </c>
      <c r="E1845">
        <v>20</v>
      </c>
      <c r="F1845">
        <v>3.3475496768951416</v>
      </c>
      <c r="G1845">
        <v>2.578284740447998</v>
      </c>
      <c r="H1845">
        <v>1.3313653878867626E-2</v>
      </c>
      <c r="I1845">
        <v>90.922726044711695</v>
      </c>
      <c r="J1845">
        <f t="shared" si="56"/>
        <v>0</v>
      </c>
    </row>
    <row r="1846" spans="1:10" x14ac:dyDescent="0.25">
      <c r="A1846" s="4" t="str">
        <f t="shared" si="57"/>
        <v>SizeAbove Median (1.88 kW)8/27/2021 (6pm-8pm)21</v>
      </c>
      <c r="B1846" t="s">
        <v>98</v>
      </c>
      <c r="C1846" t="s">
        <v>112</v>
      </c>
      <c r="D1846" s="5" t="s">
        <v>206</v>
      </c>
      <c r="E1846">
        <v>21</v>
      </c>
      <c r="F1846">
        <v>3.034656286239624</v>
      </c>
      <c r="G1846">
        <v>3.612034797668457</v>
      </c>
      <c r="H1846">
        <v>1.286612544208765E-2</v>
      </c>
      <c r="I1846">
        <v>86.118965968011878</v>
      </c>
      <c r="J1846">
        <f t="shared" si="56"/>
        <v>0</v>
      </c>
    </row>
    <row r="1847" spans="1:10" x14ac:dyDescent="0.25">
      <c r="A1847" s="4" t="str">
        <f t="shared" si="57"/>
        <v>SizeAbove Median (1.88 kW)8/27/2021 (6pm-8pm)22</v>
      </c>
      <c r="B1847" t="s">
        <v>98</v>
      </c>
      <c r="C1847" t="s">
        <v>112</v>
      </c>
      <c r="D1847" s="5" t="s">
        <v>206</v>
      </c>
      <c r="E1847">
        <v>22</v>
      </c>
      <c r="F1847">
        <v>2.7097511291503906</v>
      </c>
      <c r="G1847">
        <v>2.9464418888092041</v>
      </c>
      <c r="H1847">
        <v>1.2175006791949272E-2</v>
      </c>
      <c r="I1847">
        <v>82.191740816604096</v>
      </c>
      <c r="J1847">
        <f t="shared" si="56"/>
        <v>0</v>
      </c>
    </row>
    <row r="1848" spans="1:10" x14ac:dyDescent="0.25">
      <c r="A1848" s="4" t="str">
        <f t="shared" si="57"/>
        <v>SizeAbove Median (1.88 kW)8/27/2021 (6pm-8pm)23</v>
      </c>
      <c r="B1848" t="s">
        <v>98</v>
      </c>
      <c r="C1848" t="s">
        <v>112</v>
      </c>
      <c r="D1848" s="5" t="s">
        <v>206</v>
      </c>
      <c r="E1848">
        <v>23</v>
      </c>
      <c r="F1848">
        <v>2.3521502017974854</v>
      </c>
      <c r="G1848">
        <v>2.4769966602325439</v>
      </c>
      <c r="H1848">
        <v>1.1766443029046059E-2</v>
      </c>
      <c r="I1848">
        <v>79.574029805218345</v>
      </c>
      <c r="J1848">
        <f t="shared" si="56"/>
        <v>0</v>
      </c>
    </row>
    <row r="1849" spans="1:10" x14ac:dyDescent="0.25">
      <c r="A1849" s="4" t="str">
        <f t="shared" si="57"/>
        <v>SizeAbove Median (1.88 kW)8/27/2021 (6pm-8pm)24</v>
      </c>
      <c r="B1849" t="s">
        <v>98</v>
      </c>
      <c r="C1849" t="s">
        <v>112</v>
      </c>
      <c r="D1849" s="5" t="s">
        <v>206</v>
      </c>
      <c r="E1849">
        <v>24</v>
      </c>
      <c r="F1849">
        <v>1.9677344560623169</v>
      </c>
      <c r="G1849">
        <v>2.0661261081695557</v>
      </c>
      <c r="H1849">
        <v>1.0915798135101795E-2</v>
      </c>
      <c r="I1849">
        <v>77.323699071859039</v>
      </c>
      <c r="J1849">
        <f t="shared" si="56"/>
        <v>0</v>
      </c>
    </row>
    <row r="1850" spans="1:10" x14ac:dyDescent="0.25">
      <c r="A1850" s="4" t="str">
        <f t="shared" si="57"/>
        <v>SizeAbove Median (1.88 kW)9/9/2021 (6pm-8pm)1</v>
      </c>
      <c r="B1850" t="s">
        <v>98</v>
      </c>
      <c r="C1850" t="s">
        <v>112</v>
      </c>
      <c r="D1850" s="5" t="s">
        <v>207</v>
      </c>
      <c r="E1850">
        <v>1</v>
      </c>
      <c r="F1850">
        <v>1.6579505205154419</v>
      </c>
      <c r="G1850">
        <v>1.6613543033599854</v>
      </c>
      <c r="H1850">
        <v>1.0189826600253582E-2</v>
      </c>
      <c r="I1850">
        <v>74.483153230776324</v>
      </c>
      <c r="J1850">
        <f t="shared" si="56"/>
        <v>0</v>
      </c>
    </row>
    <row r="1851" spans="1:10" x14ac:dyDescent="0.25">
      <c r="A1851" s="4" t="str">
        <f t="shared" si="57"/>
        <v>SizeAbove Median (1.88 kW)9/9/2021 (6pm-8pm)2</v>
      </c>
      <c r="B1851" t="s">
        <v>98</v>
      </c>
      <c r="C1851" t="s">
        <v>112</v>
      </c>
      <c r="D1851" s="5" t="s">
        <v>207</v>
      </c>
      <c r="E1851">
        <v>2</v>
      </c>
      <c r="F1851">
        <v>1.3958308696746826</v>
      </c>
      <c r="G1851">
        <v>1.4360733032226563</v>
      </c>
      <c r="H1851">
        <v>9.3504926189780235E-3</v>
      </c>
      <c r="I1851">
        <v>73.710407384630642</v>
      </c>
      <c r="J1851">
        <f t="shared" si="56"/>
        <v>0</v>
      </c>
    </row>
    <row r="1852" spans="1:10" x14ac:dyDescent="0.25">
      <c r="A1852" s="4" t="str">
        <f t="shared" si="57"/>
        <v>SizeAbove Median (1.88 kW)9/9/2021 (6pm-8pm)3</v>
      </c>
      <c r="B1852" t="s">
        <v>98</v>
      </c>
      <c r="C1852" t="s">
        <v>112</v>
      </c>
      <c r="D1852" s="5" t="s">
        <v>207</v>
      </c>
      <c r="E1852">
        <v>3</v>
      </c>
      <c r="F1852">
        <v>1.2388192415237427</v>
      </c>
      <c r="G1852">
        <v>1.2748216390609741</v>
      </c>
      <c r="H1852">
        <v>8.5021322593092918E-3</v>
      </c>
      <c r="I1852">
        <v>73.211910153857488</v>
      </c>
      <c r="J1852">
        <f t="shared" si="56"/>
        <v>0</v>
      </c>
    </row>
    <row r="1853" spans="1:10" x14ac:dyDescent="0.25">
      <c r="A1853" s="4" t="str">
        <f t="shared" si="57"/>
        <v>SizeAbove Median (1.88 kW)9/9/2021 (6pm-8pm)4</v>
      </c>
      <c r="B1853" t="s">
        <v>98</v>
      </c>
      <c r="C1853" t="s">
        <v>112</v>
      </c>
      <c r="D1853" s="5" t="s">
        <v>207</v>
      </c>
      <c r="E1853">
        <v>4</v>
      </c>
      <c r="F1853">
        <v>1.1227176189422607</v>
      </c>
      <c r="G1853">
        <v>1.1588273048400879</v>
      </c>
      <c r="H1853">
        <v>7.6232142746448517E-3</v>
      </c>
      <c r="I1853">
        <v>72.838011076941896</v>
      </c>
      <c r="J1853">
        <f t="shared" si="56"/>
        <v>0</v>
      </c>
    </row>
    <row r="1854" spans="1:10" x14ac:dyDescent="0.25">
      <c r="A1854" s="4" t="str">
        <f t="shared" si="57"/>
        <v>SizeAbove Median (1.88 kW)9/9/2021 (6pm-8pm)5</v>
      </c>
      <c r="B1854" t="s">
        <v>98</v>
      </c>
      <c r="C1854" t="s">
        <v>112</v>
      </c>
      <c r="D1854" s="5" t="s">
        <v>207</v>
      </c>
      <c r="E1854">
        <v>5</v>
      </c>
      <c r="F1854">
        <v>1.0595529079437256</v>
      </c>
      <c r="G1854">
        <v>1.074914813041687</v>
      </c>
      <c r="H1854">
        <v>6.9113727658987045E-3</v>
      </c>
      <c r="I1854">
        <v>72.642075897448947</v>
      </c>
      <c r="J1854">
        <f t="shared" si="56"/>
        <v>0</v>
      </c>
    </row>
    <row r="1855" spans="1:10" x14ac:dyDescent="0.25">
      <c r="A1855" s="4" t="str">
        <f t="shared" si="57"/>
        <v>SizeAbove Median (1.88 kW)9/9/2021 (6pm-8pm)6</v>
      </c>
      <c r="B1855" t="s">
        <v>98</v>
      </c>
      <c r="C1855" t="s">
        <v>112</v>
      </c>
      <c r="D1855" s="5" t="s">
        <v>207</v>
      </c>
      <c r="E1855">
        <v>6</v>
      </c>
      <c r="F1855">
        <v>1.0385631322860718</v>
      </c>
      <c r="G1855">
        <v>1.030887246131897</v>
      </c>
      <c r="H1855">
        <v>6.0266405344009399E-3</v>
      </c>
      <c r="I1855">
        <v>72.530633435892454</v>
      </c>
      <c r="J1855">
        <f t="shared" si="56"/>
        <v>0</v>
      </c>
    </row>
    <row r="1856" spans="1:10" x14ac:dyDescent="0.25">
      <c r="A1856" s="4" t="str">
        <f t="shared" si="57"/>
        <v>SizeAbove Median (1.88 kW)9/9/2021 (6pm-8pm)7</v>
      </c>
      <c r="B1856" t="s">
        <v>98</v>
      </c>
      <c r="C1856" t="s">
        <v>112</v>
      </c>
      <c r="D1856" s="5" t="s">
        <v>207</v>
      </c>
      <c r="E1856">
        <v>7</v>
      </c>
      <c r="F1856">
        <v>1.049689769744873</v>
      </c>
      <c r="G1856">
        <v>1.0598219633102417</v>
      </c>
      <c r="H1856">
        <v>5.8070719242095947E-3</v>
      </c>
      <c r="I1856">
        <v>72.570898871804388</v>
      </c>
      <c r="J1856">
        <f t="shared" si="56"/>
        <v>0</v>
      </c>
    </row>
    <row r="1857" spans="1:10" x14ac:dyDescent="0.25">
      <c r="A1857" s="4" t="str">
        <f t="shared" si="57"/>
        <v>SizeAbove Median (1.88 kW)9/9/2021 (6pm-8pm)8</v>
      </c>
      <c r="B1857" t="s">
        <v>98</v>
      </c>
      <c r="C1857" t="s">
        <v>112</v>
      </c>
      <c r="D1857" s="5" t="s">
        <v>207</v>
      </c>
      <c r="E1857">
        <v>8</v>
      </c>
      <c r="F1857">
        <v>1.0318424701690674</v>
      </c>
      <c r="G1857">
        <v>1.0311417579650879</v>
      </c>
      <c r="H1857">
        <v>6.1905141919851303E-3</v>
      </c>
      <c r="I1857">
        <v>72.246381538467432</v>
      </c>
      <c r="J1857">
        <f t="shared" si="56"/>
        <v>0</v>
      </c>
    </row>
    <row r="1858" spans="1:10" x14ac:dyDescent="0.25">
      <c r="A1858" s="4" t="str">
        <f t="shared" si="57"/>
        <v>SizeAbove Median (1.88 kW)9/9/2021 (6pm-8pm)9</v>
      </c>
      <c r="B1858" t="s">
        <v>98</v>
      </c>
      <c r="C1858" t="s">
        <v>112</v>
      </c>
      <c r="D1858" s="5" t="s">
        <v>207</v>
      </c>
      <c r="E1858">
        <v>9</v>
      </c>
      <c r="F1858">
        <v>0.96203416585922241</v>
      </c>
      <c r="G1858">
        <v>0.95030450820922852</v>
      </c>
      <c r="H1858">
        <v>7.2047705762088299E-3</v>
      </c>
      <c r="I1858">
        <v>73.729702153862902</v>
      </c>
      <c r="J1858">
        <f t="shared" ref="J1858:J1921" si="58">INDEX(events, MATCH(CONCATENATE(B1858, C1858, D1858), events_y, 0), MATCH("Confidential", events_x, 0))</f>
        <v>0</v>
      </c>
    </row>
    <row r="1859" spans="1:10" x14ac:dyDescent="0.25">
      <c r="A1859" s="4" t="str">
        <f t="shared" ref="A1859:A1922" si="59">B1859&amp;C1859&amp;D1859&amp;E1859</f>
        <v>SizeAbove Median (1.88 kW)9/9/2021 (6pm-8pm)10</v>
      </c>
      <c r="B1859" t="s">
        <v>98</v>
      </c>
      <c r="C1859" t="s">
        <v>112</v>
      </c>
      <c r="D1859" s="5" t="s">
        <v>207</v>
      </c>
      <c r="E1859">
        <v>10</v>
      </c>
      <c r="F1859">
        <v>0.97399455308914185</v>
      </c>
      <c r="G1859">
        <v>0.94287186861038208</v>
      </c>
      <c r="H1859">
        <v>8.6198914796113968E-3</v>
      </c>
      <c r="I1859">
        <v>77.694987076920057</v>
      </c>
      <c r="J1859">
        <f t="shared" si="58"/>
        <v>0</v>
      </c>
    </row>
    <row r="1860" spans="1:10" x14ac:dyDescent="0.25">
      <c r="A1860" s="4" t="str">
        <f t="shared" si="59"/>
        <v>SizeAbove Median (1.88 kW)9/9/2021 (6pm-8pm)11</v>
      </c>
      <c r="B1860" t="s">
        <v>98</v>
      </c>
      <c r="C1860" t="s">
        <v>112</v>
      </c>
      <c r="D1860" s="5" t="s">
        <v>207</v>
      </c>
      <c r="E1860">
        <v>11</v>
      </c>
      <c r="F1860">
        <v>1.1075018644332886</v>
      </c>
      <c r="G1860">
        <v>1.0853122472763062</v>
      </c>
      <c r="H1860">
        <v>1.0032973252236843E-2</v>
      </c>
      <c r="I1860">
        <v>82.374162461543207</v>
      </c>
      <c r="J1860">
        <f t="shared" si="58"/>
        <v>0</v>
      </c>
    </row>
    <row r="1861" spans="1:10" x14ac:dyDescent="0.25">
      <c r="A1861" s="4" t="str">
        <f t="shared" si="59"/>
        <v>SizeAbove Median (1.88 kW)9/9/2021 (6pm-8pm)12</v>
      </c>
      <c r="B1861" t="s">
        <v>98</v>
      </c>
      <c r="C1861" t="s">
        <v>112</v>
      </c>
      <c r="D1861" s="5" t="s">
        <v>207</v>
      </c>
      <c r="E1861">
        <v>12</v>
      </c>
      <c r="F1861">
        <v>1.4012854099273682</v>
      </c>
      <c r="G1861">
        <v>1.3571383953094482</v>
      </c>
      <c r="H1861">
        <v>1.1416212655603886E-2</v>
      </c>
      <c r="I1861">
        <v>86.647507282039982</v>
      </c>
      <c r="J1861">
        <f t="shared" si="58"/>
        <v>0</v>
      </c>
    </row>
    <row r="1862" spans="1:10" x14ac:dyDescent="0.25">
      <c r="A1862" s="4" t="str">
        <f t="shared" si="59"/>
        <v>SizeAbove Median (1.88 kW)9/9/2021 (6pm-8pm)13</v>
      </c>
      <c r="B1862" t="s">
        <v>98</v>
      </c>
      <c r="C1862" t="s">
        <v>112</v>
      </c>
      <c r="D1862" s="5" t="s">
        <v>207</v>
      </c>
      <c r="E1862">
        <v>13</v>
      </c>
      <c r="F1862">
        <v>1.7995431423187256</v>
      </c>
      <c r="G1862">
        <v>1.7975410223007202</v>
      </c>
      <c r="H1862">
        <v>1.23705193400383E-2</v>
      </c>
      <c r="I1862">
        <v>89.670569846154507</v>
      </c>
      <c r="J1862">
        <f t="shared" si="58"/>
        <v>0</v>
      </c>
    </row>
    <row r="1863" spans="1:10" x14ac:dyDescent="0.25">
      <c r="A1863" s="4" t="str">
        <f t="shared" si="59"/>
        <v>SizeAbove Median (1.88 kW)9/9/2021 (6pm-8pm)14</v>
      </c>
      <c r="B1863" t="s">
        <v>98</v>
      </c>
      <c r="C1863" t="s">
        <v>112</v>
      </c>
      <c r="D1863" s="5" t="s">
        <v>207</v>
      </c>
      <c r="E1863">
        <v>14</v>
      </c>
      <c r="F1863">
        <v>2.2445030212402344</v>
      </c>
      <c r="G1863">
        <v>2.2683207988739014</v>
      </c>
      <c r="H1863">
        <v>1.2597189284861088E-2</v>
      </c>
      <c r="I1863">
        <v>92.234444307684541</v>
      </c>
      <c r="J1863">
        <f t="shared" si="58"/>
        <v>0</v>
      </c>
    </row>
    <row r="1864" spans="1:10" x14ac:dyDescent="0.25">
      <c r="A1864" s="4" t="str">
        <f t="shared" si="59"/>
        <v>SizeAbove Median (1.88 kW)9/9/2021 (6pm-8pm)15</v>
      </c>
      <c r="B1864" t="s">
        <v>98</v>
      </c>
      <c r="C1864" t="s">
        <v>112</v>
      </c>
      <c r="D1864" s="5" t="s">
        <v>207</v>
      </c>
      <c r="E1864">
        <v>15</v>
      </c>
      <c r="F1864">
        <v>2.7073013782501221</v>
      </c>
      <c r="G1864">
        <v>2.7255265712738037</v>
      </c>
      <c r="H1864">
        <v>1.165725477039814E-2</v>
      </c>
      <c r="I1864">
        <v>94.023232820516668</v>
      </c>
      <c r="J1864">
        <f t="shared" si="58"/>
        <v>0</v>
      </c>
    </row>
    <row r="1865" spans="1:10" x14ac:dyDescent="0.25">
      <c r="A1865" s="4" t="str">
        <f t="shared" si="59"/>
        <v>SizeAbove Median (1.88 kW)9/9/2021 (6pm-8pm)16</v>
      </c>
      <c r="B1865" t="s">
        <v>98</v>
      </c>
      <c r="C1865" t="s">
        <v>112</v>
      </c>
      <c r="D1865" s="5" t="s">
        <v>207</v>
      </c>
      <c r="E1865">
        <v>16</v>
      </c>
      <c r="F1865">
        <v>3.1808779239654541</v>
      </c>
      <c r="G1865">
        <v>3.1953785419464111</v>
      </c>
      <c r="H1865">
        <v>6.1982898041605949E-3</v>
      </c>
      <c r="I1865">
        <v>95.639700512826593</v>
      </c>
      <c r="J1865">
        <f t="shared" si="58"/>
        <v>0</v>
      </c>
    </row>
    <row r="1866" spans="1:10" x14ac:dyDescent="0.25">
      <c r="A1866" s="4" t="str">
        <f t="shared" si="59"/>
        <v>SizeAbove Median (1.88 kW)9/9/2021 (6pm-8pm)17</v>
      </c>
      <c r="B1866" t="s">
        <v>98</v>
      </c>
      <c r="C1866" t="s">
        <v>112</v>
      </c>
      <c r="D1866" s="5" t="s">
        <v>207</v>
      </c>
      <c r="E1866">
        <v>17</v>
      </c>
      <c r="F1866">
        <v>3.5229880809783936</v>
      </c>
      <c r="G1866">
        <v>3.5084874629974365</v>
      </c>
      <c r="H1866">
        <v>6.1982898041605949E-3</v>
      </c>
      <c r="I1866">
        <v>95.312698256413086</v>
      </c>
      <c r="J1866">
        <f t="shared" si="58"/>
        <v>0</v>
      </c>
    </row>
    <row r="1867" spans="1:10" x14ac:dyDescent="0.25">
      <c r="A1867" s="4" t="str">
        <f t="shared" si="59"/>
        <v>SizeAbove Median (1.88 kW)9/9/2021 (6pm-8pm)18</v>
      </c>
      <c r="B1867" t="s">
        <v>98</v>
      </c>
      <c r="C1867" t="s">
        <v>112</v>
      </c>
      <c r="D1867" s="5" t="s">
        <v>207</v>
      </c>
      <c r="E1867">
        <v>18</v>
      </c>
      <c r="F1867">
        <v>3.7044754028320313</v>
      </c>
      <c r="G1867">
        <v>3.6919355392456055</v>
      </c>
      <c r="H1867">
        <v>1.1472956277430058E-2</v>
      </c>
      <c r="I1867">
        <v>94.193045333340663</v>
      </c>
      <c r="J1867">
        <f t="shared" si="58"/>
        <v>0</v>
      </c>
    </row>
    <row r="1868" spans="1:10" x14ac:dyDescent="0.25">
      <c r="A1868" s="4" t="str">
        <f t="shared" si="59"/>
        <v>SizeAbove Median (1.88 kW)9/9/2021 (6pm-8pm)19</v>
      </c>
      <c r="B1868" t="s">
        <v>98</v>
      </c>
      <c r="C1868" t="s">
        <v>112</v>
      </c>
      <c r="D1868" s="5" t="s">
        <v>207</v>
      </c>
      <c r="E1868">
        <v>19</v>
      </c>
      <c r="F1868">
        <v>3.6531682014465332</v>
      </c>
      <c r="G1868">
        <v>2.2716903686523438</v>
      </c>
      <c r="H1868">
        <v>1.3050342909991741E-2</v>
      </c>
      <c r="I1868">
        <v>91.917389948713861</v>
      </c>
      <c r="J1868">
        <f t="shared" si="58"/>
        <v>0</v>
      </c>
    </row>
    <row r="1869" spans="1:10" x14ac:dyDescent="0.25">
      <c r="A1869" s="4" t="str">
        <f t="shared" si="59"/>
        <v>SizeAbove Median (1.88 kW)9/9/2021 (6pm-8pm)20</v>
      </c>
      <c r="B1869" t="s">
        <v>98</v>
      </c>
      <c r="C1869" t="s">
        <v>112</v>
      </c>
      <c r="D1869" s="5" t="s">
        <v>207</v>
      </c>
      <c r="E1869">
        <v>20</v>
      </c>
      <c r="F1869">
        <v>3.3984107971191406</v>
      </c>
      <c r="G1869">
        <v>2.6796972751617432</v>
      </c>
      <c r="H1869">
        <v>1.3046489097177982E-2</v>
      </c>
      <c r="I1869">
        <v>88.332418871789486</v>
      </c>
      <c r="J1869">
        <f t="shared" si="58"/>
        <v>0</v>
      </c>
    </row>
    <row r="1870" spans="1:10" x14ac:dyDescent="0.25">
      <c r="A1870" s="4" t="str">
        <f t="shared" si="59"/>
        <v>SizeAbove Median (1.88 kW)9/9/2021 (6pm-8pm)21</v>
      </c>
      <c r="B1870" t="s">
        <v>98</v>
      </c>
      <c r="C1870" t="s">
        <v>112</v>
      </c>
      <c r="D1870" s="5" t="s">
        <v>207</v>
      </c>
      <c r="E1870">
        <v>21</v>
      </c>
      <c r="F1870">
        <v>3.184089183807373</v>
      </c>
      <c r="G1870">
        <v>3.7732546329498291</v>
      </c>
      <c r="H1870">
        <v>1.2504285201430321E-2</v>
      </c>
      <c r="I1870">
        <v>84.672478358967496</v>
      </c>
      <c r="J1870">
        <f t="shared" si="58"/>
        <v>0</v>
      </c>
    </row>
    <row r="1871" spans="1:10" x14ac:dyDescent="0.25">
      <c r="A1871" s="4" t="str">
        <f t="shared" si="59"/>
        <v>SizeAbove Median (1.88 kW)9/9/2021 (6pm-8pm)22</v>
      </c>
      <c r="B1871" t="s">
        <v>98</v>
      </c>
      <c r="C1871" t="s">
        <v>112</v>
      </c>
      <c r="D1871" s="5" t="s">
        <v>207</v>
      </c>
      <c r="E1871">
        <v>22</v>
      </c>
      <c r="F1871">
        <v>2.8480863571166992</v>
      </c>
      <c r="G1871">
        <v>3.1237053871154785</v>
      </c>
      <c r="H1871">
        <v>1.2036949396133423E-2</v>
      </c>
      <c r="I1871">
        <v>81.832304410275057</v>
      </c>
      <c r="J1871">
        <f t="shared" si="58"/>
        <v>0</v>
      </c>
    </row>
    <row r="1872" spans="1:10" x14ac:dyDescent="0.25">
      <c r="A1872" s="4" t="str">
        <f t="shared" si="59"/>
        <v>SizeAbove Median (1.88 kW)9/9/2021 (6pm-8pm)23</v>
      </c>
      <c r="B1872" t="s">
        <v>98</v>
      </c>
      <c r="C1872" t="s">
        <v>112</v>
      </c>
      <c r="D1872" s="5" t="s">
        <v>207</v>
      </c>
      <c r="E1872">
        <v>23</v>
      </c>
      <c r="F1872">
        <v>2.4437267780303955</v>
      </c>
      <c r="G1872">
        <v>2.5975081920623779</v>
      </c>
      <c r="H1872">
        <v>1.1642794124782085E-2</v>
      </c>
      <c r="I1872">
        <v>79.61903507691386</v>
      </c>
      <c r="J1872">
        <f t="shared" si="58"/>
        <v>0</v>
      </c>
    </row>
    <row r="1873" spans="1:10" x14ac:dyDescent="0.25">
      <c r="A1873" s="4" t="str">
        <f t="shared" si="59"/>
        <v>SizeAbove Median (1.88 kW)9/9/2021 (6pm-8pm)24</v>
      </c>
      <c r="B1873" t="s">
        <v>98</v>
      </c>
      <c r="C1873" t="s">
        <v>112</v>
      </c>
      <c r="D1873" s="5" t="s">
        <v>207</v>
      </c>
      <c r="E1873">
        <v>24</v>
      </c>
      <c r="F1873">
        <v>2.0275211334228516</v>
      </c>
      <c r="G1873">
        <v>2.1556553840637207</v>
      </c>
      <c r="H1873">
        <v>1.0881415568292141E-2</v>
      </c>
      <c r="I1873">
        <v>78.082102564106791</v>
      </c>
      <c r="J1873">
        <f t="shared" si="58"/>
        <v>0</v>
      </c>
    </row>
    <row r="1874" spans="1:10" x14ac:dyDescent="0.25">
      <c r="A1874" s="4" t="str">
        <f t="shared" si="59"/>
        <v>SizeAbove Median (1.88 kW)9/14/2021 (4pm-7pm)1</v>
      </c>
      <c r="B1874" t="s">
        <v>98</v>
      </c>
      <c r="C1874" t="s">
        <v>112</v>
      </c>
      <c r="D1874" s="5" t="s">
        <v>208</v>
      </c>
      <c r="E1874">
        <v>1</v>
      </c>
      <c r="F1874">
        <v>1.2749118804931641</v>
      </c>
      <c r="G1874">
        <v>1.3013474941253662</v>
      </c>
      <c r="H1874">
        <v>8.8725676760077477E-3</v>
      </c>
      <c r="I1874">
        <v>70.354593665596298</v>
      </c>
      <c r="J1874">
        <f t="shared" si="58"/>
        <v>0</v>
      </c>
    </row>
    <row r="1875" spans="1:10" x14ac:dyDescent="0.25">
      <c r="A1875" s="4" t="str">
        <f t="shared" si="59"/>
        <v>SizeAbove Median (1.88 kW)9/14/2021 (4pm-7pm)2</v>
      </c>
      <c r="B1875" t="s">
        <v>98</v>
      </c>
      <c r="C1875" t="s">
        <v>112</v>
      </c>
      <c r="D1875" s="5" t="s">
        <v>208</v>
      </c>
      <c r="E1875">
        <v>2</v>
      </c>
      <c r="F1875">
        <v>1.0903195142745972</v>
      </c>
      <c r="G1875">
        <v>1.1145421266555786</v>
      </c>
      <c r="H1875">
        <v>8.2021346315741539E-3</v>
      </c>
      <c r="I1875">
        <v>69.006214911204907</v>
      </c>
      <c r="J1875">
        <f t="shared" si="58"/>
        <v>0</v>
      </c>
    </row>
    <row r="1876" spans="1:10" x14ac:dyDescent="0.25">
      <c r="A1876" s="4" t="str">
        <f t="shared" si="59"/>
        <v>SizeAbove Median (1.88 kW)9/14/2021 (4pm-7pm)3</v>
      </c>
      <c r="B1876" t="s">
        <v>98</v>
      </c>
      <c r="C1876" t="s">
        <v>112</v>
      </c>
      <c r="D1876" s="5" t="s">
        <v>208</v>
      </c>
      <c r="E1876">
        <v>3</v>
      </c>
      <c r="F1876">
        <v>0.97187644243240356</v>
      </c>
      <c r="G1876">
        <v>0.9831538200378418</v>
      </c>
      <c r="H1876">
        <v>7.4701984412968159E-3</v>
      </c>
      <c r="I1876">
        <v>67.648612406912562</v>
      </c>
      <c r="J1876">
        <f t="shared" si="58"/>
        <v>0</v>
      </c>
    </row>
    <row r="1877" spans="1:10" x14ac:dyDescent="0.25">
      <c r="A1877" s="4" t="str">
        <f t="shared" si="59"/>
        <v>SizeAbove Median (1.88 kW)9/14/2021 (4pm-7pm)4</v>
      </c>
      <c r="B1877" t="s">
        <v>98</v>
      </c>
      <c r="C1877" t="s">
        <v>112</v>
      </c>
      <c r="D1877" s="5" t="s">
        <v>208</v>
      </c>
      <c r="E1877">
        <v>4</v>
      </c>
      <c r="F1877">
        <v>0.87497317790985107</v>
      </c>
      <c r="G1877">
        <v>0.89568531513214111</v>
      </c>
      <c r="H1877">
        <v>6.5361848101019859E-3</v>
      </c>
      <c r="I1877">
        <v>66.82611752189446</v>
      </c>
      <c r="J1877">
        <f t="shared" si="58"/>
        <v>0</v>
      </c>
    </row>
    <row r="1878" spans="1:10" x14ac:dyDescent="0.25">
      <c r="A1878" s="4" t="str">
        <f t="shared" si="59"/>
        <v>SizeAbove Median (1.88 kW)9/14/2021 (4pm-7pm)5</v>
      </c>
      <c r="B1878" t="s">
        <v>98</v>
      </c>
      <c r="C1878" t="s">
        <v>112</v>
      </c>
      <c r="D1878" s="5" t="s">
        <v>208</v>
      </c>
      <c r="E1878">
        <v>5</v>
      </c>
      <c r="F1878">
        <v>0.83095276355743408</v>
      </c>
      <c r="G1878">
        <v>0.83929938077926636</v>
      </c>
      <c r="H1878">
        <v>5.8758859522640705E-3</v>
      </c>
      <c r="I1878">
        <v>65.948558392670918</v>
      </c>
      <c r="J1878">
        <f t="shared" si="58"/>
        <v>0</v>
      </c>
    </row>
    <row r="1879" spans="1:10" x14ac:dyDescent="0.25">
      <c r="A1879" s="4" t="str">
        <f t="shared" si="59"/>
        <v>SizeAbove Median (1.88 kW)9/14/2021 (4pm-7pm)6</v>
      </c>
      <c r="B1879" t="s">
        <v>98</v>
      </c>
      <c r="C1879" t="s">
        <v>112</v>
      </c>
      <c r="D1879" s="5" t="s">
        <v>208</v>
      </c>
      <c r="E1879">
        <v>6</v>
      </c>
      <c r="F1879">
        <v>0.8218916654586792</v>
      </c>
      <c r="G1879">
        <v>0.82567089796066284</v>
      </c>
      <c r="H1879">
        <v>5.1339529454708099E-3</v>
      </c>
      <c r="I1879">
        <v>64.992851706346997</v>
      </c>
      <c r="J1879">
        <f t="shared" si="58"/>
        <v>0</v>
      </c>
    </row>
    <row r="1880" spans="1:10" x14ac:dyDescent="0.25">
      <c r="A1880" s="4" t="str">
        <f t="shared" si="59"/>
        <v>SizeAbove Median (1.88 kW)9/14/2021 (4pm-7pm)7</v>
      </c>
      <c r="B1880" t="s">
        <v>98</v>
      </c>
      <c r="C1880" t="s">
        <v>112</v>
      </c>
      <c r="D1880" s="5" t="s">
        <v>208</v>
      </c>
      <c r="E1880">
        <v>7</v>
      </c>
      <c r="F1880">
        <v>0.87119388580322266</v>
      </c>
      <c r="G1880">
        <v>0.86021184921264648</v>
      </c>
      <c r="H1880">
        <v>4.7464445233345032E-3</v>
      </c>
      <c r="I1880">
        <v>64.288559211079686</v>
      </c>
      <c r="J1880">
        <f t="shared" si="58"/>
        <v>0</v>
      </c>
    </row>
    <row r="1881" spans="1:10" x14ac:dyDescent="0.25">
      <c r="A1881" s="4" t="str">
        <f t="shared" si="59"/>
        <v>SizeAbove Median (1.88 kW)9/14/2021 (4pm-7pm)8</v>
      </c>
      <c r="B1881" t="s">
        <v>98</v>
      </c>
      <c r="C1881" t="s">
        <v>112</v>
      </c>
      <c r="D1881" s="5" t="s">
        <v>208</v>
      </c>
      <c r="E1881">
        <v>8</v>
      </c>
      <c r="F1881">
        <v>0.81342524290084839</v>
      </c>
      <c r="G1881">
        <v>0.81458693742752075</v>
      </c>
      <c r="H1881">
        <v>5.0764279440045357E-3</v>
      </c>
      <c r="I1881">
        <v>63.806603240854045</v>
      </c>
      <c r="J1881">
        <f t="shared" si="58"/>
        <v>0</v>
      </c>
    </row>
    <row r="1882" spans="1:10" x14ac:dyDescent="0.25">
      <c r="A1882" s="4" t="str">
        <f t="shared" si="59"/>
        <v>SizeAbove Median (1.88 kW)9/14/2021 (4pm-7pm)9</v>
      </c>
      <c r="B1882" t="s">
        <v>98</v>
      </c>
      <c r="C1882" t="s">
        <v>112</v>
      </c>
      <c r="D1882" s="5" t="s">
        <v>208</v>
      </c>
      <c r="E1882">
        <v>9</v>
      </c>
      <c r="F1882">
        <v>0.64737975597381592</v>
      </c>
      <c r="G1882">
        <v>0.64133089780807495</v>
      </c>
      <c r="H1882">
        <v>5.7131876237690449E-3</v>
      </c>
      <c r="I1882">
        <v>64.488089041661823</v>
      </c>
      <c r="J1882">
        <f t="shared" si="58"/>
        <v>0</v>
      </c>
    </row>
    <row r="1883" spans="1:10" x14ac:dyDescent="0.25">
      <c r="A1883" s="4" t="str">
        <f t="shared" si="59"/>
        <v>SizeAbove Median (1.88 kW)9/14/2021 (4pm-7pm)10</v>
      </c>
      <c r="B1883" t="s">
        <v>98</v>
      </c>
      <c r="C1883" t="s">
        <v>112</v>
      </c>
      <c r="D1883" s="5" t="s">
        <v>208</v>
      </c>
      <c r="E1883">
        <v>10</v>
      </c>
      <c r="F1883">
        <v>0.49822434782981873</v>
      </c>
      <c r="G1883">
        <v>0.48725923895835876</v>
      </c>
      <c r="H1883">
        <v>6.4132995903491974E-3</v>
      </c>
      <c r="I1883">
        <v>68.557656518542402</v>
      </c>
      <c r="J1883">
        <f t="shared" si="58"/>
        <v>0</v>
      </c>
    </row>
    <row r="1884" spans="1:10" x14ac:dyDescent="0.25">
      <c r="A1884" s="4" t="str">
        <f t="shared" si="59"/>
        <v>SizeAbove Median (1.88 kW)9/14/2021 (4pm-7pm)11</v>
      </c>
      <c r="B1884" t="s">
        <v>98</v>
      </c>
      <c r="C1884" t="s">
        <v>112</v>
      </c>
      <c r="D1884" s="5" t="s">
        <v>208</v>
      </c>
      <c r="E1884">
        <v>11</v>
      </c>
      <c r="F1884">
        <v>0.4288724958896637</v>
      </c>
      <c r="G1884">
        <v>0.42195087671279907</v>
      </c>
      <c r="H1884">
        <v>7.1474798023700714E-3</v>
      </c>
      <c r="I1884">
        <v>73.616875767257156</v>
      </c>
      <c r="J1884">
        <f t="shared" si="58"/>
        <v>0</v>
      </c>
    </row>
    <row r="1885" spans="1:10" x14ac:dyDescent="0.25">
      <c r="A1885" s="4" t="str">
        <f t="shared" si="59"/>
        <v>SizeAbove Median (1.88 kW)9/14/2021 (4pm-7pm)12</v>
      </c>
      <c r="B1885" t="s">
        <v>98</v>
      </c>
      <c r="C1885" t="s">
        <v>112</v>
      </c>
      <c r="D1885" s="5" t="s">
        <v>208</v>
      </c>
      <c r="E1885">
        <v>12</v>
      </c>
      <c r="F1885">
        <v>0.4847416877746582</v>
      </c>
      <c r="G1885">
        <v>0.49553126096725464</v>
      </c>
      <c r="H1885">
        <v>8.0013107508420944E-3</v>
      </c>
      <c r="I1885">
        <v>78.763673786721114</v>
      </c>
      <c r="J1885">
        <f t="shared" si="58"/>
        <v>0</v>
      </c>
    </row>
    <row r="1886" spans="1:10" x14ac:dyDescent="0.25">
      <c r="A1886" s="4" t="str">
        <f t="shared" si="59"/>
        <v>SizeAbove Median (1.88 kW)9/14/2021 (4pm-7pm)13</v>
      </c>
      <c r="B1886" t="s">
        <v>98</v>
      </c>
      <c r="C1886" t="s">
        <v>112</v>
      </c>
      <c r="D1886" s="5" t="s">
        <v>208</v>
      </c>
      <c r="E1886">
        <v>13</v>
      </c>
      <c r="F1886">
        <v>0.70101261138916016</v>
      </c>
      <c r="G1886">
        <v>0.6876186728477478</v>
      </c>
      <c r="H1886">
        <v>8.1692701205611229E-3</v>
      </c>
      <c r="I1886">
        <v>83.448267043119344</v>
      </c>
      <c r="J1886">
        <f t="shared" si="58"/>
        <v>0</v>
      </c>
    </row>
    <row r="1887" spans="1:10" x14ac:dyDescent="0.25">
      <c r="A1887" s="4" t="str">
        <f t="shared" si="59"/>
        <v>SizeAbove Median (1.88 kW)9/14/2021 (4pm-7pm)14</v>
      </c>
      <c r="B1887" t="s">
        <v>98</v>
      </c>
      <c r="C1887" t="s">
        <v>112</v>
      </c>
      <c r="D1887" s="5" t="s">
        <v>208</v>
      </c>
      <c r="E1887">
        <v>14</v>
      </c>
      <c r="F1887">
        <v>1.0359253883361816</v>
      </c>
      <c r="G1887">
        <v>1.0259996652603149</v>
      </c>
      <c r="H1887">
        <v>5.0820121541619301E-3</v>
      </c>
      <c r="I1887">
        <v>86.611973974947887</v>
      </c>
      <c r="J1887">
        <f t="shared" si="58"/>
        <v>0</v>
      </c>
    </row>
    <row r="1888" spans="1:10" x14ac:dyDescent="0.25">
      <c r="A1888" s="4" t="str">
        <f t="shared" si="59"/>
        <v>SizeAbove Median (1.88 kW)9/14/2021 (4pm-7pm)15</v>
      </c>
      <c r="B1888" t="s">
        <v>98</v>
      </c>
      <c r="C1888" t="s">
        <v>112</v>
      </c>
      <c r="D1888" s="5" t="s">
        <v>208</v>
      </c>
      <c r="E1888">
        <v>15</v>
      </c>
      <c r="F1888">
        <v>1.4423942565917969</v>
      </c>
      <c r="G1888">
        <v>1.4523199796676636</v>
      </c>
      <c r="H1888">
        <v>5.0820121541619301E-3</v>
      </c>
      <c r="I1888">
        <v>88.236492757178326</v>
      </c>
      <c r="J1888">
        <f t="shared" si="58"/>
        <v>0</v>
      </c>
    </row>
    <row r="1889" spans="1:10" x14ac:dyDescent="0.25">
      <c r="A1889" s="4" t="str">
        <f t="shared" si="59"/>
        <v>SizeAbove Median (1.88 kW)9/14/2021 (4pm-7pm)16</v>
      </c>
      <c r="B1889" t="s">
        <v>98</v>
      </c>
      <c r="C1889" t="s">
        <v>112</v>
      </c>
      <c r="D1889" s="5" t="s">
        <v>208</v>
      </c>
      <c r="E1889">
        <v>16</v>
      </c>
      <c r="F1889">
        <v>1.9707885980606079</v>
      </c>
      <c r="G1889">
        <v>1.9916033744812012</v>
      </c>
      <c r="H1889">
        <v>1.0450737550854683E-2</v>
      </c>
      <c r="I1889">
        <v>89.035504542106167</v>
      </c>
      <c r="J1889">
        <f t="shared" si="58"/>
        <v>0</v>
      </c>
    </row>
    <row r="1890" spans="1:10" x14ac:dyDescent="0.25">
      <c r="A1890" s="4" t="str">
        <f t="shared" si="59"/>
        <v>SizeAbove Median (1.88 kW)9/14/2021 (4pm-7pm)17</v>
      </c>
      <c r="B1890" t="s">
        <v>98</v>
      </c>
      <c r="C1890" t="s">
        <v>112</v>
      </c>
      <c r="D1890" s="5" t="s">
        <v>208</v>
      </c>
      <c r="E1890">
        <v>17</v>
      </c>
      <c r="F1890">
        <v>2.4290430545806885</v>
      </c>
      <c r="G1890">
        <v>1.4533653259277344</v>
      </c>
      <c r="H1890">
        <v>1.2444065883755684E-2</v>
      </c>
      <c r="I1890">
        <v>88.705435796703256</v>
      </c>
      <c r="J1890">
        <f t="shared" si="58"/>
        <v>0</v>
      </c>
    </row>
    <row r="1891" spans="1:10" x14ac:dyDescent="0.25">
      <c r="A1891" s="4" t="str">
        <f t="shared" si="59"/>
        <v>SizeAbove Median (1.88 kW)9/14/2021 (4pm-7pm)18</v>
      </c>
      <c r="B1891" t="s">
        <v>98</v>
      </c>
      <c r="C1891" t="s">
        <v>112</v>
      </c>
      <c r="D1891" s="5" t="s">
        <v>208</v>
      </c>
      <c r="E1891">
        <v>18</v>
      </c>
      <c r="F1891">
        <v>2.6826450824737549</v>
      </c>
      <c r="G1891">
        <v>2.0367553234100342</v>
      </c>
      <c r="H1891">
        <v>1.2822386808693409E-2</v>
      </c>
      <c r="I1891">
        <v>87.252336934307365</v>
      </c>
      <c r="J1891">
        <f t="shared" si="58"/>
        <v>0</v>
      </c>
    </row>
    <row r="1892" spans="1:10" x14ac:dyDescent="0.25">
      <c r="A1892" s="4" t="str">
        <f t="shared" si="59"/>
        <v>SizeAbove Median (1.88 kW)9/14/2021 (4pm-7pm)19</v>
      </c>
      <c r="B1892" t="s">
        <v>98</v>
      </c>
      <c r="C1892" t="s">
        <v>112</v>
      </c>
      <c r="D1892" s="5" t="s">
        <v>208</v>
      </c>
      <c r="E1892">
        <v>19</v>
      </c>
      <c r="F1892">
        <v>2.6208226680755615</v>
      </c>
      <c r="G1892">
        <v>2.2157785892486572</v>
      </c>
      <c r="H1892">
        <v>1.2499276548624039E-2</v>
      </c>
      <c r="I1892">
        <v>84.686843031333908</v>
      </c>
      <c r="J1892">
        <f t="shared" si="58"/>
        <v>0</v>
      </c>
    </row>
    <row r="1893" spans="1:10" x14ac:dyDescent="0.25">
      <c r="A1893" s="4" t="str">
        <f t="shared" si="59"/>
        <v>SizeAbove Median (1.88 kW)9/14/2021 (4pm-7pm)20</v>
      </c>
      <c r="B1893" t="s">
        <v>98</v>
      </c>
      <c r="C1893" t="s">
        <v>112</v>
      </c>
      <c r="D1893" s="5" t="s">
        <v>208</v>
      </c>
      <c r="E1893">
        <v>20</v>
      </c>
      <c r="F1893">
        <v>2.4202573299407959</v>
      </c>
      <c r="G1893">
        <v>2.8355836868286133</v>
      </c>
      <c r="H1893">
        <v>1.1766692623496056E-2</v>
      </c>
      <c r="I1893">
        <v>80.742334888293783</v>
      </c>
      <c r="J1893">
        <f t="shared" si="58"/>
        <v>0</v>
      </c>
    </row>
    <row r="1894" spans="1:10" x14ac:dyDescent="0.25">
      <c r="A1894" s="4" t="str">
        <f t="shared" si="59"/>
        <v>SizeAbove Median (1.88 kW)9/14/2021 (4pm-7pm)21</v>
      </c>
      <c r="B1894" t="s">
        <v>98</v>
      </c>
      <c r="C1894" t="s">
        <v>112</v>
      </c>
      <c r="D1894" s="5" t="s">
        <v>208</v>
      </c>
      <c r="E1894">
        <v>21</v>
      </c>
      <c r="F1894">
        <v>2.237518310546875</v>
      </c>
      <c r="G1894">
        <v>2.3797662258148193</v>
      </c>
      <c r="H1894">
        <v>1.0985912755131721E-2</v>
      </c>
      <c r="I1894">
        <v>76.191277109425073</v>
      </c>
      <c r="J1894">
        <f t="shared" si="58"/>
        <v>0</v>
      </c>
    </row>
    <row r="1895" spans="1:10" x14ac:dyDescent="0.25">
      <c r="A1895" s="4" t="str">
        <f t="shared" si="59"/>
        <v>SizeAbove Median (1.88 kW)9/14/2021 (4pm-7pm)22</v>
      </c>
      <c r="B1895" t="s">
        <v>98</v>
      </c>
      <c r="C1895" t="s">
        <v>112</v>
      </c>
      <c r="D1895" s="5" t="s">
        <v>208</v>
      </c>
      <c r="E1895">
        <v>22</v>
      </c>
      <c r="F1895">
        <v>2.0074336528778076</v>
      </c>
      <c r="G1895">
        <v>2.0669949054718018</v>
      </c>
      <c r="H1895">
        <v>1.0701566934585571E-2</v>
      </c>
      <c r="I1895">
        <v>72.976138800235816</v>
      </c>
      <c r="J1895">
        <f t="shared" si="58"/>
        <v>0</v>
      </c>
    </row>
    <row r="1896" spans="1:10" x14ac:dyDescent="0.25">
      <c r="A1896" s="4" t="str">
        <f t="shared" si="59"/>
        <v>SizeAbove Median (1.88 kW)9/14/2021 (4pm-7pm)23</v>
      </c>
      <c r="B1896" t="s">
        <v>98</v>
      </c>
      <c r="C1896" t="s">
        <v>112</v>
      </c>
      <c r="D1896" s="5" t="s">
        <v>208</v>
      </c>
      <c r="E1896">
        <v>23</v>
      </c>
      <c r="F1896">
        <v>1.7275742292404175</v>
      </c>
      <c r="G1896">
        <v>1.7547897100448608</v>
      </c>
      <c r="H1896">
        <v>1.0383733548223972E-2</v>
      </c>
      <c r="I1896">
        <v>70.66240527046682</v>
      </c>
      <c r="J1896">
        <f t="shared" si="58"/>
        <v>0</v>
      </c>
    </row>
    <row r="1897" spans="1:10" x14ac:dyDescent="0.25">
      <c r="A1897" s="4" t="str">
        <f t="shared" si="59"/>
        <v>SizeAbove Median (1.88 kW)9/14/2021 (4pm-7pm)24</v>
      </c>
      <c r="B1897" t="s">
        <v>98</v>
      </c>
      <c r="C1897" t="s">
        <v>112</v>
      </c>
      <c r="D1897" s="5" t="s">
        <v>208</v>
      </c>
      <c r="E1897">
        <v>24</v>
      </c>
      <c r="F1897">
        <v>1.4494913816452026</v>
      </c>
      <c r="G1897">
        <v>1.4423151016235352</v>
      </c>
      <c r="H1897">
        <v>9.7307357937097549E-3</v>
      </c>
      <c r="I1897">
        <v>68.950038873880445</v>
      </c>
      <c r="J1897">
        <f t="shared" si="58"/>
        <v>0</v>
      </c>
    </row>
    <row r="1898" spans="1:10" x14ac:dyDescent="0.25">
      <c r="A1898" s="4" t="str">
        <f t="shared" si="59"/>
        <v>SizeAbove Median (1.88 kW)9/22/2021 (4pm-5pm &amp; 5:55pm-7pm)1</v>
      </c>
      <c r="B1898" t="s">
        <v>98</v>
      </c>
      <c r="C1898" t="s">
        <v>112</v>
      </c>
      <c r="D1898" s="5" t="s">
        <v>209</v>
      </c>
      <c r="E1898">
        <v>1</v>
      </c>
      <c r="F1898">
        <v>1.4432269334793091</v>
      </c>
      <c r="G1898">
        <v>1.4743061065673828</v>
      </c>
      <c r="H1898">
        <v>1.0208434425294399E-2</v>
      </c>
      <c r="I1898">
        <v>76.000906294272923</v>
      </c>
      <c r="J1898">
        <f t="shared" si="58"/>
        <v>0</v>
      </c>
    </row>
    <row r="1899" spans="1:10" x14ac:dyDescent="0.25">
      <c r="A1899" s="4" t="str">
        <f t="shared" si="59"/>
        <v>SizeAbove Median (1.88 kW)9/22/2021 (4pm-5pm &amp; 5:55pm-7pm)2</v>
      </c>
      <c r="B1899" t="s">
        <v>98</v>
      </c>
      <c r="C1899" t="s">
        <v>112</v>
      </c>
      <c r="D1899" s="5" t="s">
        <v>209</v>
      </c>
      <c r="E1899">
        <v>2</v>
      </c>
      <c r="F1899">
        <v>1.2423362731933594</v>
      </c>
      <c r="G1899">
        <v>1.2448537349700928</v>
      </c>
      <c r="H1899">
        <v>9.0662082657217979E-3</v>
      </c>
      <c r="I1899">
        <v>74.037052823317794</v>
      </c>
      <c r="J1899">
        <f t="shared" si="58"/>
        <v>0</v>
      </c>
    </row>
    <row r="1900" spans="1:10" x14ac:dyDescent="0.25">
      <c r="A1900" s="4" t="str">
        <f t="shared" si="59"/>
        <v>SizeAbove Median (1.88 kW)9/22/2021 (4pm-5pm &amp; 5:55pm-7pm)3</v>
      </c>
      <c r="B1900" t="s">
        <v>98</v>
      </c>
      <c r="C1900" t="s">
        <v>112</v>
      </c>
      <c r="D1900" s="5" t="s">
        <v>209</v>
      </c>
      <c r="E1900">
        <v>3</v>
      </c>
      <c r="F1900">
        <v>1.0897707939147949</v>
      </c>
      <c r="G1900">
        <v>1.0909152030944824</v>
      </c>
      <c r="H1900">
        <v>8.1221973523497581E-3</v>
      </c>
      <c r="I1900">
        <v>72.789558793769928</v>
      </c>
      <c r="J1900">
        <f t="shared" si="58"/>
        <v>0</v>
      </c>
    </row>
    <row r="1901" spans="1:10" x14ac:dyDescent="0.25">
      <c r="A1901" s="4" t="str">
        <f t="shared" si="59"/>
        <v>SizeAbove Median (1.88 kW)9/22/2021 (4pm-5pm &amp; 5:55pm-7pm)4</v>
      </c>
      <c r="B1901" t="s">
        <v>98</v>
      </c>
      <c r="C1901" t="s">
        <v>112</v>
      </c>
      <c r="D1901" s="5" t="s">
        <v>209</v>
      </c>
      <c r="E1901">
        <v>4</v>
      </c>
      <c r="F1901">
        <v>0.97839504480361938</v>
      </c>
      <c r="G1901">
        <v>0.98474740982055664</v>
      </c>
      <c r="H1901">
        <v>7.3567605577409267E-3</v>
      </c>
      <c r="I1901">
        <v>71.625885853059117</v>
      </c>
      <c r="J1901">
        <f t="shared" si="58"/>
        <v>0</v>
      </c>
    </row>
    <row r="1902" spans="1:10" x14ac:dyDescent="0.25">
      <c r="A1902" s="4" t="str">
        <f t="shared" si="59"/>
        <v>SizeAbove Median (1.88 kW)9/22/2021 (4pm-5pm &amp; 5:55pm-7pm)5</v>
      </c>
      <c r="B1902" t="s">
        <v>98</v>
      </c>
      <c r="C1902" t="s">
        <v>112</v>
      </c>
      <c r="D1902" s="5" t="s">
        <v>209</v>
      </c>
      <c r="E1902">
        <v>5</v>
      </c>
      <c r="F1902">
        <v>0.90462857484817505</v>
      </c>
      <c r="G1902">
        <v>0.90782022476196289</v>
      </c>
      <c r="H1902">
        <v>6.4829052425920963E-3</v>
      </c>
      <c r="I1902">
        <v>70.689352762596116</v>
      </c>
      <c r="J1902">
        <f t="shared" si="58"/>
        <v>0</v>
      </c>
    </row>
    <row r="1903" spans="1:10" x14ac:dyDescent="0.25">
      <c r="A1903" s="4" t="str">
        <f t="shared" si="59"/>
        <v>SizeAbove Median (1.88 kW)9/22/2021 (4pm-5pm &amp; 5:55pm-7pm)6</v>
      </c>
      <c r="B1903" t="s">
        <v>98</v>
      </c>
      <c r="C1903" t="s">
        <v>112</v>
      </c>
      <c r="D1903" s="5" t="s">
        <v>209</v>
      </c>
      <c r="E1903">
        <v>6</v>
      </c>
      <c r="F1903">
        <v>0.87015533447265625</v>
      </c>
      <c r="G1903">
        <v>0.87275224924087524</v>
      </c>
      <c r="H1903">
        <v>5.5917147547006607E-3</v>
      </c>
      <c r="I1903">
        <v>70.383269378666313</v>
      </c>
      <c r="J1903">
        <f t="shared" si="58"/>
        <v>0</v>
      </c>
    </row>
    <row r="1904" spans="1:10" x14ac:dyDescent="0.25">
      <c r="A1904" s="4" t="str">
        <f t="shared" si="59"/>
        <v>SizeAbove Median (1.88 kW)9/22/2021 (4pm-5pm &amp; 5:55pm-7pm)7</v>
      </c>
      <c r="B1904" t="s">
        <v>98</v>
      </c>
      <c r="C1904" t="s">
        <v>112</v>
      </c>
      <c r="D1904" s="5" t="s">
        <v>209</v>
      </c>
      <c r="E1904">
        <v>7</v>
      </c>
      <c r="F1904">
        <v>0.89987951517105103</v>
      </c>
      <c r="G1904">
        <v>0.90915840864181519</v>
      </c>
      <c r="H1904">
        <v>5.2561708725988865E-3</v>
      </c>
      <c r="I1904">
        <v>69.719131349922222</v>
      </c>
      <c r="J1904">
        <f t="shared" si="58"/>
        <v>0</v>
      </c>
    </row>
    <row r="1905" spans="1:10" x14ac:dyDescent="0.25">
      <c r="A1905" s="4" t="str">
        <f t="shared" si="59"/>
        <v>SizeAbove Median (1.88 kW)9/22/2021 (4pm-5pm &amp; 5:55pm-7pm)8</v>
      </c>
      <c r="B1905" t="s">
        <v>98</v>
      </c>
      <c r="C1905" t="s">
        <v>112</v>
      </c>
      <c r="D1905" s="5" t="s">
        <v>209</v>
      </c>
      <c r="E1905">
        <v>8</v>
      </c>
      <c r="F1905">
        <v>0.88079327344894409</v>
      </c>
      <c r="G1905">
        <v>0.8704531192779541</v>
      </c>
      <c r="H1905">
        <v>5.6599397212266922E-3</v>
      </c>
      <c r="I1905">
        <v>69.201389597251122</v>
      </c>
      <c r="J1905">
        <f t="shared" si="58"/>
        <v>0</v>
      </c>
    </row>
    <row r="1906" spans="1:10" x14ac:dyDescent="0.25">
      <c r="A1906" s="4" t="str">
        <f t="shared" si="59"/>
        <v>SizeAbove Median (1.88 kW)9/22/2021 (4pm-5pm &amp; 5:55pm-7pm)9</v>
      </c>
      <c r="B1906" t="s">
        <v>98</v>
      </c>
      <c r="C1906" t="s">
        <v>112</v>
      </c>
      <c r="D1906" s="5" t="s">
        <v>209</v>
      </c>
      <c r="E1906">
        <v>9</v>
      </c>
      <c r="F1906">
        <v>0.76493889093399048</v>
      </c>
      <c r="G1906">
        <v>0.75575220584869385</v>
      </c>
      <c r="H1906">
        <v>6.5944432280957699E-3</v>
      </c>
      <c r="I1906">
        <v>70.38380165959795</v>
      </c>
      <c r="J1906">
        <f t="shared" si="58"/>
        <v>0</v>
      </c>
    </row>
    <row r="1907" spans="1:10" x14ac:dyDescent="0.25">
      <c r="A1907" s="4" t="str">
        <f t="shared" si="59"/>
        <v>SizeAbove Median (1.88 kW)9/22/2021 (4pm-5pm &amp; 5:55pm-7pm)10</v>
      </c>
      <c r="B1907" t="s">
        <v>98</v>
      </c>
      <c r="C1907" t="s">
        <v>112</v>
      </c>
      <c r="D1907" s="5" t="s">
        <v>209</v>
      </c>
      <c r="E1907">
        <v>10</v>
      </c>
      <c r="F1907">
        <v>0.72016853094100952</v>
      </c>
      <c r="G1907">
        <v>0.70686846971511841</v>
      </c>
      <c r="H1907">
        <v>7.8062005341053009E-3</v>
      </c>
      <c r="I1907">
        <v>75.66362072455459</v>
      </c>
      <c r="J1907">
        <f t="shared" si="58"/>
        <v>0</v>
      </c>
    </row>
    <row r="1908" spans="1:10" x14ac:dyDescent="0.25">
      <c r="A1908" s="4" t="str">
        <f t="shared" si="59"/>
        <v>SizeAbove Median (1.88 kW)9/22/2021 (4pm-5pm &amp; 5:55pm-7pm)11</v>
      </c>
      <c r="B1908" t="s">
        <v>98</v>
      </c>
      <c r="C1908" t="s">
        <v>112</v>
      </c>
      <c r="D1908" s="5" t="s">
        <v>209</v>
      </c>
      <c r="E1908">
        <v>11</v>
      </c>
      <c r="F1908">
        <v>0.78575688600540161</v>
      </c>
      <c r="G1908">
        <v>0.78181999921798706</v>
      </c>
      <c r="H1908">
        <v>9.0738469734787941E-3</v>
      </c>
      <c r="I1908">
        <v>81.634353369753541</v>
      </c>
      <c r="J1908">
        <f t="shared" si="58"/>
        <v>0</v>
      </c>
    </row>
    <row r="1909" spans="1:10" x14ac:dyDescent="0.25">
      <c r="A1909" s="4" t="str">
        <f t="shared" si="59"/>
        <v>SizeAbove Median (1.88 kW)9/22/2021 (4pm-5pm &amp; 5:55pm-7pm)12</v>
      </c>
      <c r="B1909" t="s">
        <v>98</v>
      </c>
      <c r="C1909" t="s">
        <v>112</v>
      </c>
      <c r="D1909" s="5" t="s">
        <v>209</v>
      </c>
      <c r="E1909">
        <v>12</v>
      </c>
      <c r="F1909">
        <v>1.0627858638763428</v>
      </c>
      <c r="G1909">
        <v>1.0284128189086914</v>
      </c>
      <c r="H1909">
        <v>1.0179925709962845E-2</v>
      </c>
      <c r="I1909">
        <v>87.31727261687368</v>
      </c>
      <c r="J1909">
        <f t="shared" si="58"/>
        <v>0</v>
      </c>
    </row>
    <row r="1910" spans="1:10" x14ac:dyDescent="0.25">
      <c r="A1910" s="4" t="str">
        <f t="shared" si="59"/>
        <v>SizeAbove Median (1.88 kW)9/22/2021 (4pm-5pm &amp; 5:55pm-7pm)13</v>
      </c>
      <c r="B1910" t="s">
        <v>98</v>
      </c>
      <c r="C1910" t="s">
        <v>112</v>
      </c>
      <c r="D1910" s="5" t="s">
        <v>209</v>
      </c>
      <c r="E1910">
        <v>13</v>
      </c>
      <c r="F1910">
        <v>1.4990941286087036</v>
      </c>
      <c r="G1910">
        <v>1.4534251689910889</v>
      </c>
      <c r="H1910">
        <v>1.0283807292580605E-2</v>
      </c>
      <c r="I1910">
        <v>91.231741752708587</v>
      </c>
      <c r="J1910">
        <f t="shared" si="58"/>
        <v>0</v>
      </c>
    </row>
    <row r="1911" spans="1:10" x14ac:dyDescent="0.25">
      <c r="A1911" s="4" t="str">
        <f t="shared" si="59"/>
        <v>SizeAbove Median (1.88 kW)9/22/2021 (4pm-5pm &amp; 5:55pm-7pm)14</v>
      </c>
      <c r="B1911" t="s">
        <v>98</v>
      </c>
      <c r="C1911" t="s">
        <v>112</v>
      </c>
      <c r="D1911" s="5" t="s">
        <v>209</v>
      </c>
      <c r="E1911">
        <v>14</v>
      </c>
      <c r="F1911">
        <v>1.9986473321914673</v>
      </c>
      <c r="G1911">
        <v>1.9823405742645264</v>
      </c>
      <c r="H1911">
        <v>5.9438683092594147E-3</v>
      </c>
      <c r="I1911">
        <v>93.62137462050525</v>
      </c>
      <c r="J1911">
        <f t="shared" si="58"/>
        <v>0</v>
      </c>
    </row>
    <row r="1912" spans="1:10" x14ac:dyDescent="0.25">
      <c r="A1912" s="4" t="str">
        <f t="shared" si="59"/>
        <v>SizeAbove Median (1.88 kW)9/22/2021 (4pm-5pm &amp; 5:55pm-7pm)15</v>
      </c>
      <c r="B1912" t="s">
        <v>98</v>
      </c>
      <c r="C1912" t="s">
        <v>112</v>
      </c>
      <c r="D1912" s="5" t="s">
        <v>209</v>
      </c>
      <c r="E1912">
        <v>15</v>
      </c>
      <c r="F1912">
        <v>2.4731755256652832</v>
      </c>
      <c r="G1912">
        <v>2.4894821643829346</v>
      </c>
      <c r="H1912">
        <v>5.9438683092594147E-3</v>
      </c>
      <c r="I1912">
        <v>94.797445051614616</v>
      </c>
      <c r="J1912">
        <f t="shared" si="58"/>
        <v>0</v>
      </c>
    </row>
    <row r="1913" spans="1:10" x14ac:dyDescent="0.25">
      <c r="A1913" s="4" t="str">
        <f t="shared" si="59"/>
        <v>SizeAbove Median (1.88 kW)9/22/2021 (4pm-5pm &amp; 5:55pm-7pm)16</v>
      </c>
      <c r="B1913" t="s">
        <v>98</v>
      </c>
      <c r="C1913" t="s">
        <v>112</v>
      </c>
      <c r="D1913" s="5" t="s">
        <v>209</v>
      </c>
      <c r="E1913">
        <v>16</v>
      </c>
      <c r="F1913">
        <v>2.9304995536804199</v>
      </c>
      <c r="G1913">
        <v>2.9473617076873779</v>
      </c>
      <c r="H1913">
        <v>1.1569639667868614E-2</v>
      </c>
      <c r="I1913">
        <v>95.151425217558</v>
      </c>
      <c r="J1913">
        <f t="shared" si="58"/>
        <v>0</v>
      </c>
    </row>
    <row r="1914" spans="1:10" x14ac:dyDescent="0.25">
      <c r="A1914" s="4" t="str">
        <f t="shared" si="59"/>
        <v>SizeAbove Median (1.88 kW)9/22/2021 (4pm-5pm &amp; 5:55pm-7pm)17</v>
      </c>
      <c r="B1914" t="s">
        <v>98</v>
      </c>
      <c r="C1914" t="s">
        <v>112</v>
      </c>
      <c r="D1914" s="5" t="s">
        <v>209</v>
      </c>
      <c r="E1914">
        <v>17</v>
      </c>
      <c r="F1914">
        <v>3.2236592769622803</v>
      </c>
      <c r="G1914">
        <v>1.7905590534210205</v>
      </c>
      <c r="H1914">
        <v>1.3478698208928108E-2</v>
      </c>
      <c r="I1914">
        <v>93.883746610007847</v>
      </c>
      <c r="J1914">
        <f t="shared" si="58"/>
        <v>0</v>
      </c>
    </row>
    <row r="1915" spans="1:10" x14ac:dyDescent="0.25">
      <c r="A1915" s="4" t="str">
        <f t="shared" si="59"/>
        <v>SizeAbove Median (1.88 kW)9/22/2021 (4pm-5pm &amp; 5:55pm-7pm)18</v>
      </c>
      <c r="B1915" t="s">
        <v>98</v>
      </c>
      <c r="C1915" t="s">
        <v>112</v>
      </c>
      <c r="D1915" s="5" t="s">
        <v>209</v>
      </c>
      <c r="E1915">
        <v>18</v>
      </c>
      <c r="F1915">
        <v>3.3185110092163086</v>
      </c>
      <c r="G1915">
        <v>3.7843096256256104</v>
      </c>
      <c r="H1915">
        <v>1.3440703973174095E-2</v>
      </c>
      <c r="I1915">
        <v>92.024977130166874</v>
      </c>
      <c r="J1915">
        <f t="shared" si="58"/>
        <v>0</v>
      </c>
    </row>
    <row r="1916" spans="1:10" x14ac:dyDescent="0.25">
      <c r="A1916" s="4" t="str">
        <f t="shared" si="59"/>
        <v>SizeAbove Median (1.88 kW)9/22/2021 (4pm-5pm &amp; 5:55pm-7pm)19</v>
      </c>
      <c r="B1916" t="s">
        <v>98</v>
      </c>
      <c r="C1916" t="s">
        <v>112</v>
      </c>
      <c r="D1916" s="5" t="s">
        <v>209</v>
      </c>
      <c r="E1916">
        <v>19</v>
      </c>
      <c r="F1916">
        <v>3.1777398586273193</v>
      </c>
      <c r="G1916">
        <v>2.162590503692627</v>
      </c>
      <c r="H1916">
        <v>1.3367374427616596E-2</v>
      </c>
      <c r="I1916">
        <v>89.796008905066955</v>
      </c>
      <c r="J1916">
        <f t="shared" si="58"/>
        <v>0</v>
      </c>
    </row>
    <row r="1917" spans="1:10" x14ac:dyDescent="0.25">
      <c r="A1917" s="4" t="str">
        <f t="shared" si="59"/>
        <v>SizeAbove Median (1.88 kW)9/22/2021 (4pm-5pm &amp; 5:55pm-7pm)20</v>
      </c>
      <c r="B1917" t="s">
        <v>98</v>
      </c>
      <c r="C1917" t="s">
        <v>112</v>
      </c>
      <c r="D1917" s="5" t="s">
        <v>209</v>
      </c>
      <c r="E1917">
        <v>20</v>
      </c>
      <c r="F1917">
        <v>2.9169371128082275</v>
      </c>
      <c r="G1917">
        <v>3.5024101734161377</v>
      </c>
      <c r="H1917">
        <v>1.2930326163768768E-2</v>
      </c>
      <c r="I1917">
        <v>86.291281117194558</v>
      </c>
      <c r="J1917">
        <f t="shared" si="58"/>
        <v>0</v>
      </c>
    </row>
    <row r="1918" spans="1:10" x14ac:dyDescent="0.25">
      <c r="A1918" s="4" t="str">
        <f t="shared" si="59"/>
        <v>SizeAbove Median (1.88 kW)9/22/2021 (4pm-5pm &amp; 5:55pm-7pm)21</v>
      </c>
      <c r="B1918" t="s">
        <v>98</v>
      </c>
      <c r="C1918" t="s">
        <v>112</v>
      </c>
      <c r="D1918" s="5" t="s">
        <v>209</v>
      </c>
      <c r="E1918">
        <v>21</v>
      </c>
      <c r="F1918">
        <v>2.6951260566711426</v>
      </c>
      <c r="G1918">
        <v>2.9081065654754639</v>
      </c>
      <c r="H1918">
        <v>1.2191595509648323E-2</v>
      </c>
      <c r="I1918">
        <v>83.457354381692724</v>
      </c>
      <c r="J1918">
        <f t="shared" si="58"/>
        <v>0</v>
      </c>
    </row>
    <row r="1919" spans="1:10" x14ac:dyDescent="0.25">
      <c r="A1919" s="4" t="str">
        <f t="shared" si="59"/>
        <v>SizeAbove Median (1.88 kW)9/22/2021 (4pm-5pm &amp; 5:55pm-7pm)22</v>
      </c>
      <c r="B1919" t="s">
        <v>98</v>
      </c>
      <c r="C1919" t="s">
        <v>112</v>
      </c>
      <c r="D1919" s="5" t="s">
        <v>209</v>
      </c>
      <c r="E1919">
        <v>22</v>
      </c>
      <c r="F1919">
        <v>2.415208101272583</v>
      </c>
      <c r="G1919">
        <v>2.552638053894043</v>
      </c>
      <c r="H1919">
        <v>1.1686341837048531E-2</v>
      </c>
      <c r="I1919">
        <v>81.309415907693904</v>
      </c>
      <c r="J1919">
        <f t="shared" si="58"/>
        <v>0</v>
      </c>
    </row>
    <row r="1920" spans="1:10" x14ac:dyDescent="0.25">
      <c r="A1920" s="4" t="str">
        <f t="shared" si="59"/>
        <v>SizeAbove Median (1.88 kW)9/22/2021 (4pm-5pm &amp; 5:55pm-7pm)23</v>
      </c>
      <c r="B1920" t="s">
        <v>98</v>
      </c>
      <c r="C1920" t="s">
        <v>112</v>
      </c>
      <c r="D1920" s="5" t="s">
        <v>209</v>
      </c>
      <c r="E1920">
        <v>23</v>
      </c>
      <c r="F1920">
        <v>2.0645930767059326</v>
      </c>
      <c r="G1920">
        <v>2.1601712703704834</v>
      </c>
      <c r="H1920">
        <v>1.1381408199667931E-2</v>
      </c>
      <c r="I1920">
        <v>78.874295891528561</v>
      </c>
      <c r="J1920">
        <f t="shared" si="58"/>
        <v>0</v>
      </c>
    </row>
    <row r="1921" spans="1:10" x14ac:dyDescent="0.25">
      <c r="A1921" s="4" t="str">
        <f t="shared" si="59"/>
        <v>SizeAbove Median (1.88 kW)9/22/2021 (4pm-5pm &amp; 5:55pm-7pm)24</v>
      </c>
      <c r="B1921" t="s">
        <v>98</v>
      </c>
      <c r="C1921" t="s">
        <v>112</v>
      </c>
      <c r="D1921" s="5" t="s">
        <v>209</v>
      </c>
      <c r="E1921">
        <v>24</v>
      </c>
      <c r="F1921">
        <v>1.704371452331543</v>
      </c>
      <c r="G1921">
        <v>1.7992761135101318</v>
      </c>
      <c r="H1921">
        <v>1.0463211685419083E-2</v>
      </c>
      <c r="I1921">
        <v>77.079158874723916</v>
      </c>
      <c r="J1921">
        <f t="shared" si="58"/>
        <v>0</v>
      </c>
    </row>
    <row r="1922" spans="1:10" x14ac:dyDescent="0.25">
      <c r="A1922" s="4" t="str">
        <f t="shared" si="59"/>
        <v>SizeAbove Median (1.88 kW)9/30/2021 (5pm-7pm)1</v>
      </c>
      <c r="B1922" t="s">
        <v>98</v>
      </c>
      <c r="C1922" t="s">
        <v>112</v>
      </c>
      <c r="D1922" s="5" t="s">
        <v>210</v>
      </c>
      <c r="E1922">
        <v>1</v>
      </c>
      <c r="F1922">
        <v>0.91095227003097534</v>
      </c>
      <c r="G1922">
        <v>0.94529521465301514</v>
      </c>
      <c r="H1922">
        <v>8.4356451407074928E-3</v>
      </c>
      <c r="I1922">
        <v>64.184793895598744</v>
      </c>
      <c r="J1922">
        <f t="shared" ref="J1922:J1985" si="60">INDEX(events, MATCH(CONCATENATE(B1922, C1922, D1922), events_y, 0), MATCH("Confidential", events_x, 0))</f>
        <v>0</v>
      </c>
    </row>
    <row r="1923" spans="1:10" x14ac:dyDescent="0.25">
      <c r="A1923" s="4" t="str">
        <f t="shared" ref="A1923:A1986" si="61">B1923&amp;C1923&amp;D1923&amp;E1923</f>
        <v>SizeAbove Median (1.88 kW)9/30/2021 (5pm-7pm)2</v>
      </c>
      <c r="B1923" t="s">
        <v>98</v>
      </c>
      <c r="C1923" t="s">
        <v>112</v>
      </c>
      <c r="D1923" s="5" t="s">
        <v>210</v>
      </c>
      <c r="E1923">
        <v>2</v>
      </c>
      <c r="F1923">
        <v>0.81226515769958496</v>
      </c>
      <c r="G1923">
        <v>0.84194767475128174</v>
      </c>
      <c r="H1923">
        <v>7.7996072359383106E-3</v>
      </c>
      <c r="I1923">
        <v>62.830781622208988</v>
      </c>
      <c r="J1923">
        <f t="shared" si="60"/>
        <v>0</v>
      </c>
    </row>
    <row r="1924" spans="1:10" x14ac:dyDescent="0.25">
      <c r="A1924" s="4" t="str">
        <f t="shared" si="61"/>
        <v>SizeAbove Median (1.88 kW)9/30/2021 (5pm-7pm)3</v>
      </c>
      <c r="B1924" t="s">
        <v>98</v>
      </c>
      <c r="C1924" t="s">
        <v>112</v>
      </c>
      <c r="D1924" s="5" t="s">
        <v>210</v>
      </c>
      <c r="E1924">
        <v>3</v>
      </c>
      <c r="F1924">
        <v>0.74699479341506958</v>
      </c>
      <c r="G1924">
        <v>0.77087390422821045</v>
      </c>
      <c r="H1924">
        <v>7.0754676125943661E-3</v>
      </c>
      <c r="I1924">
        <v>61.206692236259705</v>
      </c>
      <c r="J1924">
        <f t="shared" si="60"/>
        <v>0</v>
      </c>
    </row>
    <row r="1925" spans="1:10" x14ac:dyDescent="0.25">
      <c r="A1925" s="4" t="str">
        <f t="shared" si="61"/>
        <v>SizeAbove Median (1.88 kW)9/30/2021 (5pm-7pm)4</v>
      </c>
      <c r="B1925" t="s">
        <v>98</v>
      </c>
      <c r="C1925" t="s">
        <v>112</v>
      </c>
      <c r="D1925" s="5" t="s">
        <v>210</v>
      </c>
      <c r="E1925">
        <v>4</v>
      </c>
      <c r="F1925">
        <v>0.69277960062026978</v>
      </c>
      <c r="G1925">
        <v>0.72923105955123901</v>
      </c>
      <c r="H1925">
        <v>6.3692606054246426E-3</v>
      </c>
      <c r="I1925">
        <v>60.271518430295032</v>
      </c>
      <c r="J1925">
        <f t="shared" si="60"/>
        <v>0</v>
      </c>
    </row>
    <row r="1926" spans="1:10" x14ac:dyDescent="0.25">
      <c r="A1926" s="4" t="str">
        <f t="shared" si="61"/>
        <v>SizeAbove Median (1.88 kW)9/30/2021 (5pm-7pm)5</v>
      </c>
      <c r="B1926" t="s">
        <v>98</v>
      </c>
      <c r="C1926" t="s">
        <v>112</v>
      </c>
      <c r="D1926" s="5" t="s">
        <v>210</v>
      </c>
      <c r="E1926">
        <v>5</v>
      </c>
      <c r="F1926">
        <v>0.67455458641052246</v>
      </c>
      <c r="G1926">
        <v>0.70610761642456055</v>
      </c>
      <c r="H1926">
        <v>5.6364894844591618E-3</v>
      </c>
      <c r="I1926">
        <v>59.012363841893929</v>
      </c>
      <c r="J1926">
        <f t="shared" si="60"/>
        <v>0</v>
      </c>
    </row>
    <row r="1927" spans="1:10" x14ac:dyDescent="0.25">
      <c r="A1927" s="4" t="str">
        <f t="shared" si="61"/>
        <v>SizeAbove Median (1.88 kW)9/30/2021 (5pm-7pm)6</v>
      </c>
      <c r="B1927" t="s">
        <v>98</v>
      </c>
      <c r="C1927" t="s">
        <v>112</v>
      </c>
      <c r="D1927" s="5" t="s">
        <v>210</v>
      </c>
      <c r="E1927">
        <v>6</v>
      </c>
      <c r="F1927">
        <v>0.69183170795440674</v>
      </c>
      <c r="G1927">
        <v>0.70871323347091675</v>
      </c>
      <c r="H1927">
        <v>4.8036277294158936E-3</v>
      </c>
      <c r="I1927">
        <v>58.487643828997349</v>
      </c>
      <c r="J1927">
        <f t="shared" si="60"/>
        <v>0</v>
      </c>
    </row>
    <row r="1928" spans="1:10" x14ac:dyDescent="0.25">
      <c r="A1928" s="4" t="str">
        <f t="shared" si="61"/>
        <v>SizeAbove Median (1.88 kW)9/30/2021 (5pm-7pm)7</v>
      </c>
      <c r="B1928" t="s">
        <v>98</v>
      </c>
      <c r="C1928" t="s">
        <v>112</v>
      </c>
      <c r="D1928" s="5" t="s">
        <v>210</v>
      </c>
      <c r="E1928">
        <v>7</v>
      </c>
      <c r="F1928">
        <v>0.75877106189727783</v>
      </c>
      <c r="G1928">
        <v>0.76953297853469849</v>
      </c>
      <c r="H1928">
        <v>4.3539092876017094E-3</v>
      </c>
      <c r="I1928">
        <v>59.31601921758319</v>
      </c>
      <c r="J1928">
        <f t="shared" si="60"/>
        <v>0</v>
      </c>
    </row>
    <row r="1929" spans="1:10" x14ac:dyDescent="0.25">
      <c r="A1929" s="4" t="str">
        <f t="shared" si="61"/>
        <v>SizeAbove Median (1.88 kW)9/30/2021 (5pm-7pm)8</v>
      </c>
      <c r="B1929" t="s">
        <v>98</v>
      </c>
      <c r="C1929" t="s">
        <v>112</v>
      </c>
      <c r="D1929" s="5" t="s">
        <v>210</v>
      </c>
      <c r="E1929">
        <v>8</v>
      </c>
      <c r="F1929">
        <v>0.72186279296875</v>
      </c>
      <c r="G1929">
        <v>0.72976177930831909</v>
      </c>
      <c r="H1929">
        <v>4.7236238606274128E-3</v>
      </c>
      <c r="I1929">
        <v>59.447103233865363</v>
      </c>
      <c r="J1929">
        <f t="shared" si="60"/>
        <v>0</v>
      </c>
    </row>
    <row r="1930" spans="1:10" x14ac:dyDescent="0.25">
      <c r="A1930" s="4" t="str">
        <f t="shared" si="61"/>
        <v>SizeAbove Median (1.88 kW)9/30/2021 (5pm-7pm)9</v>
      </c>
      <c r="B1930" t="s">
        <v>98</v>
      </c>
      <c r="C1930" t="s">
        <v>112</v>
      </c>
      <c r="D1930" s="5" t="s">
        <v>210</v>
      </c>
      <c r="E1930">
        <v>9</v>
      </c>
      <c r="F1930">
        <v>0.53770047426223755</v>
      </c>
      <c r="G1930">
        <v>0.53997606039047241</v>
      </c>
      <c r="H1930">
        <v>5.700492300093174E-3</v>
      </c>
      <c r="I1930">
        <v>61.120060559578121</v>
      </c>
      <c r="J1930">
        <f t="shared" si="60"/>
        <v>0</v>
      </c>
    </row>
    <row r="1931" spans="1:10" x14ac:dyDescent="0.25">
      <c r="A1931" s="4" t="str">
        <f t="shared" si="61"/>
        <v>SizeAbove Median (1.88 kW)9/30/2021 (5pm-7pm)10</v>
      </c>
      <c r="B1931" t="s">
        <v>98</v>
      </c>
      <c r="C1931" t="s">
        <v>112</v>
      </c>
      <c r="D1931" s="5" t="s">
        <v>210</v>
      </c>
      <c r="E1931">
        <v>10</v>
      </c>
      <c r="F1931">
        <v>0.35227113962173462</v>
      </c>
      <c r="G1931">
        <v>0.36041870713233948</v>
      </c>
      <c r="H1931">
        <v>6.4060688018798828E-3</v>
      </c>
      <c r="I1931">
        <v>66.128336226727583</v>
      </c>
      <c r="J1931">
        <f t="shared" si="60"/>
        <v>0</v>
      </c>
    </row>
    <row r="1932" spans="1:10" x14ac:dyDescent="0.25">
      <c r="A1932" s="4" t="str">
        <f t="shared" si="61"/>
        <v>SizeAbove Median (1.88 kW)9/30/2021 (5pm-7pm)11</v>
      </c>
      <c r="B1932" t="s">
        <v>98</v>
      </c>
      <c r="C1932" t="s">
        <v>112</v>
      </c>
      <c r="D1932" s="5" t="s">
        <v>210</v>
      </c>
      <c r="E1932">
        <v>11</v>
      </c>
      <c r="F1932">
        <v>0.22203578054904938</v>
      </c>
      <c r="G1932">
        <v>0.20556072890758514</v>
      </c>
      <c r="H1932">
        <v>6.6588632762432098E-3</v>
      </c>
      <c r="I1932">
        <v>72.024428115788936</v>
      </c>
      <c r="J1932">
        <f t="shared" si="60"/>
        <v>0</v>
      </c>
    </row>
    <row r="1933" spans="1:10" x14ac:dyDescent="0.25">
      <c r="A1933" s="4" t="str">
        <f t="shared" si="61"/>
        <v>SizeAbove Median (1.88 kW)9/30/2021 (5pm-7pm)12</v>
      </c>
      <c r="B1933" t="s">
        <v>98</v>
      </c>
      <c r="C1933" t="s">
        <v>112</v>
      </c>
      <c r="D1933" s="5" t="s">
        <v>210</v>
      </c>
      <c r="E1933">
        <v>12</v>
      </c>
      <c r="F1933">
        <v>0.15695098042488098</v>
      </c>
      <c r="G1933">
        <v>0.15835347771644592</v>
      </c>
      <c r="H1933">
        <v>7.2699729353189468E-3</v>
      </c>
      <c r="I1933">
        <v>78.107202175195226</v>
      </c>
      <c r="J1933">
        <f t="shared" si="60"/>
        <v>0</v>
      </c>
    </row>
    <row r="1934" spans="1:10" x14ac:dyDescent="0.25">
      <c r="A1934" s="4" t="str">
        <f t="shared" si="61"/>
        <v>SizeAbove Median (1.88 kW)9/30/2021 (5pm-7pm)13</v>
      </c>
      <c r="B1934" t="s">
        <v>98</v>
      </c>
      <c r="C1934" t="s">
        <v>112</v>
      </c>
      <c r="D1934" s="5" t="s">
        <v>210</v>
      </c>
      <c r="E1934">
        <v>13</v>
      </c>
      <c r="F1934">
        <v>0.21997168660163879</v>
      </c>
      <c r="G1934">
        <v>0.22326050698757172</v>
      </c>
      <c r="H1934">
        <v>7.8883292153477669E-3</v>
      </c>
      <c r="I1934">
        <v>82.651221650788045</v>
      </c>
      <c r="J1934">
        <f t="shared" si="60"/>
        <v>0</v>
      </c>
    </row>
    <row r="1935" spans="1:10" x14ac:dyDescent="0.25">
      <c r="A1935" s="4" t="str">
        <f t="shared" si="61"/>
        <v>SizeAbove Median (1.88 kW)9/30/2021 (5pm-7pm)14</v>
      </c>
      <c r="B1935" t="s">
        <v>98</v>
      </c>
      <c r="C1935" t="s">
        <v>112</v>
      </c>
      <c r="D1935" s="5" t="s">
        <v>210</v>
      </c>
      <c r="E1935">
        <v>14</v>
      </c>
      <c r="F1935">
        <v>0.40920710563659668</v>
      </c>
      <c r="G1935">
        <v>0.40616142749786377</v>
      </c>
      <c r="H1935">
        <v>7.7948686666786671E-3</v>
      </c>
      <c r="I1935">
        <v>84.171581654164939</v>
      </c>
      <c r="J1935">
        <f t="shared" si="60"/>
        <v>0</v>
      </c>
    </row>
    <row r="1936" spans="1:10" x14ac:dyDescent="0.25">
      <c r="A1936" s="4" t="str">
        <f t="shared" si="61"/>
        <v>SizeAbove Median (1.88 kW)9/30/2021 (5pm-7pm)15</v>
      </c>
      <c r="B1936" t="s">
        <v>98</v>
      </c>
      <c r="C1936" t="s">
        <v>112</v>
      </c>
      <c r="D1936" s="5" t="s">
        <v>210</v>
      </c>
      <c r="E1936">
        <v>15</v>
      </c>
      <c r="F1936">
        <v>0.70951372385025024</v>
      </c>
      <c r="G1936">
        <v>0.70551294088363647</v>
      </c>
      <c r="H1936">
        <v>4.6573230065405369E-3</v>
      </c>
      <c r="I1936">
        <v>85.523846218704264</v>
      </c>
      <c r="J1936">
        <f t="shared" si="60"/>
        <v>0</v>
      </c>
    </row>
    <row r="1937" spans="1:10" x14ac:dyDescent="0.25">
      <c r="A1937" s="4" t="str">
        <f t="shared" si="61"/>
        <v>SizeAbove Median (1.88 kW)9/30/2021 (5pm-7pm)16</v>
      </c>
      <c r="B1937" t="s">
        <v>98</v>
      </c>
      <c r="C1937" t="s">
        <v>112</v>
      </c>
      <c r="D1937" s="5" t="s">
        <v>210</v>
      </c>
      <c r="E1937">
        <v>16</v>
      </c>
      <c r="F1937">
        <v>1.1607946157455444</v>
      </c>
      <c r="G1937">
        <v>1.1647952795028687</v>
      </c>
      <c r="H1937">
        <v>4.6573230065405369E-3</v>
      </c>
      <c r="I1937">
        <v>86.883028412418255</v>
      </c>
      <c r="J1937">
        <f t="shared" si="60"/>
        <v>0</v>
      </c>
    </row>
    <row r="1938" spans="1:10" x14ac:dyDescent="0.25">
      <c r="A1938" s="4" t="str">
        <f t="shared" si="61"/>
        <v>SizeAbove Median (1.88 kW)9/30/2021 (5pm-7pm)17</v>
      </c>
      <c r="B1938" t="s">
        <v>98</v>
      </c>
      <c r="C1938" t="s">
        <v>112</v>
      </c>
      <c r="D1938" s="5" t="s">
        <v>210</v>
      </c>
      <c r="E1938">
        <v>17</v>
      </c>
      <c r="F1938">
        <v>1.6312469244003296</v>
      </c>
      <c r="G1938">
        <v>1.5736242532730103</v>
      </c>
      <c r="H1938">
        <v>9.6299871802330017E-3</v>
      </c>
      <c r="I1938">
        <v>87.434819998302928</v>
      </c>
      <c r="J1938">
        <f t="shared" si="60"/>
        <v>0</v>
      </c>
    </row>
    <row r="1939" spans="1:10" x14ac:dyDescent="0.25">
      <c r="A1939" s="4" t="str">
        <f t="shared" si="61"/>
        <v>SizeAbove Median (1.88 kW)9/30/2021 (5pm-7pm)18</v>
      </c>
      <c r="B1939" t="s">
        <v>98</v>
      </c>
      <c r="C1939" t="s">
        <v>112</v>
      </c>
      <c r="D1939" s="5" t="s">
        <v>210</v>
      </c>
      <c r="E1939">
        <v>18</v>
      </c>
      <c r="F1939">
        <v>1.9190964698791504</v>
      </c>
      <c r="G1939">
        <v>1.2601615190505981</v>
      </c>
      <c r="H1939">
        <v>1.0947229340672493E-2</v>
      </c>
      <c r="I1939">
        <v>87.35400556447118</v>
      </c>
      <c r="J1939">
        <f t="shared" si="60"/>
        <v>0</v>
      </c>
    </row>
    <row r="1940" spans="1:10" x14ac:dyDescent="0.25">
      <c r="A1940" s="4" t="str">
        <f t="shared" si="61"/>
        <v>SizeAbove Median (1.88 kW)9/30/2021 (5pm-7pm)19</v>
      </c>
      <c r="B1940" t="s">
        <v>98</v>
      </c>
      <c r="C1940" t="s">
        <v>112</v>
      </c>
      <c r="D1940" s="5" t="s">
        <v>210</v>
      </c>
      <c r="E1940">
        <v>19</v>
      </c>
      <c r="F1940">
        <v>1.913867712020874</v>
      </c>
      <c r="G1940">
        <v>1.5548526048660278</v>
      </c>
      <c r="H1940">
        <v>1.0949269868433475E-2</v>
      </c>
      <c r="I1940">
        <v>86.638024618488586</v>
      </c>
      <c r="J1940">
        <f t="shared" si="60"/>
        <v>0</v>
      </c>
    </row>
    <row r="1941" spans="1:10" x14ac:dyDescent="0.25">
      <c r="A1941" s="4" t="str">
        <f t="shared" si="61"/>
        <v>SizeAbove Median (1.88 kW)9/30/2021 (5pm-7pm)20</v>
      </c>
      <c r="B1941" t="s">
        <v>98</v>
      </c>
      <c r="C1941" t="s">
        <v>112</v>
      </c>
      <c r="D1941" s="5" t="s">
        <v>210</v>
      </c>
      <c r="E1941">
        <v>20</v>
      </c>
      <c r="F1941">
        <v>1.8532259464263916</v>
      </c>
      <c r="G1941">
        <v>2.1859595775604248</v>
      </c>
      <c r="H1941">
        <v>1.0572859086096287E-2</v>
      </c>
      <c r="I1941">
        <v>83.53940561504298</v>
      </c>
      <c r="J1941">
        <f t="shared" si="60"/>
        <v>0</v>
      </c>
    </row>
    <row r="1942" spans="1:10" x14ac:dyDescent="0.25">
      <c r="A1942" s="4" t="str">
        <f t="shared" si="61"/>
        <v>SizeAbove Median (1.88 kW)9/30/2021 (5pm-7pm)21</v>
      </c>
      <c r="B1942" t="s">
        <v>98</v>
      </c>
      <c r="C1942" t="s">
        <v>112</v>
      </c>
      <c r="D1942" s="5" t="s">
        <v>210</v>
      </c>
      <c r="E1942">
        <v>21</v>
      </c>
      <c r="F1942">
        <v>1.7320891618728638</v>
      </c>
      <c r="G1942">
        <v>1.8184686899185181</v>
      </c>
      <c r="H1942">
        <v>9.8946327343583107E-3</v>
      </c>
      <c r="I1942">
        <v>80.011506196777802</v>
      </c>
      <c r="J1942">
        <f t="shared" si="60"/>
        <v>0</v>
      </c>
    </row>
    <row r="1943" spans="1:10" x14ac:dyDescent="0.25">
      <c r="A1943" s="4" t="str">
        <f t="shared" si="61"/>
        <v>SizeAbove Median (1.88 kW)9/30/2021 (5pm-7pm)22</v>
      </c>
      <c r="B1943" t="s">
        <v>98</v>
      </c>
      <c r="C1943" t="s">
        <v>112</v>
      </c>
      <c r="D1943" s="5" t="s">
        <v>210</v>
      </c>
      <c r="E1943">
        <v>22</v>
      </c>
      <c r="F1943">
        <v>1.5808387994766235</v>
      </c>
      <c r="G1943">
        <v>1.6267563104629517</v>
      </c>
      <c r="H1943">
        <v>9.7469426691532135E-3</v>
      </c>
      <c r="I1943">
        <v>76.803431413879693</v>
      </c>
      <c r="J1943">
        <f t="shared" si="60"/>
        <v>0</v>
      </c>
    </row>
    <row r="1944" spans="1:10" x14ac:dyDescent="0.25">
      <c r="A1944" s="4" t="str">
        <f t="shared" si="61"/>
        <v>SizeAbove Median (1.88 kW)9/30/2021 (5pm-7pm)23</v>
      </c>
      <c r="B1944" t="s">
        <v>98</v>
      </c>
      <c r="C1944" t="s">
        <v>112</v>
      </c>
      <c r="D1944" s="5" t="s">
        <v>210</v>
      </c>
      <c r="E1944">
        <v>23</v>
      </c>
      <c r="F1944">
        <v>1.3865358829498291</v>
      </c>
      <c r="G1944">
        <v>1.4029468297958374</v>
      </c>
      <c r="H1944">
        <v>9.7273644059896469E-3</v>
      </c>
      <c r="I1944">
        <v>74.271329145940811</v>
      </c>
      <c r="J1944">
        <f t="shared" si="60"/>
        <v>0</v>
      </c>
    </row>
    <row r="1945" spans="1:10" x14ac:dyDescent="0.25">
      <c r="A1945" s="4" t="str">
        <f t="shared" si="61"/>
        <v>SizeAbove Median (1.88 kW)9/30/2021 (5pm-7pm)24</v>
      </c>
      <c r="B1945" t="s">
        <v>98</v>
      </c>
      <c r="C1945" t="s">
        <v>112</v>
      </c>
      <c r="D1945" s="5" t="s">
        <v>210</v>
      </c>
      <c r="E1945">
        <v>24</v>
      </c>
      <c r="F1945">
        <v>1.1621578931808472</v>
      </c>
      <c r="G1945">
        <v>1.1724975109100342</v>
      </c>
      <c r="H1945">
        <v>9.0398760512471199E-3</v>
      </c>
      <c r="I1945">
        <v>71.934127392293277</v>
      </c>
      <c r="J1945">
        <f t="shared" si="60"/>
        <v>0</v>
      </c>
    </row>
    <row r="1946" spans="1:10" x14ac:dyDescent="0.25">
      <c r="A1946" s="4" t="str">
        <f t="shared" si="61"/>
        <v>SizeBelow Median (1.88 kW)Average Event Day (6pm-8pm)1</v>
      </c>
      <c r="B1946" t="s">
        <v>98</v>
      </c>
      <c r="C1946" t="s">
        <v>113</v>
      </c>
      <c r="D1946" s="5" t="s">
        <v>211</v>
      </c>
      <c r="E1946">
        <v>1</v>
      </c>
      <c r="F1946">
        <v>0.89937132596969604</v>
      </c>
      <c r="G1946">
        <v>0.90787506103515625</v>
      </c>
      <c r="H1946">
        <v>8.234439417719841E-3</v>
      </c>
      <c r="I1946">
        <v>71.730380921083309</v>
      </c>
      <c r="J1946">
        <f t="shared" si="60"/>
        <v>0</v>
      </c>
    </row>
    <row r="1947" spans="1:10" x14ac:dyDescent="0.25">
      <c r="A1947" s="4" t="str">
        <f t="shared" si="61"/>
        <v>SizeBelow Median (1.88 kW)Average Event Day (6pm-8pm)2</v>
      </c>
      <c r="B1947" t="s">
        <v>98</v>
      </c>
      <c r="C1947" t="s">
        <v>113</v>
      </c>
      <c r="D1947" s="5" t="s">
        <v>211</v>
      </c>
      <c r="E1947">
        <v>2</v>
      </c>
      <c r="F1947">
        <v>0.78286832571029663</v>
      </c>
      <c r="G1947">
        <v>0.77961719036102295</v>
      </c>
      <c r="H1947">
        <v>7.6898667030036449E-3</v>
      </c>
      <c r="I1947">
        <v>70.757954098071579</v>
      </c>
      <c r="J1947">
        <f t="shared" si="60"/>
        <v>0</v>
      </c>
    </row>
    <row r="1948" spans="1:10" x14ac:dyDescent="0.25">
      <c r="A1948" s="4" t="str">
        <f t="shared" si="61"/>
        <v>SizeBelow Median (1.88 kW)Average Event Day (6pm-8pm)3</v>
      </c>
      <c r="B1948" t="s">
        <v>98</v>
      </c>
      <c r="C1948" t="s">
        <v>113</v>
      </c>
      <c r="D1948" s="5" t="s">
        <v>211</v>
      </c>
      <c r="E1948">
        <v>3</v>
      </c>
      <c r="F1948">
        <v>0.68697327375411987</v>
      </c>
      <c r="G1948">
        <v>0.68700557947158813</v>
      </c>
      <c r="H1948">
        <v>7.0555033162236214E-3</v>
      </c>
      <c r="I1948">
        <v>69.897264552169332</v>
      </c>
      <c r="J1948">
        <f t="shared" si="60"/>
        <v>0</v>
      </c>
    </row>
    <row r="1949" spans="1:10" x14ac:dyDescent="0.25">
      <c r="A1949" s="4" t="str">
        <f t="shared" si="61"/>
        <v>SizeBelow Median (1.88 kW)Average Event Day (6pm-8pm)4</v>
      </c>
      <c r="B1949" t="s">
        <v>98</v>
      </c>
      <c r="C1949" t="s">
        <v>113</v>
      </c>
      <c r="D1949" s="5" t="s">
        <v>211</v>
      </c>
      <c r="E1949">
        <v>4</v>
      </c>
      <c r="F1949">
        <v>0.61834365129470825</v>
      </c>
      <c r="G1949">
        <v>0.62404346466064453</v>
      </c>
      <c r="H1949">
        <v>6.4213764853775501E-3</v>
      </c>
      <c r="I1949">
        <v>69.368436280251132</v>
      </c>
      <c r="J1949">
        <f t="shared" si="60"/>
        <v>0</v>
      </c>
    </row>
    <row r="1950" spans="1:10" x14ac:dyDescent="0.25">
      <c r="A1950" s="4" t="str">
        <f t="shared" si="61"/>
        <v>SizeBelow Median (1.88 kW)Average Event Day (6pm-8pm)5</v>
      </c>
      <c r="B1950" t="s">
        <v>98</v>
      </c>
      <c r="C1950" t="s">
        <v>113</v>
      </c>
      <c r="D1950" s="5" t="s">
        <v>211</v>
      </c>
      <c r="E1950">
        <v>5</v>
      </c>
      <c r="F1950">
        <v>0.57555198669433594</v>
      </c>
      <c r="G1950">
        <v>0.58021926879882813</v>
      </c>
      <c r="H1950">
        <v>5.7424218393862247E-3</v>
      </c>
      <c r="I1950">
        <v>69.038520293897264</v>
      </c>
      <c r="J1950">
        <f t="shared" si="60"/>
        <v>0</v>
      </c>
    </row>
    <row r="1951" spans="1:10" x14ac:dyDescent="0.25">
      <c r="A1951" s="4" t="str">
        <f t="shared" si="61"/>
        <v>SizeBelow Median (1.88 kW)Average Event Day (6pm-8pm)6</v>
      </c>
      <c r="B1951" t="s">
        <v>98</v>
      </c>
      <c r="C1951" t="s">
        <v>113</v>
      </c>
      <c r="D1951" s="5" t="s">
        <v>211</v>
      </c>
      <c r="E1951">
        <v>6</v>
      </c>
      <c r="F1951">
        <v>0.55761229991912842</v>
      </c>
      <c r="G1951">
        <v>0.55598098039627075</v>
      </c>
      <c r="H1951">
        <v>4.7987517900764942E-3</v>
      </c>
      <c r="I1951">
        <v>68.721885715289488</v>
      </c>
      <c r="J1951">
        <f t="shared" si="60"/>
        <v>0</v>
      </c>
    </row>
    <row r="1952" spans="1:10" x14ac:dyDescent="0.25">
      <c r="A1952" s="4" t="str">
        <f t="shared" si="61"/>
        <v>SizeBelow Median (1.88 kW)Average Event Day (6pm-8pm)7</v>
      </c>
      <c r="B1952" t="s">
        <v>98</v>
      </c>
      <c r="C1952" t="s">
        <v>113</v>
      </c>
      <c r="D1952" s="5" t="s">
        <v>211</v>
      </c>
      <c r="E1952">
        <v>7</v>
      </c>
      <c r="F1952">
        <v>0.5543861985206604</v>
      </c>
      <c r="G1952">
        <v>0.56585973501205444</v>
      </c>
      <c r="H1952">
        <v>4.1005811654031277E-3</v>
      </c>
      <c r="I1952">
        <v>68.41923239151194</v>
      </c>
      <c r="J1952">
        <f t="shared" si="60"/>
        <v>0</v>
      </c>
    </row>
    <row r="1953" spans="1:10" x14ac:dyDescent="0.25">
      <c r="A1953" s="4" t="str">
        <f t="shared" si="61"/>
        <v>SizeBelow Median (1.88 kW)Average Event Day (6pm-8pm)8</v>
      </c>
      <c r="B1953" t="s">
        <v>98</v>
      </c>
      <c r="C1953" t="s">
        <v>113</v>
      </c>
      <c r="D1953" s="5" t="s">
        <v>211</v>
      </c>
      <c r="E1953">
        <v>8</v>
      </c>
      <c r="F1953">
        <v>0.51970028877258301</v>
      </c>
      <c r="G1953">
        <v>0.52928036451339722</v>
      </c>
      <c r="H1953">
        <v>4.2291777208447456E-3</v>
      </c>
      <c r="I1953">
        <v>68.262996789865568</v>
      </c>
      <c r="J1953">
        <f t="shared" si="60"/>
        <v>0</v>
      </c>
    </row>
    <row r="1954" spans="1:10" x14ac:dyDescent="0.25">
      <c r="A1954" s="4" t="str">
        <f t="shared" si="61"/>
        <v>SizeBelow Median (1.88 kW)Average Event Day (6pm-8pm)9</v>
      </c>
      <c r="B1954" t="s">
        <v>98</v>
      </c>
      <c r="C1954" t="s">
        <v>113</v>
      </c>
      <c r="D1954" s="5" t="s">
        <v>211</v>
      </c>
      <c r="E1954">
        <v>9</v>
      </c>
      <c r="F1954">
        <v>0.42095640301704407</v>
      </c>
      <c r="G1954">
        <v>0.42142659425735474</v>
      </c>
      <c r="H1954">
        <v>4.7179721295833588E-3</v>
      </c>
      <c r="I1954">
        <v>70.089759157779071</v>
      </c>
      <c r="J1954">
        <f t="shared" si="60"/>
        <v>0</v>
      </c>
    </row>
    <row r="1955" spans="1:10" x14ac:dyDescent="0.25">
      <c r="A1955" s="4" t="str">
        <f t="shared" si="61"/>
        <v>SizeBelow Median (1.88 kW)Average Event Day (6pm-8pm)10</v>
      </c>
      <c r="B1955" t="s">
        <v>98</v>
      </c>
      <c r="C1955" t="s">
        <v>113</v>
      </c>
      <c r="D1955" s="5" t="s">
        <v>211</v>
      </c>
      <c r="E1955">
        <v>10</v>
      </c>
      <c r="F1955">
        <v>0.30905559659004211</v>
      </c>
      <c r="G1955">
        <v>0.3125152587890625</v>
      </c>
      <c r="H1955">
        <v>5.4863099940121174E-3</v>
      </c>
      <c r="I1955">
        <v>74.164827446389538</v>
      </c>
      <c r="J1955">
        <f t="shared" si="60"/>
        <v>0</v>
      </c>
    </row>
    <row r="1956" spans="1:10" x14ac:dyDescent="0.25">
      <c r="A1956" s="4" t="str">
        <f t="shared" si="61"/>
        <v>SizeBelow Median (1.88 kW)Average Event Day (6pm-8pm)11</v>
      </c>
      <c r="B1956" t="s">
        <v>98</v>
      </c>
      <c r="C1956" t="s">
        <v>113</v>
      </c>
      <c r="D1956" s="5" t="s">
        <v>211</v>
      </c>
      <c r="E1956">
        <v>11</v>
      </c>
      <c r="F1956">
        <v>0.23573353886604309</v>
      </c>
      <c r="G1956">
        <v>0.24164471030235291</v>
      </c>
      <c r="H1956">
        <v>6.2045021913945675E-3</v>
      </c>
      <c r="I1956">
        <v>78.624053341397499</v>
      </c>
      <c r="J1956">
        <f t="shared" si="60"/>
        <v>0</v>
      </c>
    </row>
    <row r="1957" spans="1:10" x14ac:dyDescent="0.25">
      <c r="A1957" s="4" t="str">
        <f t="shared" si="61"/>
        <v>SizeBelow Median (1.88 kW)Average Event Day (6pm-8pm)12</v>
      </c>
      <c r="B1957" t="s">
        <v>98</v>
      </c>
      <c r="C1957" t="s">
        <v>113</v>
      </c>
      <c r="D1957" s="5" t="s">
        <v>211</v>
      </c>
      <c r="E1957">
        <v>12</v>
      </c>
      <c r="F1957">
        <v>0.24656134843826294</v>
      </c>
      <c r="G1957">
        <v>0.2558709979057312</v>
      </c>
      <c r="H1957">
        <v>7.0449388585984707E-3</v>
      </c>
      <c r="I1957">
        <v>82.572636809109142</v>
      </c>
      <c r="J1957">
        <f t="shared" si="60"/>
        <v>0</v>
      </c>
    </row>
    <row r="1958" spans="1:10" x14ac:dyDescent="0.25">
      <c r="A1958" s="4" t="str">
        <f t="shared" si="61"/>
        <v>SizeBelow Median (1.88 kW)Average Event Day (6pm-8pm)13</v>
      </c>
      <c r="B1958" t="s">
        <v>98</v>
      </c>
      <c r="C1958" t="s">
        <v>113</v>
      </c>
      <c r="D1958" s="5" t="s">
        <v>211</v>
      </c>
      <c r="E1958">
        <v>13</v>
      </c>
      <c r="F1958">
        <v>0.36157843470573425</v>
      </c>
      <c r="G1958">
        <v>0.37512147426605225</v>
      </c>
      <c r="H1958">
        <v>7.9557476565241814E-3</v>
      </c>
      <c r="I1958">
        <v>85.216254816877978</v>
      </c>
      <c r="J1958">
        <f t="shared" si="60"/>
        <v>0</v>
      </c>
    </row>
    <row r="1959" spans="1:10" x14ac:dyDescent="0.25">
      <c r="A1959" s="4" t="str">
        <f t="shared" si="61"/>
        <v>SizeBelow Median (1.88 kW)Average Event Day (6pm-8pm)14</v>
      </c>
      <c r="B1959" t="s">
        <v>98</v>
      </c>
      <c r="C1959" t="s">
        <v>113</v>
      </c>
      <c r="D1959" s="5" t="s">
        <v>211</v>
      </c>
      <c r="E1959">
        <v>14</v>
      </c>
      <c r="F1959">
        <v>0.55261266231536865</v>
      </c>
      <c r="G1959">
        <v>0.56687617301940918</v>
      </c>
      <c r="H1959">
        <v>8.5594030097126961E-3</v>
      </c>
      <c r="I1959">
        <v>87.385999145084966</v>
      </c>
      <c r="J1959">
        <f t="shared" si="60"/>
        <v>0</v>
      </c>
    </row>
    <row r="1960" spans="1:10" x14ac:dyDescent="0.25">
      <c r="A1960" s="4" t="str">
        <f t="shared" si="61"/>
        <v>SizeBelow Median (1.88 kW)Average Event Day (6pm-8pm)15</v>
      </c>
      <c r="B1960" t="s">
        <v>98</v>
      </c>
      <c r="C1960" t="s">
        <v>113</v>
      </c>
      <c r="D1960" s="5" t="s">
        <v>211</v>
      </c>
      <c r="E1960">
        <v>15</v>
      </c>
      <c r="F1960">
        <v>0.77475953102111816</v>
      </c>
      <c r="G1960">
        <v>0.79526239633560181</v>
      </c>
      <c r="H1960">
        <v>8.0860750749707222E-3</v>
      </c>
      <c r="I1960">
        <v>88.987146747493526</v>
      </c>
      <c r="J1960">
        <f t="shared" si="60"/>
        <v>0</v>
      </c>
    </row>
    <row r="1961" spans="1:10" x14ac:dyDescent="0.25">
      <c r="A1961" s="4" t="str">
        <f t="shared" si="61"/>
        <v>SizeBelow Median (1.88 kW)Average Event Day (6pm-8pm)16</v>
      </c>
      <c r="B1961" t="s">
        <v>98</v>
      </c>
      <c r="C1961" t="s">
        <v>113</v>
      </c>
      <c r="D1961" s="5" t="s">
        <v>211</v>
      </c>
      <c r="E1961">
        <v>16</v>
      </c>
      <c r="F1961">
        <v>1.0967916250228882</v>
      </c>
      <c r="G1961">
        <v>1.097459077835083</v>
      </c>
      <c r="H1961">
        <v>4.5708813704550266E-3</v>
      </c>
      <c r="I1961">
        <v>90.91396343152492</v>
      </c>
      <c r="J1961">
        <f t="shared" si="60"/>
        <v>0</v>
      </c>
    </row>
    <row r="1962" spans="1:10" x14ac:dyDescent="0.25">
      <c r="A1962" s="4" t="str">
        <f t="shared" si="61"/>
        <v>SizeBelow Median (1.88 kW)Average Event Day (6pm-8pm)17</v>
      </c>
      <c r="B1962" t="s">
        <v>98</v>
      </c>
      <c r="C1962" t="s">
        <v>113</v>
      </c>
      <c r="D1962" s="5" t="s">
        <v>211</v>
      </c>
      <c r="E1962">
        <v>17</v>
      </c>
      <c r="F1962">
        <v>1.2835943698883057</v>
      </c>
      <c r="G1962">
        <v>1.2829269170761108</v>
      </c>
      <c r="H1962">
        <v>4.5708813704550266E-3</v>
      </c>
      <c r="I1962">
        <v>90.644217515119507</v>
      </c>
      <c r="J1962">
        <f t="shared" si="60"/>
        <v>0</v>
      </c>
    </row>
    <row r="1963" spans="1:10" x14ac:dyDescent="0.25">
      <c r="A1963" s="4" t="str">
        <f t="shared" si="61"/>
        <v>SizeBelow Median (1.88 kW)Average Event Day (6pm-8pm)18</v>
      </c>
      <c r="B1963" t="s">
        <v>98</v>
      </c>
      <c r="C1963" t="s">
        <v>113</v>
      </c>
      <c r="D1963" s="5" t="s">
        <v>211</v>
      </c>
      <c r="E1963">
        <v>18</v>
      </c>
      <c r="F1963">
        <v>1.4273439645767212</v>
      </c>
      <c r="G1963">
        <v>1.4264342784881592</v>
      </c>
      <c r="H1963">
        <v>8.4621869027614594E-3</v>
      </c>
      <c r="I1963">
        <v>88.597093204460208</v>
      </c>
      <c r="J1963">
        <f t="shared" si="60"/>
        <v>0</v>
      </c>
    </row>
    <row r="1964" spans="1:10" x14ac:dyDescent="0.25">
      <c r="A1964" s="4" t="str">
        <f t="shared" si="61"/>
        <v>SizeBelow Median (1.88 kW)Average Event Day (6pm-8pm)19</v>
      </c>
      <c r="B1964" t="s">
        <v>98</v>
      </c>
      <c r="C1964" t="s">
        <v>113</v>
      </c>
      <c r="D1964" s="5" t="s">
        <v>211</v>
      </c>
      <c r="E1964">
        <v>19</v>
      </c>
      <c r="F1964">
        <v>1.4738599061965942</v>
      </c>
      <c r="G1964">
        <v>0.97123324871063232</v>
      </c>
      <c r="H1964">
        <v>9.1998297721147537E-3</v>
      </c>
      <c r="I1964">
        <v>86.335207062890433</v>
      </c>
      <c r="J1964">
        <f t="shared" si="60"/>
        <v>0</v>
      </c>
    </row>
    <row r="1965" spans="1:10" x14ac:dyDescent="0.25">
      <c r="A1965" s="4" t="str">
        <f t="shared" si="61"/>
        <v>SizeBelow Median (1.88 kW)Average Event Day (6pm-8pm)20</v>
      </c>
      <c r="B1965" t="s">
        <v>98</v>
      </c>
      <c r="C1965" t="s">
        <v>113</v>
      </c>
      <c r="D1965" s="5" t="s">
        <v>211</v>
      </c>
      <c r="E1965">
        <v>20</v>
      </c>
      <c r="F1965">
        <v>1.4285279512405396</v>
      </c>
      <c r="G1965">
        <v>1.1644347906112671</v>
      </c>
      <c r="H1965">
        <v>8.7821437045931816E-3</v>
      </c>
      <c r="I1965">
        <v>83.249493890693188</v>
      </c>
      <c r="J1965">
        <f t="shared" si="60"/>
        <v>0</v>
      </c>
    </row>
    <row r="1966" spans="1:10" x14ac:dyDescent="0.25">
      <c r="A1966" s="4" t="str">
        <f t="shared" si="61"/>
        <v>SizeBelow Median (1.88 kW)Average Event Day (6pm-8pm)21</v>
      </c>
      <c r="B1966" t="s">
        <v>98</v>
      </c>
      <c r="C1966" t="s">
        <v>113</v>
      </c>
      <c r="D1966" s="5" t="s">
        <v>211</v>
      </c>
      <c r="E1966">
        <v>21</v>
      </c>
      <c r="F1966">
        <v>1.4111713171005249</v>
      </c>
      <c r="G1966">
        <v>1.6808735132217407</v>
      </c>
      <c r="H1966">
        <v>8.8364267721772194E-3</v>
      </c>
      <c r="I1966">
        <v>79.248444369895253</v>
      </c>
      <c r="J1966">
        <f t="shared" si="60"/>
        <v>0</v>
      </c>
    </row>
    <row r="1967" spans="1:10" x14ac:dyDescent="0.25">
      <c r="A1967" s="4" t="str">
        <f t="shared" si="61"/>
        <v>SizeBelow Median (1.88 kW)Average Event Day (6pm-8pm)22</v>
      </c>
      <c r="B1967" t="s">
        <v>98</v>
      </c>
      <c r="C1967" t="s">
        <v>113</v>
      </c>
      <c r="D1967" s="5" t="s">
        <v>211</v>
      </c>
      <c r="E1967">
        <v>22</v>
      </c>
      <c r="F1967">
        <v>1.3890640735626221</v>
      </c>
      <c r="G1967">
        <v>1.4764701128005981</v>
      </c>
      <c r="H1967">
        <v>8.816947229206562E-3</v>
      </c>
      <c r="I1967">
        <v>76.346065909585334</v>
      </c>
      <c r="J1967">
        <f t="shared" si="60"/>
        <v>0</v>
      </c>
    </row>
    <row r="1968" spans="1:10" x14ac:dyDescent="0.25">
      <c r="A1968" s="4" t="str">
        <f t="shared" si="61"/>
        <v>SizeBelow Median (1.88 kW)Average Event Day (6pm-8pm)23</v>
      </c>
      <c r="B1968" t="s">
        <v>98</v>
      </c>
      <c r="C1968" t="s">
        <v>113</v>
      </c>
      <c r="D1968" s="5" t="s">
        <v>211</v>
      </c>
      <c r="E1968">
        <v>23</v>
      </c>
      <c r="F1968">
        <v>1.2762194871902466</v>
      </c>
      <c r="G1968">
        <v>1.3428559303283691</v>
      </c>
      <c r="H1968">
        <v>8.8560972362756729E-3</v>
      </c>
      <c r="I1968">
        <v>74.354182976768428</v>
      </c>
      <c r="J1968">
        <f t="shared" si="60"/>
        <v>0</v>
      </c>
    </row>
    <row r="1969" spans="1:10" x14ac:dyDescent="0.25">
      <c r="A1969" s="4" t="str">
        <f t="shared" si="61"/>
        <v>SizeBelow Median (1.88 kW)Average Event Day (6pm-8pm)24</v>
      </c>
      <c r="B1969" t="s">
        <v>98</v>
      </c>
      <c r="C1969" t="s">
        <v>113</v>
      </c>
      <c r="D1969" s="5" t="s">
        <v>211</v>
      </c>
      <c r="E1969">
        <v>24</v>
      </c>
      <c r="F1969">
        <v>1.1047465801239014</v>
      </c>
      <c r="G1969">
        <v>1.1456903219223022</v>
      </c>
      <c r="H1969">
        <v>8.4312558174133301E-3</v>
      </c>
      <c r="I1969">
        <v>72.908701996292535</v>
      </c>
      <c r="J1969">
        <f t="shared" si="60"/>
        <v>0</v>
      </c>
    </row>
    <row r="1970" spans="1:10" x14ac:dyDescent="0.25">
      <c r="A1970" s="4" t="str">
        <f t="shared" si="61"/>
        <v>SizeBelow Median (1.88 kW)6/17/2021 (8pm-9pm)1</v>
      </c>
      <c r="B1970" t="s">
        <v>98</v>
      </c>
      <c r="C1970" t="s">
        <v>113</v>
      </c>
      <c r="D1970" s="5" t="s">
        <v>212</v>
      </c>
      <c r="E1970">
        <v>1</v>
      </c>
      <c r="F1970">
        <v>0.84456884860992432</v>
      </c>
      <c r="G1970">
        <v>0.86375147104263306</v>
      </c>
      <c r="H1970">
        <v>9.0980129316449165E-3</v>
      </c>
      <c r="I1970">
        <v>69.74404420844445</v>
      </c>
      <c r="J1970">
        <f t="shared" si="60"/>
        <v>0</v>
      </c>
    </row>
    <row r="1971" spans="1:10" x14ac:dyDescent="0.25">
      <c r="A1971" s="4" t="str">
        <f t="shared" si="61"/>
        <v>SizeBelow Median (1.88 kW)6/17/2021 (8pm-9pm)2</v>
      </c>
      <c r="B1971" t="s">
        <v>98</v>
      </c>
      <c r="C1971" t="s">
        <v>113</v>
      </c>
      <c r="D1971" s="5" t="s">
        <v>212</v>
      </c>
      <c r="E1971">
        <v>2</v>
      </c>
      <c r="F1971">
        <v>0.72775161266326904</v>
      </c>
      <c r="G1971">
        <v>0.75017434358596802</v>
      </c>
      <c r="H1971">
        <v>8.5028484463691711E-3</v>
      </c>
      <c r="I1971">
        <v>68.920466945683415</v>
      </c>
      <c r="J1971">
        <f t="shared" si="60"/>
        <v>0</v>
      </c>
    </row>
    <row r="1972" spans="1:10" x14ac:dyDescent="0.25">
      <c r="A1972" s="4" t="str">
        <f t="shared" si="61"/>
        <v>SizeBelow Median (1.88 kW)6/17/2021 (8pm-9pm)3</v>
      </c>
      <c r="B1972" t="s">
        <v>98</v>
      </c>
      <c r="C1972" t="s">
        <v>113</v>
      </c>
      <c r="D1972" s="5" t="s">
        <v>212</v>
      </c>
      <c r="E1972">
        <v>3</v>
      </c>
      <c r="F1972">
        <v>0.65289580821990967</v>
      </c>
      <c r="G1972">
        <v>0.66578841209411621</v>
      </c>
      <c r="H1972">
        <v>7.6923472806811333E-3</v>
      </c>
      <c r="I1972">
        <v>68.032865730633901</v>
      </c>
      <c r="J1972">
        <f t="shared" si="60"/>
        <v>0</v>
      </c>
    </row>
    <row r="1973" spans="1:10" x14ac:dyDescent="0.25">
      <c r="A1973" s="4" t="str">
        <f t="shared" si="61"/>
        <v>SizeBelow Median (1.88 kW)6/17/2021 (8pm-9pm)4</v>
      </c>
      <c r="B1973" t="s">
        <v>98</v>
      </c>
      <c r="C1973" t="s">
        <v>113</v>
      </c>
      <c r="D1973" s="5" t="s">
        <v>212</v>
      </c>
      <c r="E1973">
        <v>4</v>
      </c>
      <c r="F1973">
        <v>0.59068065881729126</v>
      </c>
      <c r="G1973">
        <v>0.60794275999069214</v>
      </c>
      <c r="H1973">
        <v>7.0172925479710102E-3</v>
      </c>
      <c r="I1973">
        <v>67.52259194585811</v>
      </c>
      <c r="J1973">
        <f t="shared" si="60"/>
        <v>0</v>
      </c>
    </row>
    <row r="1974" spans="1:10" x14ac:dyDescent="0.25">
      <c r="A1974" s="4" t="str">
        <f t="shared" si="61"/>
        <v>SizeBelow Median (1.88 kW)6/17/2021 (8pm-9pm)5</v>
      </c>
      <c r="B1974" t="s">
        <v>98</v>
      </c>
      <c r="C1974" t="s">
        <v>113</v>
      </c>
      <c r="D1974" s="5" t="s">
        <v>212</v>
      </c>
      <c r="E1974">
        <v>5</v>
      </c>
      <c r="F1974">
        <v>0.54595625400543213</v>
      </c>
      <c r="G1974">
        <v>0.56558084487915039</v>
      </c>
      <c r="H1974">
        <v>6.1831260100007057E-3</v>
      </c>
      <c r="I1974">
        <v>67.009072372209815</v>
      </c>
      <c r="J1974">
        <f t="shared" si="60"/>
        <v>0</v>
      </c>
    </row>
    <row r="1975" spans="1:10" x14ac:dyDescent="0.25">
      <c r="A1975" s="4" t="str">
        <f t="shared" si="61"/>
        <v>SizeBelow Median (1.88 kW)6/17/2021 (8pm-9pm)6</v>
      </c>
      <c r="B1975" t="s">
        <v>98</v>
      </c>
      <c r="C1975" t="s">
        <v>113</v>
      </c>
      <c r="D1975" s="5" t="s">
        <v>212</v>
      </c>
      <c r="E1975">
        <v>6</v>
      </c>
      <c r="F1975">
        <v>0.53532743453979492</v>
      </c>
      <c r="G1975">
        <v>0.53552389144897461</v>
      </c>
      <c r="H1975">
        <v>5.2330410107970238E-3</v>
      </c>
      <c r="I1975">
        <v>66.612668081010298</v>
      </c>
      <c r="J1975">
        <f t="shared" si="60"/>
        <v>0</v>
      </c>
    </row>
    <row r="1976" spans="1:10" x14ac:dyDescent="0.25">
      <c r="A1976" s="4" t="str">
        <f t="shared" si="61"/>
        <v>SizeBelow Median (1.88 kW)6/17/2021 (8pm-9pm)7</v>
      </c>
      <c r="B1976" t="s">
        <v>98</v>
      </c>
      <c r="C1976" t="s">
        <v>113</v>
      </c>
      <c r="D1976" s="5" t="s">
        <v>212</v>
      </c>
      <c r="E1976">
        <v>7</v>
      </c>
      <c r="F1976">
        <v>0.50692027807235718</v>
      </c>
      <c r="G1976">
        <v>0.50847995281219482</v>
      </c>
      <c r="H1976">
        <v>4.6372287906706333E-3</v>
      </c>
      <c r="I1976">
        <v>66.204216921446516</v>
      </c>
      <c r="J1976">
        <f t="shared" si="60"/>
        <v>0</v>
      </c>
    </row>
    <row r="1977" spans="1:10" x14ac:dyDescent="0.25">
      <c r="A1977" s="4" t="str">
        <f t="shared" si="61"/>
        <v>SizeBelow Median (1.88 kW)6/17/2021 (8pm-9pm)8</v>
      </c>
      <c r="B1977" t="s">
        <v>98</v>
      </c>
      <c r="C1977" t="s">
        <v>113</v>
      </c>
      <c r="D1977" s="5" t="s">
        <v>212</v>
      </c>
      <c r="E1977">
        <v>8</v>
      </c>
      <c r="F1977">
        <v>0.45571741461753845</v>
      </c>
      <c r="G1977">
        <v>0.46846207976341248</v>
      </c>
      <c r="H1977">
        <v>4.5242435298860073E-3</v>
      </c>
      <c r="I1977">
        <v>66.745445263121255</v>
      </c>
      <c r="J1977">
        <f t="shared" si="60"/>
        <v>0</v>
      </c>
    </row>
    <row r="1978" spans="1:10" x14ac:dyDescent="0.25">
      <c r="A1978" s="4" t="str">
        <f t="shared" si="61"/>
        <v>SizeBelow Median (1.88 kW)6/17/2021 (8pm-9pm)9</v>
      </c>
      <c r="B1978" t="s">
        <v>98</v>
      </c>
      <c r="C1978" t="s">
        <v>113</v>
      </c>
      <c r="D1978" s="5" t="s">
        <v>212</v>
      </c>
      <c r="E1978">
        <v>9</v>
      </c>
      <c r="F1978">
        <v>0.41881477832794189</v>
      </c>
      <c r="G1978">
        <v>0.419716477394104</v>
      </c>
      <c r="H1978">
        <v>4.8393122851848602E-3</v>
      </c>
      <c r="I1978">
        <v>69.850105052752468</v>
      </c>
      <c r="J1978">
        <f t="shared" si="60"/>
        <v>0</v>
      </c>
    </row>
    <row r="1979" spans="1:10" x14ac:dyDescent="0.25">
      <c r="A1979" s="4" t="str">
        <f t="shared" si="61"/>
        <v>SizeBelow Median (1.88 kW)6/17/2021 (8pm-9pm)10</v>
      </c>
      <c r="B1979" t="s">
        <v>98</v>
      </c>
      <c r="C1979" t="s">
        <v>113</v>
      </c>
      <c r="D1979" s="5" t="s">
        <v>212</v>
      </c>
      <c r="E1979">
        <v>10</v>
      </c>
      <c r="F1979">
        <v>0.33478206396102905</v>
      </c>
      <c r="G1979">
        <v>0.32571077346801758</v>
      </c>
      <c r="H1979">
        <v>5.7682371698319912E-3</v>
      </c>
      <c r="I1979">
        <v>72.311943645190468</v>
      </c>
      <c r="J1979">
        <f t="shared" si="60"/>
        <v>0</v>
      </c>
    </row>
    <row r="1980" spans="1:10" x14ac:dyDescent="0.25">
      <c r="A1980" s="4" t="str">
        <f t="shared" si="61"/>
        <v>SizeBelow Median (1.88 kW)6/17/2021 (8pm-9pm)11</v>
      </c>
      <c r="B1980" t="s">
        <v>98</v>
      </c>
      <c r="C1980" t="s">
        <v>113</v>
      </c>
      <c r="D1980" s="5" t="s">
        <v>212</v>
      </c>
      <c r="E1980">
        <v>11</v>
      </c>
      <c r="F1980">
        <v>0.2000696212053299</v>
      </c>
      <c r="G1980">
        <v>0.20886141061782837</v>
      </c>
      <c r="H1980">
        <v>6.6688726656138897E-3</v>
      </c>
      <c r="I1980">
        <v>73.633007258804966</v>
      </c>
      <c r="J1980">
        <f t="shared" si="60"/>
        <v>0</v>
      </c>
    </row>
    <row r="1981" spans="1:10" x14ac:dyDescent="0.25">
      <c r="A1981" s="4" t="str">
        <f t="shared" si="61"/>
        <v>SizeBelow Median (1.88 kW)6/17/2021 (8pm-9pm)12</v>
      </c>
      <c r="B1981" t="s">
        <v>98</v>
      </c>
      <c r="C1981" t="s">
        <v>113</v>
      </c>
      <c r="D1981" s="5" t="s">
        <v>212</v>
      </c>
      <c r="E1981">
        <v>12</v>
      </c>
      <c r="F1981">
        <v>0.14580428600311279</v>
      </c>
      <c r="G1981">
        <v>0.17511919140815735</v>
      </c>
      <c r="H1981">
        <v>7.5593884103000164E-3</v>
      </c>
      <c r="I1981">
        <v>77.935220937718896</v>
      </c>
      <c r="J1981">
        <f t="shared" si="60"/>
        <v>0</v>
      </c>
    </row>
    <row r="1982" spans="1:10" x14ac:dyDescent="0.25">
      <c r="A1982" s="4" t="str">
        <f t="shared" si="61"/>
        <v>SizeBelow Median (1.88 kW)6/17/2021 (8pm-9pm)13</v>
      </c>
      <c r="B1982" t="s">
        <v>98</v>
      </c>
      <c r="C1982" t="s">
        <v>113</v>
      </c>
      <c r="D1982" s="5" t="s">
        <v>212</v>
      </c>
      <c r="E1982">
        <v>13</v>
      </c>
      <c r="F1982">
        <v>0.22946086525917053</v>
      </c>
      <c r="G1982">
        <v>0.23081254959106445</v>
      </c>
      <c r="H1982">
        <v>8.3933994174003601E-3</v>
      </c>
      <c r="I1982">
        <v>81.973970630698759</v>
      </c>
      <c r="J1982">
        <f t="shared" si="60"/>
        <v>0</v>
      </c>
    </row>
    <row r="1983" spans="1:10" x14ac:dyDescent="0.25">
      <c r="A1983" s="4" t="str">
        <f t="shared" si="61"/>
        <v>SizeBelow Median (1.88 kW)6/17/2021 (8pm-9pm)14</v>
      </c>
      <c r="B1983" t="s">
        <v>98</v>
      </c>
      <c r="C1983" t="s">
        <v>113</v>
      </c>
      <c r="D1983" s="5" t="s">
        <v>212</v>
      </c>
      <c r="E1983">
        <v>14</v>
      </c>
      <c r="F1983">
        <v>0.34150555729866028</v>
      </c>
      <c r="G1983">
        <v>0.35070273280143738</v>
      </c>
      <c r="H1983">
        <v>9.0907029807567596E-3</v>
      </c>
      <c r="I1983">
        <v>83.076480170639556</v>
      </c>
      <c r="J1983">
        <f t="shared" si="60"/>
        <v>0</v>
      </c>
    </row>
    <row r="1984" spans="1:10" x14ac:dyDescent="0.25">
      <c r="A1984" s="4" t="str">
        <f t="shared" si="61"/>
        <v>SizeBelow Median (1.88 kW)6/17/2021 (8pm-9pm)15</v>
      </c>
      <c r="B1984" t="s">
        <v>98</v>
      </c>
      <c r="C1984" t="s">
        <v>113</v>
      </c>
      <c r="D1984" s="5" t="s">
        <v>212</v>
      </c>
      <c r="E1984">
        <v>15</v>
      </c>
      <c r="F1984">
        <v>0.46721860766410828</v>
      </c>
      <c r="G1984">
        <v>0.47873714566230774</v>
      </c>
      <c r="H1984">
        <v>9.4265993684530258E-3</v>
      </c>
      <c r="I1984">
        <v>83.261157859497331</v>
      </c>
      <c r="J1984">
        <f t="shared" si="60"/>
        <v>0</v>
      </c>
    </row>
    <row r="1985" spans="1:10" x14ac:dyDescent="0.25">
      <c r="A1985" s="4" t="str">
        <f t="shared" si="61"/>
        <v>SizeBelow Median (1.88 kW)6/17/2021 (8pm-9pm)16</v>
      </c>
      <c r="B1985" t="s">
        <v>98</v>
      </c>
      <c r="C1985" t="s">
        <v>113</v>
      </c>
      <c r="D1985" s="5" t="s">
        <v>212</v>
      </c>
      <c r="E1985">
        <v>16</v>
      </c>
      <c r="F1985">
        <v>0.64116662740707397</v>
      </c>
      <c r="G1985">
        <v>0.6504177451133728</v>
      </c>
      <c r="H1985">
        <v>9.5374668017029762E-3</v>
      </c>
      <c r="I1985">
        <v>82.487247770801488</v>
      </c>
      <c r="J1985">
        <f t="shared" si="60"/>
        <v>0</v>
      </c>
    </row>
    <row r="1986" spans="1:10" x14ac:dyDescent="0.25">
      <c r="A1986" s="4" t="str">
        <f t="shared" si="61"/>
        <v>SizeBelow Median (1.88 kW)6/17/2021 (8pm-9pm)17</v>
      </c>
      <c r="B1986" t="s">
        <v>98</v>
      </c>
      <c r="C1986" t="s">
        <v>113</v>
      </c>
      <c r="D1986" s="5" t="s">
        <v>212</v>
      </c>
      <c r="E1986">
        <v>17</v>
      </c>
      <c r="F1986">
        <v>0.79667830467224121</v>
      </c>
      <c r="G1986">
        <v>0.83078968524932861</v>
      </c>
      <c r="H1986">
        <v>8.4511376917362213E-3</v>
      </c>
      <c r="I1986">
        <v>82.731589926840144</v>
      </c>
      <c r="J1986">
        <f t="shared" ref="J1986:J2049" si="62">INDEX(events, MATCH(CONCATENATE(B1986, C1986, D1986), events_y, 0), MATCH("Confidential", events_x, 0))</f>
        <v>0</v>
      </c>
    </row>
    <row r="1987" spans="1:10" x14ac:dyDescent="0.25">
      <c r="A1987" s="4" t="str">
        <f t="shared" ref="A1987:A2050" si="63">B1987&amp;C1987&amp;D1987&amp;E1987</f>
        <v>SizeBelow Median (1.88 kW)6/17/2021 (8pm-9pm)18</v>
      </c>
      <c r="B1987" t="s">
        <v>98</v>
      </c>
      <c r="C1987" t="s">
        <v>113</v>
      </c>
      <c r="D1987" s="5" t="s">
        <v>212</v>
      </c>
      <c r="E1987">
        <v>18</v>
      </c>
      <c r="F1987">
        <v>1.0018433332443237</v>
      </c>
      <c r="G1987">
        <v>1.0145763158798218</v>
      </c>
      <c r="H1987">
        <v>4.4846488162875175E-3</v>
      </c>
      <c r="I1987">
        <v>81.680801868933443</v>
      </c>
      <c r="J1987">
        <f t="shared" si="62"/>
        <v>0</v>
      </c>
    </row>
    <row r="1988" spans="1:10" x14ac:dyDescent="0.25">
      <c r="A1988" s="4" t="str">
        <f t="shared" si="63"/>
        <v>SizeBelow Median (1.88 kW)6/17/2021 (8pm-9pm)19</v>
      </c>
      <c r="B1988" t="s">
        <v>98</v>
      </c>
      <c r="C1988" t="s">
        <v>113</v>
      </c>
      <c r="D1988" s="5" t="s">
        <v>212</v>
      </c>
      <c r="E1988">
        <v>19</v>
      </c>
      <c r="F1988">
        <v>1.1460016965866089</v>
      </c>
      <c r="G1988">
        <v>1.1332687139511108</v>
      </c>
      <c r="H1988">
        <v>4.4846488162875175E-3</v>
      </c>
      <c r="I1988">
        <v>80.066975539844606</v>
      </c>
      <c r="J1988">
        <f t="shared" si="62"/>
        <v>0</v>
      </c>
    </row>
    <row r="1989" spans="1:10" x14ac:dyDescent="0.25">
      <c r="A1989" s="4" t="str">
        <f t="shared" si="63"/>
        <v>SizeBelow Median (1.88 kW)6/17/2021 (8pm-9pm)20</v>
      </c>
      <c r="B1989" t="s">
        <v>98</v>
      </c>
      <c r="C1989" t="s">
        <v>113</v>
      </c>
      <c r="D1989" s="5" t="s">
        <v>212</v>
      </c>
      <c r="E1989">
        <v>20</v>
      </c>
      <c r="F1989">
        <v>1.158272385597229</v>
      </c>
      <c r="G1989">
        <v>1.1531765460968018</v>
      </c>
      <c r="H1989">
        <v>7.5981649570167065E-3</v>
      </c>
      <c r="I1989">
        <v>77.151681218262652</v>
      </c>
      <c r="J1989">
        <f t="shared" si="62"/>
        <v>0</v>
      </c>
    </row>
    <row r="1990" spans="1:10" x14ac:dyDescent="0.25">
      <c r="A1990" s="4" t="str">
        <f t="shared" si="63"/>
        <v>SizeBelow Median (1.88 kW)6/17/2021 (8pm-9pm)21</v>
      </c>
      <c r="B1990" t="s">
        <v>98</v>
      </c>
      <c r="C1990" t="s">
        <v>113</v>
      </c>
      <c r="D1990" s="5" t="s">
        <v>212</v>
      </c>
      <c r="E1990">
        <v>21</v>
      </c>
      <c r="F1990">
        <v>1.165199875831604</v>
      </c>
      <c r="G1990">
        <v>0.89118242263793945</v>
      </c>
      <c r="H1990">
        <v>8.2320813089609146E-3</v>
      </c>
      <c r="I1990">
        <v>73.926338307506683</v>
      </c>
      <c r="J1990">
        <f t="shared" si="62"/>
        <v>0</v>
      </c>
    </row>
    <row r="1991" spans="1:10" x14ac:dyDescent="0.25">
      <c r="A1991" s="4" t="str">
        <f t="shared" si="63"/>
        <v>SizeBelow Median (1.88 kW)6/17/2021 (8pm-9pm)22</v>
      </c>
      <c r="B1991" t="s">
        <v>98</v>
      </c>
      <c r="C1991" t="s">
        <v>113</v>
      </c>
      <c r="D1991" s="5" t="s">
        <v>212</v>
      </c>
      <c r="E1991">
        <v>22</v>
      </c>
      <c r="F1991">
        <v>1.1709541082382202</v>
      </c>
      <c r="G1991">
        <v>1.3115381002426147</v>
      </c>
      <c r="H1991">
        <v>8.9983539655804634E-3</v>
      </c>
      <c r="I1991">
        <v>71.592453592481021</v>
      </c>
      <c r="J1991">
        <f t="shared" si="62"/>
        <v>0</v>
      </c>
    </row>
    <row r="1992" spans="1:10" x14ac:dyDescent="0.25">
      <c r="A1992" s="4" t="str">
        <f t="shared" si="63"/>
        <v>SizeBelow Median (1.88 kW)6/17/2021 (8pm-9pm)23</v>
      </c>
      <c r="B1992" t="s">
        <v>98</v>
      </c>
      <c r="C1992" t="s">
        <v>113</v>
      </c>
      <c r="D1992" s="5" t="s">
        <v>212</v>
      </c>
      <c r="E1992">
        <v>23</v>
      </c>
      <c r="F1992">
        <v>1.1189587116241455</v>
      </c>
      <c r="G1992">
        <v>1.1504634618759155</v>
      </c>
      <c r="H1992">
        <v>9.3520274385809898E-3</v>
      </c>
      <c r="I1992">
        <v>70.476460707814297</v>
      </c>
      <c r="J1992">
        <f t="shared" si="62"/>
        <v>0</v>
      </c>
    </row>
    <row r="1993" spans="1:10" x14ac:dyDescent="0.25">
      <c r="A1993" s="4" t="str">
        <f t="shared" si="63"/>
        <v>SizeBelow Median (1.88 kW)6/17/2021 (8pm-9pm)24</v>
      </c>
      <c r="B1993" t="s">
        <v>98</v>
      </c>
      <c r="C1993" t="s">
        <v>113</v>
      </c>
      <c r="D1993" s="5" t="s">
        <v>212</v>
      </c>
      <c r="E1993">
        <v>24</v>
      </c>
      <c r="F1993">
        <v>0.97709417343139648</v>
      </c>
      <c r="G1993">
        <v>0.99687254428863525</v>
      </c>
      <c r="H1993">
        <v>9.0919779613614082E-3</v>
      </c>
      <c r="I1993">
        <v>69.409211822681769</v>
      </c>
      <c r="J1993">
        <f t="shared" si="62"/>
        <v>0</v>
      </c>
    </row>
    <row r="1994" spans="1:10" x14ac:dyDescent="0.25">
      <c r="A1994" s="4" t="str">
        <f t="shared" si="63"/>
        <v>SizeBelow Median (1.88 kW)7/9/2021 (5pm-6pm &amp; 6:30pm-8:58pm)1</v>
      </c>
      <c r="B1994" t="s">
        <v>98</v>
      </c>
      <c r="C1994" t="s">
        <v>113</v>
      </c>
      <c r="D1994" s="5" t="s">
        <v>213</v>
      </c>
      <c r="E1994">
        <v>1</v>
      </c>
      <c r="F1994">
        <v>0.92038840055465698</v>
      </c>
      <c r="G1994">
        <v>0.92980289459228516</v>
      </c>
      <c r="H1994">
        <v>8.8164545595645905E-3</v>
      </c>
      <c r="I1994">
        <v>71.971837243901462</v>
      </c>
      <c r="J1994">
        <f t="shared" si="62"/>
        <v>0</v>
      </c>
    </row>
    <row r="1995" spans="1:10" x14ac:dyDescent="0.25">
      <c r="A1995" s="4" t="str">
        <f t="shared" si="63"/>
        <v>SizeBelow Median (1.88 kW)7/9/2021 (5pm-6pm &amp; 6:30pm-8:58pm)2</v>
      </c>
      <c r="B1995" t="s">
        <v>98</v>
      </c>
      <c r="C1995" t="s">
        <v>113</v>
      </c>
      <c r="D1995" s="5" t="s">
        <v>213</v>
      </c>
      <c r="E1995">
        <v>2</v>
      </c>
      <c r="F1995">
        <v>0.78869974613189697</v>
      </c>
      <c r="G1995">
        <v>0.80336475372314453</v>
      </c>
      <c r="H1995">
        <v>8.1870313733816147E-3</v>
      </c>
      <c r="I1995">
        <v>71.510852166396774</v>
      </c>
      <c r="J1995">
        <f t="shared" si="62"/>
        <v>0</v>
      </c>
    </row>
    <row r="1996" spans="1:10" x14ac:dyDescent="0.25">
      <c r="A1996" s="4" t="str">
        <f t="shared" si="63"/>
        <v>SizeBelow Median (1.88 kW)7/9/2021 (5pm-6pm &amp; 6:30pm-8:58pm)3</v>
      </c>
      <c r="B1996" t="s">
        <v>98</v>
      </c>
      <c r="C1996" t="s">
        <v>113</v>
      </c>
      <c r="D1996" s="5" t="s">
        <v>213</v>
      </c>
      <c r="E1996">
        <v>3</v>
      </c>
      <c r="F1996">
        <v>0.69085365533828735</v>
      </c>
      <c r="G1996">
        <v>0.70851075649261475</v>
      </c>
      <c r="H1996">
        <v>7.4965306557714939E-3</v>
      </c>
      <c r="I1996">
        <v>71.045870639614677</v>
      </c>
      <c r="J1996">
        <f t="shared" si="62"/>
        <v>0</v>
      </c>
    </row>
    <row r="1997" spans="1:10" x14ac:dyDescent="0.25">
      <c r="A1997" s="4" t="str">
        <f t="shared" si="63"/>
        <v>SizeBelow Median (1.88 kW)7/9/2021 (5pm-6pm &amp; 6:30pm-8:58pm)4</v>
      </c>
      <c r="B1997" t="s">
        <v>98</v>
      </c>
      <c r="C1997" t="s">
        <v>113</v>
      </c>
      <c r="D1997" s="5" t="s">
        <v>213</v>
      </c>
      <c r="E1997">
        <v>4</v>
      </c>
      <c r="F1997">
        <v>0.62954419851303101</v>
      </c>
      <c r="G1997">
        <v>0.64326518774032593</v>
      </c>
      <c r="H1997">
        <v>6.7706857807934284E-3</v>
      </c>
      <c r="I1997">
        <v>70.574372630871608</v>
      </c>
      <c r="J1997">
        <f t="shared" si="62"/>
        <v>0</v>
      </c>
    </row>
    <row r="1998" spans="1:10" x14ac:dyDescent="0.25">
      <c r="A1998" s="4" t="str">
        <f t="shared" si="63"/>
        <v>SizeBelow Median (1.88 kW)7/9/2021 (5pm-6pm &amp; 6:30pm-8:58pm)5</v>
      </c>
      <c r="B1998" t="s">
        <v>98</v>
      </c>
      <c r="C1998" t="s">
        <v>113</v>
      </c>
      <c r="D1998" s="5" t="s">
        <v>213</v>
      </c>
      <c r="E1998">
        <v>5</v>
      </c>
      <c r="F1998">
        <v>0.59094035625457764</v>
      </c>
      <c r="G1998">
        <v>0.59789377450942993</v>
      </c>
      <c r="H1998">
        <v>6.0513997450470924E-3</v>
      </c>
      <c r="I1998">
        <v>70.144264670600691</v>
      </c>
      <c r="J1998">
        <f t="shared" si="62"/>
        <v>0</v>
      </c>
    </row>
    <row r="1999" spans="1:10" x14ac:dyDescent="0.25">
      <c r="A1999" s="4" t="str">
        <f t="shared" si="63"/>
        <v>SizeBelow Median (1.88 kW)7/9/2021 (5pm-6pm &amp; 6:30pm-8:58pm)6</v>
      </c>
      <c r="B1999" t="s">
        <v>98</v>
      </c>
      <c r="C1999" t="s">
        <v>113</v>
      </c>
      <c r="D1999" s="5" t="s">
        <v>213</v>
      </c>
      <c r="E1999">
        <v>6</v>
      </c>
      <c r="F1999">
        <v>0.5586322546005249</v>
      </c>
      <c r="G1999">
        <v>0.56716442108154297</v>
      </c>
      <c r="H1999">
        <v>5.1055578514933586E-3</v>
      </c>
      <c r="I1999">
        <v>69.730297490532536</v>
      </c>
      <c r="J1999">
        <f t="shared" si="62"/>
        <v>0</v>
      </c>
    </row>
    <row r="2000" spans="1:10" x14ac:dyDescent="0.25">
      <c r="A2000" s="4" t="str">
        <f t="shared" si="63"/>
        <v>SizeBelow Median (1.88 kW)7/9/2021 (5pm-6pm &amp; 6:30pm-8:58pm)7</v>
      </c>
      <c r="B2000" t="s">
        <v>98</v>
      </c>
      <c r="C2000" t="s">
        <v>113</v>
      </c>
      <c r="D2000" s="5" t="s">
        <v>213</v>
      </c>
      <c r="E2000">
        <v>7</v>
      </c>
      <c r="F2000">
        <v>0.53857505321502686</v>
      </c>
      <c r="G2000">
        <v>0.53624922037124634</v>
      </c>
      <c r="H2000">
        <v>4.4791423715651035E-3</v>
      </c>
      <c r="I2000">
        <v>69.38176287125107</v>
      </c>
      <c r="J2000">
        <f t="shared" si="62"/>
        <v>0</v>
      </c>
    </row>
    <row r="2001" spans="1:10" x14ac:dyDescent="0.25">
      <c r="A2001" s="4" t="str">
        <f t="shared" si="63"/>
        <v>SizeBelow Median (1.88 kW)7/9/2021 (5pm-6pm &amp; 6:30pm-8:58pm)8</v>
      </c>
      <c r="B2001" t="s">
        <v>98</v>
      </c>
      <c r="C2001" t="s">
        <v>113</v>
      </c>
      <c r="D2001" s="5" t="s">
        <v>213</v>
      </c>
      <c r="E2001">
        <v>8</v>
      </c>
      <c r="F2001">
        <v>0.50479644536972046</v>
      </c>
      <c r="G2001">
        <v>0.50080466270446777</v>
      </c>
      <c r="H2001">
        <v>4.5964941382408142E-3</v>
      </c>
      <c r="I2001">
        <v>69.938145002630222</v>
      </c>
      <c r="J2001">
        <f t="shared" si="62"/>
        <v>0</v>
      </c>
    </row>
    <row r="2002" spans="1:10" x14ac:dyDescent="0.25">
      <c r="A2002" s="4" t="str">
        <f t="shared" si="63"/>
        <v>SizeBelow Median (1.88 kW)7/9/2021 (5pm-6pm &amp; 6:30pm-8:58pm)9</v>
      </c>
      <c r="B2002" t="s">
        <v>98</v>
      </c>
      <c r="C2002" t="s">
        <v>113</v>
      </c>
      <c r="D2002" s="5" t="s">
        <v>213</v>
      </c>
      <c r="E2002">
        <v>9</v>
      </c>
      <c r="F2002">
        <v>0.42697647213935852</v>
      </c>
      <c r="G2002">
        <v>0.43598476052284241</v>
      </c>
      <c r="H2002">
        <v>5.0403228960931301E-3</v>
      </c>
      <c r="I2002">
        <v>72.397754906211205</v>
      </c>
      <c r="J2002">
        <f t="shared" si="62"/>
        <v>0</v>
      </c>
    </row>
    <row r="2003" spans="1:10" x14ac:dyDescent="0.25">
      <c r="A2003" s="4" t="str">
        <f t="shared" si="63"/>
        <v>SizeBelow Median (1.88 kW)7/9/2021 (5pm-6pm &amp; 6:30pm-8:58pm)10</v>
      </c>
      <c r="B2003" t="s">
        <v>98</v>
      </c>
      <c r="C2003" t="s">
        <v>113</v>
      </c>
      <c r="D2003" s="5" t="s">
        <v>213</v>
      </c>
      <c r="E2003">
        <v>10</v>
      </c>
      <c r="F2003">
        <v>0.34429234266281128</v>
      </c>
      <c r="G2003">
        <v>0.36969250440597534</v>
      </c>
      <c r="H2003">
        <v>5.937828216701746E-3</v>
      </c>
      <c r="I2003">
        <v>76.04442685093224</v>
      </c>
      <c r="J2003">
        <f t="shared" si="62"/>
        <v>0</v>
      </c>
    </row>
    <row r="2004" spans="1:10" x14ac:dyDescent="0.25">
      <c r="A2004" s="4" t="str">
        <f t="shared" si="63"/>
        <v>SizeBelow Median (1.88 kW)7/9/2021 (5pm-6pm &amp; 6:30pm-8:58pm)11</v>
      </c>
      <c r="B2004" t="s">
        <v>98</v>
      </c>
      <c r="C2004" t="s">
        <v>113</v>
      </c>
      <c r="D2004" s="5" t="s">
        <v>213</v>
      </c>
      <c r="E2004">
        <v>11</v>
      </c>
      <c r="F2004">
        <v>0.32037848234176636</v>
      </c>
      <c r="G2004">
        <v>0.34059688448905945</v>
      </c>
      <c r="H2004">
        <v>6.8455995060503483E-3</v>
      </c>
      <c r="I2004">
        <v>79.885870460181195</v>
      </c>
      <c r="J2004">
        <f t="shared" si="62"/>
        <v>0</v>
      </c>
    </row>
    <row r="2005" spans="1:10" x14ac:dyDescent="0.25">
      <c r="A2005" s="4" t="str">
        <f t="shared" si="63"/>
        <v>SizeBelow Median (1.88 kW)7/9/2021 (5pm-6pm &amp; 6:30pm-8:58pm)12</v>
      </c>
      <c r="B2005" t="s">
        <v>98</v>
      </c>
      <c r="C2005" t="s">
        <v>113</v>
      </c>
      <c r="D2005" s="5" t="s">
        <v>213</v>
      </c>
      <c r="E2005">
        <v>12</v>
      </c>
      <c r="F2005">
        <v>0.36753451824188232</v>
      </c>
      <c r="G2005">
        <v>0.3776136040687561</v>
      </c>
      <c r="H2005">
        <v>7.7935187146067619E-3</v>
      </c>
      <c r="I2005">
        <v>82.585298691798045</v>
      </c>
      <c r="J2005">
        <f t="shared" si="62"/>
        <v>0</v>
      </c>
    </row>
    <row r="2006" spans="1:10" x14ac:dyDescent="0.25">
      <c r="A2006" s="4" t="str">
        <f t="shared" si="63"/>
        <v>SizeBelow Median (1.88 kW)7/9/2021 (5pm-6pm &amp; 6:30pm-8:58pm)13</v>
      </c>
      <c r="B2006" t="s">
        <v>98</v>
      </c>
      <c r="C2006" t="s">
        <v>113</v>
      </c>
      <c r="D2006" s="5" t="s">
        <v>213</v>
      </c>
      <c r="E2006">
        <v>13</v>
      </c>
      <c r="F2006">
        <v>0.49511769413948059</v>
      </c>
      <c r="G2006">
        <v>0.48580083250999451</v>
      </c>
      <c r="H2006">
        <v>8.5159549489617348E-3</v>
      </c>
      <c r="I2006">
        <v>84.320880980684734</v>
      </c>
      <c r="J2006">
        <f t="shared" si="62"/>
        <v>0</v>
      </c>
    </row>
    <row r="2007" spans="1:10" x14ac:dyDescent="0.25">
      <c r="A2007" s="4" t="str">
        <f t="shared" si="63"/>
        <v>SizeBelow Median (1.88 kW)7/9/2021 (5pm-6pm &amp; 6:30pm-8:58pm)14</v>
      </c>
      <c r="B2007" t="s">
        <v>98</v>
      </c>
      <c r="C2007" t="s">
        <v>113</v>
      </c>
      <c r="D2007" s="5" t="s">
        <v>213</v>
      </c>
      <c r="E2007">
        <v>14</v>
      </c>
      <c r="F2007">
        <v>0.61177146434783936</v>
      </c>
      <c r="G2007">
        <v>0.59135103225708008</v>
      </c>
      <c r="H2007">
        <v>8.0524822697043419E-3</v>
      </c>
      <c r="I2007">
        <v>86.053618150213325</v>
      </c>
      <c r="J2007">
        <f t="shared" si="62"/>
        <v>0</v>
      </c>
    </row>
    <row r="2008" spans="1:10" x14ac:dyDescent="0.25">
      <c r="A2008" s="4" t="str">
        <f t="shared" si="63"/>
        <v>SizeBelow Median (1.88 kW)7/9/2021 (5pm-6pm &amp; 6:30pm-8:58pm)15</v>
      </c>
      <c r="B2008" t="s">
        <v>98</v>
      </c>
      <c r="C2008" t="s">
        <v>113</v>
      </c>
      <c r="D2008" s="5" t="s">
        <v>213</v>
      </c>
      <c r="E2008">
        <v>15</v>
      </c>
      <c r="F2008">
        <v>0.7443234920501709</v>
      </c>
      <c r="G2008">
        <v>0.73373186588287354</v>
      </c>
      <c r="H2008">
        <v>4.490954801440239E-3</v>
      </c>
      <c r="I2008">
        <v>86.969819778628704</v>
      </c>
      <c r="J2008">
        <f t="shared" si="62"/>
        <v>0</v>
      </c>
    </row>
    <row r="2009" spans="1:10" x14ac:dyDescent="0.25">
      <c r="A2009" s="4" t="str">
        <f t="shared" si="63"/>
        <v>SizeBelow Median (1.88 kW)7/9/2021 (5pm-6pm &amp; 6:30pm-8:58pm)16</v>
      </c>
      <c r="B2009" t="s">
        <v>98</v>
      </c>
      <c r="C2009" t="s">
        <v>113</v>
      </c>
      <c r="D2009" s="5" t="s">
        <v>213</v>
      </c>
      <c r="E2009">
        <v>16</v>
      </c>
      <c r="F2009">
        <v>0.92426133155822754</v>
      </c>
      <c r="G2009">
        <v>0.9348529577255249</v>
      </c>
      <c r="H2009">
        <v>4.490954801440239E-3</v>
      </c>
      <c r="I2009">
        <v>87.679635897881596</v>
      </c>
      <c r="J2009">
        <f t="shared" si="62"/>
        <v>0</v>
      </c>
    </row>
    <row r="2010" spans="1:10" x14ac:dyDescent="0.25">
      <c r="A2010" s="4" t="str">
        <f t="shared" si="63"/>
        <v>SizeBelow Median (1.88 kW)7/9/2021 (5pm-6pm &amp; 6:30pm-8:58pm)17</v>
      </c>
      <c r="B2010" t="s">
        <v>98</v>
      </c>
      <c r="C2010" t="s">
        <v>113</v>
      </c>
      <c r="D2010" s="5" t="s">
        <v>213</v>
      </c>
      <c r="E2010">
        <v>17</v>
      </c>
      <c r="F2010">
        <v>1.058430552482605</v>
      </c>
      <c r="G2010">
        <v>1.0803593397140503</v>
      </c>
      <c r="H2010">
        <v>8.6249466985464096E-3</v>
      </c>
      <c r="I2010">
        <v>88.409175738731619</v>
      </c>
      <c r="J2010">
        <f t="shared" si="62"/>
        <v>0</v>
      </c>
    </row>
    <row r="2011" spans="1:10" x14ac:dyDescent="0.25">
      <c r="A2011" s="4" t="str">
        <f t="shared" si="63"/>
        <v>SizeBelow Median (1.88 kW)7/9/2021 (5pm-6pm &amp; 6:30pm-8:58pm)18</v>
      </c>
      <c r="B2011" t="s">
        <v>98</v>
      </c>
      <c r="C2011" t="s">
        <v>113</v>
      </c>
      <c r="D2011" s="5" t="s">
        <v>213</v>
      </c>
      <c r="E2011">
        <v>18</v>
      </c>
      <c r="F2011">
        <v>1.251369833946228</v>
      </c>
      <c r="G2011">
        <v>0.64591705799102783</v>
      </c>
      <c r="H2011">
        <v>9.8419850692152977E-3</v>
      </c>
      <c r="I2011">
        <v>87.654446070786861</v>
      </c>
      <c r="J2011">
        <f t="shared" si="62"/>
        <v>0</v>
      </c>
    </row>
    <row r="2012" spans="1:10" x14ac:dyDescent="0.25">
      <c r="A2012" s="4" t="str">
        <f t="shared" si="63"/>
        <v>SizeBelow Median (1.88 kW)7/9/2021 (5pm-6pm &amp; 6:30pm-8:58pm)19</v>
      </c>
      <c r="B2012" t="s">
        <v>98</v>
      </c>
      <c r="C2012" t="s">
        <v>113</v>
      </c>
      <c r="D2012" s="5" t="s">
        <v>213</v>
      </c>
      <c r="E2012">
        <v>19</v>
      </c>
      <c r="F2012">
        <v>1.36714768409729</v>
      </c>
      <c r="G2012">
        <v>1.3278501033782959</v>
      </c>
      <c r="H2012">
        <v>9.7898198291659355E-3</v>
      </c>
      <c r="I2012">
        <v>86.243404080119561</v>
      </c>
      <c r="J2012">
        <f t="shared" si="62"/>
        <v>0</v>
      </c>
    </row>
    <row r="2013" spans="1:10" x14ac:dyDescent="0.25">
      <c r="A2013" s="4" t="str">
        <f t="shared" si="63"/>
        <v>SizeBelow Median (1.88 kW)7/9/2021 (5pm-6pm &amp; 6:30pm-8:58pm)20</v>
      </c>
      <c r="B2013" t="s">
        <v>98</v>
      </c>
      <c r="C2013" t="s">
        <v>113</v>
      </c>
      <c r="D2013" s="5" t="s">
        <v>213</v>
      </c>
      <c r="E2013">
        <v>20</v>
      </c>
      <c r="F2013">
        <v>1.335456371307373</v>
      </c>
      <c r="G2013">
        <v>1.0265390872955322</v>
      </c>
      <c r="H2013">
        <v>9.1659184545278549E-3</v>
      </c>
      <c r="I2013">
        <v>83.70465648155691</v>
      </c>
      <c r="J2013">
        <f t="shared" si="62"/>
        <v>0</v>
      </c>
    </row>
    <row r="2014" spans="1:10" x14ac:dyDescent="0.25">
      <c r="A2014" s="4" t="str">
        <f t="shared" si="63"/>
        <v>SizeBelow Median (1.88 kW)7/9/2021 (5pm-6pm &amp; 6:30pm-8:58pm)21</v>
      </c>
      <c r="B2014" t="s">
        <v>98</v>
      </c>
      <c r="C2014" t="s">
        <v>113</v>
      </c>
      <c r="D2014" s="5" t="s">
        <v>213</v>
      </c>
      <c r="E2014">
        <v>21</v>
      </c>
      <c r="F2014">
        <v>1.3369185924530029</v>
      </c>
      <c r="G2014">
        <v>1.1484301090240479</v>
      </c>
      <c r="H2014">
        <v>8.9786238968372345E-3</v>
      </c>
      <c r="I2014">
        <v>80.431525020586193</v>
      </c>
      <c r="J2014">
        <f t="shared" si="62"/>
        <v>0</v>
      </c>
    </row>
    <row r="2015" spans="1:10" x14ac:dyDescent="0.25">
      <c r="A2015" s="4" t="str">
        <f t="shared" si="63"/>
        <v>SizeBelow Median (1.88 kW)7/9/2021 (5pm-6pm &amp; 6:30pm-8:58pm)22</v>
      </c>
      <c r="B2015" t="s">
        <v>98</v>
      </c>
      <c r="C2015" t="s">
        <v>113</v>
      </c>
      <c r="D2015" s="5" t="s">
        <v>213</v>
      </c>
      <c r="E2015">
        <v>22</v>
      </c>
      <c r="F2015">
        <v>1.3402227163314819</v>
      </c>
      <c r="G2015">
        <v>1.5992499589920044</v>
      </c>
      <c r="H2015">
        <v>9.4297397881746292E-3</v>
      </c>
      <c r="I2015">
        <v>77.281287164958101</v>
      </c>
      <c r="J2015">
        <f t="shared" si="62"/>
        <v>0</v>
      </c>
    </row>
    <row r="2016" spans="1:10" x14ac:dyDescent="0.25">
      <c r="A2016" s="4" t="str">
        <f t="shared" si="63"/>
        <v>SizeBelow Median (1.88 kW)7/9/2021 (5pm-6pm &amp; 6:30pm-8:58pm)23</v>
      </c>
      <c r="B2016" t="s">
        <v>98</v>
      </c>
      <c r="C2016" t="s">
        <v>113</v>
      </c>
      <c r="D2016" s="5" t="s">
        <v>213</v>
      </c>
      <c r="E2016">
        <v>23</v>
      </c>
      <c r="F2016">
        <v>1.3005657196044922</v>
      </c>
      <c r="G2016">
        <v>1.4344353675842285</v>
      </c>
      <c r="H2016">
        <v>9.7316866740584373E-3</v>
      </c>
      <c r="I2016">
        <v>75.917116457774355</v>
      </c>
      <c r="J2016">
        <f t="shared" si="62"/>
        <v>0</v>
      </c>
    </row>
    <row r="2017" spans="1:10" x14ac:dyDescent="0.25">
      <c r="A2017" s="4" t="str">
        <f t="shared" si="63"/>
        <v>SizeBelow Median (1.88 kW)7/9/2021 (5pm-6pm &amp; 6:30pm-8:58pm)24</v>
      </c>
      <c r="B2017" t="s">
        <v>98</v>
      </c>
      <c r="C2017" t="s">
        <v>113</v>
      </c>
      <c r="D2017" s="5" t="s">
        <v>213</v>
      </c>
      <c r="E2017">
        <v>24</v>
      </c>
      <c r="F2017">
        <v>1.1369220018386841</v>
      </c>
      <c r="G2017">
        <v>1.2549747228622437</v>
      </c>
      <c r="H2017">
        <v>9.4530228525400162E-3</v>
      </c>
      <c r="I2017">
        <v>74.776353947478526</v>
      </c>
      <c r="J2017">
        <f t="shared" si="62"/>
        <v>0</v>
      </c>
    </row>
    <row r="2018" spans="1:10" x14ac:dyDescent="0.25">
      <c r="A2018" s="4" t="str">
        <f t="shared" si="63"/>
        <v>SizeBelow Median (1.88 kW)8/5/2021 (5pm-6pm &amp; 8pm-9pm)1</v>
      </c>
      <c r="B2018" t="s">
        <v>98</v>
      </c>
      <c r="C2018" t="s">
        <v>113</v>
      </c>
      <c r="D2018" s="5" t="s">
        <v>214</v>
      </c>
      <c r="E2018">
        <v>1</v>
      </c>
      <c r="F2018">
        <v>0.97419100999832153</v>
      </c>
      <c r="G2018">
        <v>0.97878062725067139</v>
      </c>
      <c r="H2018">
        <v>8.5108932107686996E-3</v>
      </c>
      <c r="I2018">
        <v>71.437218763694077</v>
      </c>
      <c r="J2018">
        <f t="shared" si="62"/>
        <v>0</v>
      </c>
    </row>
    <row r="2019" spans="1:10" x14ac:dyDescent="0.25">
      <c r="A2019" s="4" t="str">
        <f t="shared" si="63"/>
        <v>SizeBelow Median (1.88 kW)8/5/2021 (5pm-6pm &amp; 8pm-9pm)2</v>
      </c>
      <c r="B2019" t="s">
        <v>98</v>
      </c>
      <c r="C2019" t="s">
        <v>113</v>
      </c>
      <c r="D2019" s="5" t="s">
        <v>214</v>
      </c>
      <c r="E2019">
        <v>2</v>
      </c>
      <c r="F2019">
        <v>0.8428911566734314</v>
      </c>
      <c r="G2019">
        <v>0.83272731304168701</v>
      </c>
      <c r="H2019">
        <v>8.0327372997999191E-3</v>
      </c>
      <c r="I2019">
        <v>70.751468215692583</v>
      </c>
      <c r="J2019">
        <f t="shared" si="62"/>
        <v>0</v>
      </c>
    </row>
    <row r="2020" spans="1:10" x14ac:dyDescent="0.25">
      <c r="A2020" s="4" t="str">
        <f t="shared" si="63"/>
        <v>SizeBelow Median (1.88 kW)8/5/2021 (5pm-6pm &amp; 8pm-9pm)3</v>
      </c>
      <c r="B2020" t="s">
        <v>98</v>
      </c>
      <c r="C2020" t="s">
        <v>113</v>
      </c>
      <c r="D2020" s="5" t="s">
        <v>214</v>
      </c>
      <c r="E2020">
        <v>3</v>
      </c>
      <c r="F2020">
        <v>0.75360316038131714</v>
      </c>
      <c r="G2020">
        <v>0.72586935758590698</v>
      </c>
      <c r="H2020">
        <v>7.3840436525642872E-3</v>
      </c>
      <c r="I2020">
        <v>69.903678649720447</v>
      </c>
      <c r="J2020">
        <f t="shared" si="62"/>
        <v>0</v>
      </c>
    </row>
    <row r="2021" spans="1:10" x14ac:dyDescent="0.25">
      <c r="A2021" s="4" t="str">
        <f t="shared" si="63"/>
        <v>SizeBelow Median (1.88 kW)8/5/2021 (5pm-6pm &amp; 8pm-9pm)4</v>
      </c>
      <c r="B2021" t="s">
        <v>98</v>
      </c>
      <c r="C2021" t="s">
        <v>113</v>
      </c>
      <c r="D2021" s="5" t="s">
        <v>214</v>
      </c>
      <c r="E2021">
        <v>4</v>
      </c>
      <c r="F2021">
        <v>0.67564302682876587</v>
      </c>
      <c r="G2021">
        <v>0.65944540500640869</v>
      </c>
      <c r="H2021">
        <v>6.5847304649651051E-3</v>
      </c>
      <c r="I2021">
        <v>69.533620780355164</v>
      </c>
      <c r="J2021">
        <f t="shared" si="62"/>
        <v>0</v>
      </c>
    </row>
    <row r="2022" spans="1:10" x14ac:dyDescent="0.25">
      <c r="A2022" s="4" t="str">
        <f t="shared" si="63"/>
        <v>SizeBelow Median (1.88 kW)8/5/2021 (5pm-6pm &amp; 8pm-9pm)5</v>
      </c>
      <c r="B2022" t="s">
        <v>98</v>
      </c>
      <c r="C2022" t="s">
        <v>113</v>
      </c>
      <c r="D2022" s="5" t="s">
        <v>214</v>
      </c>
      <c r="E2022">
        <v>5</v>
      </c>
      <c r="F2022">
        <v>0.60823005437850952</v>
      </c>
      <c r="G2022">
        <v>0.61043131351470947</v>
      </c>
      <c r="H2022">
        <v>5.8049927465617657E-3</v>
      </c>
      <c r="I2022">
        <v>69.265401578240798</v>
      </c>
      <c r="J2022">
        <f t="shared" si="62"/>
        <v>0</v>
      </c>
    </row>
    <row r="2023" spans="1:10" x14ac:dyDescent="0.25">
      <c r="A2023" s="4" t="str">
        <f t="shared" si="63"/>
        <v>SizeBelow Median (1.88 kW)8/5/2021 (5pm-6pm &amp; 8pm-9pm)6</v>
      </c>
      <c r="B2023" t="s">
        <v>98</v>
      </c>
      <c r="C2023" t="s">
        <v>113</v>
      </c>
      <c r="D2023" s="5" t="s">
        <v>214</v>
      </c>
      <c r="E2023">
        <v>6</v>
      </c>
      <c r="F2023">
        <v>0.57182985544204712</v>
      </c>
      <c r="G2023">
        <v>0.573932945728302</v>
      </c>
      <c r="H2023">
        <v>4.8172073438763618E-3</v>
      </c>
      <c r="I2023">
        <v>68.648099517740121</v>
      </c>
      <c r="J2023">
        <f t="shared" si="62"/>
        <v>0</v>
      </c>
    </row>
    <row r="2024" spans="1:10" x14ac:dyDescent="0.25">
      <c r="A2024" s="4" t="str">
        <f t="shared" si="63"/>
        <v>SizeBelow Median (1.88 kW)8/5/2021 (5pm-6pm &amp; 8pm-9pm)7</v>
      </c>
      <c r="B2024" t="s">
        <v>98</v>
      </c>
      <c r="C2024" t="s">
        <v>113</v>
      </c>
      <c r="D2024" s="5" t="s">
        <v>214</v>
      </c>
      <c r="E2024">
        <v>7</v>
      </c>
      <c r="F2024">
        <v>0.54534423351287842</v>
      </c>
      <c r="G2024">
        <v>0.55028015375137329</v>
      </c>
      <c r="H2024">
        <v>4.182805772870779E-3</v>
      </c>
      <c r="I2024">
        <v>68.013395879005657</v>
      </c>
      <c r="J2024">
        <f t="shared" si="62"/>
        <v>0</v>
      </c>
    </row>
    <row r="2025" spans="1:10" x14ac:dyDescent="0.25">
      <c r="A2025" s="4" t="str">
        <f t="shared" si="63"/>
        <v>SizeBelow Median (1.88 kW)8/5/2021 (5pm-6pm &amp; 8pm-9pm)8</v>
      </c>
      <c r="B2025" t="s">
        <v>98</v>
      </c>
      <c r="C2025" t="s">
        <v>113</v>
      </c>
      <c r="D2025" s="5" t="s">
        <v>214</v>
      </c>
      <c r="E2025">
        <v>8</v>
      </c>
      <c r="F2025">
        <v>0.4965246319770813</v>
      </c>
      <c r="G2025">
        <v>0.49846562743186951</v>
      </c>
      <c r="H2025">
        <v>4.3079624883830547E-3</v>
      </c>
      <c r="I2025">
        <v>68.029464708461887</v>
      </c>
      <c r="J2025">
        <f t="shared" si="62"/>
        <v>0</v>
      </c>
    </row>
    <row r="2026" spans="1:10" x14ac:dyDescent="0.25">
      <c r="A2026" s="4" t="str">
        <f t="shared" si="63"/>
        <v>SizeBelow Median (1.88 kW)8/5/2021 (5pm-6pm &amp; 8pm-9pm)9</v>
      </c>
      <c r="B2026" t="s">
        <v>98</v>
      </c>
      <c r="C2026" t="s">
        <v>113</v>
      </c>
      <c r="D2026" s="5" t="s">
        <v>214</v>
      </c>
      <c r="E2026">
        <v>9</v>
      </c>
      <c r="F2026">
        <v>0.40499553084373474</v>
      </c>
      <c r="G2026">
        <v>0.40652713179588318</v>
      </c>
      <c r="H2026">
        <v>4.8381653614342213E-3</v>
      </c>
      <c r="I2026">
        <v>70.089902235859142</v>
      </c>
      <c r="J2026">
        <f t="shared" si="62"/>
        <v>0</v>
      </c>
    </row>
    <row r="2027" spans="1:10" x14ac:dyDescent="0.25">
      <c r="A2027" s="4" t="str">
        <f t="shared" si="63"/>
        <v>SizeBelow Median (1.88 kW)8/5/2021 (5pm-6pm &amp; 8pm-9pm)10</v>
      </c>
      <c r="B2027" t="s">
        <v>98</v>
      </c>
      <c r="C2027" t="s">
        <v>113</v>
      </c>
      <c r="D2027" s="5" t="s">
        <v>214</v>
      </c>
      <c r="E2027">
        <v>10</v>
      </c>
      <c r="F2027">
        <v>0.28910017013549805</v>
      </c>
      <c r="G2027">
        <v>0.30737367272377014</v>
      </c>
      <c r="H2027">
        <v>5.6876102462410927E-3</v>
      </c>
      <c r="I2027">
        <v>73.777113108293548</v>
      </c>
      <c r="J2027">
        <f t="shared" si="62"/>
        <v>0</v>
      </c>
    </row>
    <row r="2028" spans="1:10" x14ac:dyDescent="0.25">
      <c r="A2028" s="4" t="str">
        <f t="shared" si="63"/>
        <v>SizeBelow Median (1.88 kW)8/5/2021 (5pm-6pm &amp; 8pm-9pm)11</v>
      </c>
      <c r="B2028" t="s">
        <v>98</v>
      </c>
      <c r="C2028" t="s">
        <v>113</v>
      </c>
      <c r="D2028" s="5" t="s">
        <v>214</v>
      </c>
      <c r="E2028">
        <v>11</v>
      </c>
      <c r="F2028">
        <v>0.23550719022750854</v>
      </c>
      <c r="G2028">
        <v>0.24448736011981964</v>
      </c>
      <c r="H2028">
        <v>6.4168227836489677E-3</v>
      </c>
      <c r="I2028">
        <v>77.790516440171871</v>
      </c>
      <c r="J2028">
        <f t="shared" si="62"/>
        <v>0</v>
      </c>
    </row>
    <row r="2029" spans="1:10" x14ac:dyDescent="0.25">
      <c r="A2029" s="4" t="str">
        <f t="shared" si="63"/>
        <v>SizeBelow Median (1.88 kW)8/5/2021 (5pm-6pm &amp; 8pm-9pm)12</v>
      </c>
      <c r="B2029" t="s">
        <v>98</v>
      </c>
      <c r="C2029" t="s">
        <v>113</v>
      </c>
      <c r="D2029" s="5" t="s">
        <v>214</v>
      </c>
      <c r="E2029">
        <v>12</v>
      </c>
      <c r="F2029">
        <v>0.25312024354934692</v>
      </c>
      <c r="G2029">
        <v>0.26139071583747864</v>
      </c>
      <c r="H2029">
        <v>7.1891234256327152E-3</v>
      </c>
      <c r="I2029">
        <v>81.675029373085934</v>
      </c>
      <c r="J2029">
        <f t="shared" si="62"/>
        <v>0</v>
      </c>
    </row>
    <row r="2030" spans="1:10" x14ac:dyDescent="0.25">
      <c r="A2030" s="4" t="str">
        <f t="shared" si="63"/>
        <v>SizeBelow Median (1.88 kW)8/5/2021 (5pm-6pm &amp; 8pm-9pm)13</v>
      </c>
      <c r="B2030" t="s">
        <v>98</v>
      </c>
      <c r="C2030" t="s">
        <v>113</v>
      </c>
      <c r="D2030" s="5" t="s">
        <v>214</v>
      </c>
      <c r="E2030">
        <v>13</v>
      </c>
      <c r="F2030">
        <v>0.33793142437934875</v>
      </c>
      <c r="G2030">
        <v>0.354514479637146</v>
      </c>
      <c r="H2030">
        <v>7.8179286792874336E-3</v>
      </c>
      <c r="I2030">
        <v>83.387905304697441</v>
      </c>
      <c r="J2030">
        <f t="shared" si="62"/>
        <v>0</v>
      </c>
    </row>
    <row r="2031" spans="1:10" x14ac:dyDescent="0.25">
      <c r="A2031" s="4" t="str">
        <f t="shared" si="63"/>
        <v>SizeBelow Median (1.88 kW)8/5/2021 (5pm-6pm &amp; 8pm-9pm)14</v>
      </c>
      <c r="B2031" t="s">
        <v>98</v>
      </c>
      <c r="C2031" t="s">
        <v>113</v>
      </c>
      <c r="D2031" s="5" t="s">
        <v>214</v>
      </c>
      <c r="E2031">
        <v>14</v>
      </c>
      <c r="F2031">
        <v>0.48563826084136963</v>
      </c>
      <c r="G2031">
        <v>0.4833197295665741</v>
      </c>
      <c r="H2031">
        <v>7.7600586228072643E-3</v>
      </c>
      <c r="I2031">
        <v>83.719837790463387</v>
      </c>
      <c r="J2031">
        <f t="shared" si="62"/>
        <v>0</v>
      </c>
    </row>
    <row r="2032" spans="1:10" x14ac:dyDescent="0.25">
      <c r="A2032" s="4" t="str">
        <f t="shared" si="63"/>
        <v>SizeBelow Median (1.88 kW)8/5/2021 (5pm-6pm &amp; 8pm-9pm)15</v>
      </c>
      <c r="B2032" t="s">
        <v>98</v>
      </c>
      <c r="C2032" t="s">
        <v>113</v>
      </c>
      <c r="D2032" s="5" t="s">
        <v>214</v>
      </c>
      <c r="E2032">
        <v>15</v>
      </c>
      <c r="F2032">
        <v>0.63804155588150024</v>
      </c>
      <c r="G2032">
        <v>0.64136415719985962</v>
      </c>
      <c r="H2032">
        <v>4.4193724170327187E-3</v>
      </c>
      <c r="I2032">
        <v>84.55528715473443</v>
      </c>
      <c r="J2032">
        <f t="shared" si="62"/>
        <v>0</v>
      </c>
    </row>
    <row r="2033" spans="1:10" x14ac:dyDescent="0.25">
      <c r="A2033" s="4" t="str">
        <f t="shared" si="63"/>
        <v>SizeBelow Median (1.88 kW)8/5/2021 (5pm-6pm &amp; 8pm-9pm)16</v>
      </c>
      <c r="B2033" t="s">
        <v>98</v>
      </c>
      <c r="C2033" t="s">
        <v>113</v>
      </c>
      <c r="D2033" s="5" t="s">
        <v>214</v>
      </c>
      <c r="E2033">
        <v>16</v>
      </c>
      <c r="F2033">
        <v>0.83059984445571899</v>
      </c>
      <c r="G2033">
        <v>0.82727724313735962</v>
      </c>
      <c r="H2033">
        <v>4.4193724170327187E-3</v>
      </c>
      <c r="I2033">
        <v>84.809032003514957</v>
      </c>
      <c r="J2033">
        <f t="shared" si="62"/>
        <v>0</v>
      </c>
    </row>
    <row r="2034" spans="1:10" x14ac:dyDescent="0.25">
      <c r="A2034" s="4" t="str">
        <f t="shared" si="63"/>
        <v>SizeBelow Median (1.88 kW)8/5/2021 (5pm-6pm &amp; 8pm-9pm)17</v>
      </c>
      <c r="B2034" t="s">
        <v>98</v>
      </c>
      <c r="C2034" t="s">
        <v>113</v>
      </c>
      <c r="D2034" s="5" t="s">
        <v>214</v>
      </c>
      <c r="E2034">
        <v>17</v>
      </c>
      <c r="F2034">
        <v>1.0180325508117676</v>
      </c>
      <c r="G2034">
        <v>1.0025447607040405</v>
      </c>
      <c r="H2034">
        <v>8.4684379398822784E-3</v>
      </c>
      <c r="I2034">
        <v>85.027684348964939</v>
      </c>
      <c r="J2034">
        <f t="shared" si="62"/>
        <v>0</v>
      </c>
    </row>
    <row r="2035" spans="1:10" x14ac:dyDescent="0.25">
      <c r="A2035" s="4" t="str">
        <f t="shared" si="63"/>
        <v>SizeBelow Median (1.88 kW)8/5/2021 (5pm-6pm &amp; 8pm-9pm)18</v>
      </c>
      <c r="B2035" t="s">
        <v>98</v>
      </c>
      <c r="C2035" t="s">
        <v>113</v>
      </c>
      <c r="D2035" s="5" t="s">
        <v>214</v>
      </c>
      <c r="E2035">
        <v>18</v>
      </c>
      <c r="F2035">
        <v>1.2549023628234863</v>
      </c>
      <c r="G2035">
        <v>0.72978156805038452</v>
      </c>
      <c r="H2035">
        <v>9.5483493059873581E-3</v>
      </c>
      <c r="I2035">
        <v>85.183846558520457</v>
      </c>
      <c r="J2035">
        <f t="shared" si="62"/>
        <v>0</v>
      </c>
    </row>
    <row r="2036" spans="1:10" x14ac:dyDescent="0.25">
      <c r="A2036" s="4" t="str">
        <f t="shared" si="63"/>
        <v>SizeBelow Median (1.88 kW)8/5/2021 (5pm-6pm &amp; 8pm-9pm)19</v>
      </c>
      <c r="B2036" t="s">
        <v>98</v>
      </c>
      <c r="C2036" t="s">
        <v>113</v>
      </c>
      <c r="D2036" s="5" t="s">
        <v>214</v>
      </c>
      <c r="E2036">
        <v>19</v>
      </c>
      <c r="F2036">
        <v>1.384953498840332</v>
      </c>
      <c r="G2036">
        <v>1.5399641990661621</v>
      </c>
      <c r="H2036">
        <v>9.7606852650642395E-3</v>
      </c>
      <c r="I2036">
        <v>84.084846120128844</v>
      </c>
      <c r="J2036">
        <f t="shared" si="62"/>
        <v>0</v>
      </c>
    </row>
    <row r="2037" spans="1:10" x14ac:dyDescent="0.25">
      <c r="A2037" s="4" t="str">
        <f t="shared" si="63"/>
        <v>SizeBelow Median (1.88 kW)8/5/2021 (5pm-6pm &amp; 8pm-9pm)20</v>
      </c>
      <c r="B2037" t="s">
        <v>98</v>
      </c>
      <c r="C2037" t="s">
        <v>113</v>
      </c>
      <c r="D2037" s="5" t="s">
        <v>214</v>
      </c>
      <c r="E2037">
        <v>20</v>
      </c>
      <c r="F2037">
        <v>1.3940075635910034</v>
      </c>
      <c r="G2037">
        <v>1.3882442712783813</v>
      </c>
      <c r="H2037">
        <v>9.1415643692016602E-3</v>
      </c>
      <c r="I2037">
        <v>81.760156510311873</v>
      </c>
      <c r="J2037">
        <f t="shared" si="62"/>
        <v>0</v>
      </c>
    </row>
    <row r="2038" spans="1:10" x14ac:dyDescent="0.25">
      <c r="A2038" s="4" t="str">
        <f t="shared" si="63"/>
        <v>SizeBelow Median (1.88 kW)8/5/2021 (5pm-6pm &amp; 8pm-9pm)21</v>
      </c>
      <c r="B2038" t="s">
        <v>98</v>
      </c>
      <c r="C2038" t="s">
        <v>113</v>
      </c>
      <c r="D2038" s="5" t="s">
        <v>214</v>
      </c>
      <c r="E2038">
        <v>21</v>
      </c>
      <c r="F2038">
        <v>1.3843501806259155</v>
      </c>
      <c r="G2038">
        <v>1.0134832859039307</v>
      </c>
      <c r="H2038">
        <v>8.8375015184283257E-3</v>
      </c>
      <c r="I2038">
        <v>78.427814993422828</v>
      </c>
      <c r="J2038">
        <f t="shared" si="62"/>
        <v>0</v>
      </c>
    </row>
    <row r="2039" spans="1:10" x14ac:dyDescent="0.25">
      <c r="A2039" s="4" t="str">
        <f t="shared" si="63"/>
        <v>SizeBelow Median (1.88 kW)8/5/2021 (5pm-6pm &amp; 8pm-9pm)22</v>
      </c>
      <c r="B2039" t="s">
        <v>98</v>
      </c>
      <c r="C2039" t="s">
        <v>113</v>
      </c>
      <c r="D2039" s="5" t="s">
        <v>214</v>
      </c>
      <c r="E2039">
        <v>22</v>
      </c>
      <c r="F2039">
        <v>1.3681926727294922</v>
      </c>
      <c r="G2039">
        <v>1.5459667444229126</v>
      </c>
      <c r="H2039">
        <v>9.0201441198587418E-3</v>
      </c>
      <c r="I2039">
        <v>74.933509864106881</v>
      </c>
      <c r="J2039">
        <f t="shared" si="62"/>
        <v>0</v>
      </c>
    </row>
    <row r="2040" spans="1:10" x14ac:dyDescent="0.25">
      <c r="A2040" s="4" t="str">
        <f t="shared" si="63"/>
        <v>SizeBelow Median (1.88 kW)8/5/2021 (5pm-6pm &amp; 8pm-9pm)23</v>
      </c>
      <c r="B2040" t="s">
        <v>98</v>
      </c>
      <c r="C2040" t="s">
        <v>113</v>
      </c>
      <c r="D2040" s="5" t="s">
        <v>214</v>
      </c>
      <c r="E2040">
        <v>23</v>
      </c>
      <c r="F2040">
        <v>1.2699857950210571</v>
      </c>
      <c r="G2040">
        <v>1.3023279905319214</v>
      </c>
      <c r="H2040">
        <v>9.0348068624734879E-3</v>
      </c>
      <c r="I2040">
        <v>72.732490135902182</v>
      </c>
      <c r="J2040">
        <f t="shared" si="62"/>
        <v>0</v>
      </c>
    </row>
    <row r="2041" spans="1:10" x14ac:dyDescent="0.25">
      <c r="A2041" s="4" t="str">
        <f t="shared" si="63"/>
        <v>SizeBelow Median (1.88 kW)8/5/2021 (5pm-6pm &amp; 8pm-9pm)24</v>
      </c>
      <c r="B2041" t="s">
        <v>98</v>
      </c>
      <c r="C2041" t="s">
        <v>113</v>
      </c>
      <c r="D2041" s="5" t="s">
        <v>214</v>
      </c>
      <c r="E2041">
        <v>24</v>
      </c>
      <c r="F2041">
        <v>1.0765825510025024</v>
      </c>
      <c r="G2041">
        <v>1.1121447086334229</v>
      </c>
      <c r="H2041">
        <v>8.6755352094769478E-3</v>
      </c>
      <c r="I2041">
        <v>71.200860149069484</v>
      </c>
      <c r="J2041">
        <f t="shared" si="62"/>
        <v>0</v>
      </c>
    </row>
    <row r="2042" spans="1:10" x14ac:dyDescent="0.25">
      <c r="A2042" s="4" t="str">
        <f t="shared" si="63"/>
        <v>SizeBelow Median (1.88 kW)8/27/2021 (6pm-8pm)1</v>
      </c>
      <c r="B2042" t="s">
        <v>98</v>
      </c>
      <c r="C2042" t="s">
        <v>113</v>
      </c>
      <c r="D2042" s="5" t="s">
        <v>215</v>
      </c>
      <c r="E2042">
        <v>1</v>
      </c>
      <c r="F2042">
        <v>0.89074122905731201</v>
      </c>
      <c r="G2042">
        <v>0.90416246652603149</v>
      </c>
      <c r="H2042">
        <v>8.106808178126812E-3</v>
      </c>
      <c r="I2042">
        <v>73.113434602832427</v>
      </c>
      <c r="J2042">
        <f t="shared" si="62"/>
        <v>0</v>
      </c>
    </row>
    <row r="2043" spans="1:10" x14ac:dyDescent="0.25">
      <c r="A2043" s="4" t="str">
        <f t="shared" si="63"/>
        <v>SizeBelow Median (1.88 kW)8/27/2021 (6pm-8pm)2</v>
      </c>
      <c r="B2043" t="s">
        <v>98</v>
      </c>
      <c r="C2043" t="s">
        <v>113</v>
      </c>
      <c r="D2043" s="5" t="s">
        <v>215</v>
      </c>
      <c r="E2043">
        <v>2</v>
      </c>
      <c r="F2043">
        <v>0.77025860548019409</v>
      </c>
      <c r="G2043">
        <v>0.77185732126235962</v>
      </c>
      <c r="H2043">
        <v>7.659486960619688E-3</v>
      </c>
      <c r="I2043">
        <v>71.429622198023424</v>
      </c>
      <c r="J2043">
        <f t="shared" si="62"/>
        <v>0</v>
      </c>
    </row>
    <row r="2044" spans="1:10" x14ac:dyDescent="0.25">
      <c r="A2044" s="4" t="str">
        <f t="shared" si="63"/>
        <v>SizeBelow Median (1.88 kW)8/27/2021 (6pm-8pm)3</v>
      </c>
      <c r="B2044" t="s">
        <v>98</v>
      </c>
      <c r="C2044" t="s">
        <v>113</v>
      </c>
      <c r="D2044" s="5" t="s">
        <v>215</v>
      </c>
      <c r="E2044">
        <v>3</v>
      </c>
      <c r="F2044">
        <v>0.66955447196960449</v>
      </c>
      <c r="G2044">
        <v>0.67472738027572632</v>
      </c>
      <c r="H2044">
        <v>7.0161400362849236E-3</v>
      </c>
      <c r="I2044">
        <v>70.004198911848277</v>
      </c>
      <c r="J2044">
        <f t="shared" si="62"/>
        <v>0</v>
      </c>
    </row>
    <row r="2045" spans="1:10" x14ac:dyDescent="0.25">
      <c r="A2045" s="4" t="str">
        <f t="shared" si="63"/>
        <v>SizeBelow Median (1.88 kW)8/27/2021 (6pm-8pm)4</v>
      </c>
      <c r="B2045" t="s">
        <v>98</v>
      </c>
      <c r="C2045" t="s">
        <v>113</v>
      </c>
      <c r="D2045" s="5" t="s">
        <v>215</v>
      </c>
      <c r="E2045">
        <v>4</v>
      </c>
      <c r="F2045">
        <v>0.60579502582550049</v>
      </c>
      <c r="G2045">
        <v>0.61056435108184814</v>
      </c>
      <c r="H2045">
        <v>6.4977174624800682E-3</v>
      </c>
      <c r="I2045">
        <v>69.169006746482395</v>
      </c>
      <c r="J2045">
        <f t="shared" si="62"/>
        <v>0</v>
      </c>
    </row>
    <row r="2046" spans="1:10" x14ac:dyDescent="0.25">
      <c r="A2046" s="4" t="str">
        <f t="shared" si="63"/>
        <v>SizeBelow Median (1.88 kW)8/27/2021 (6pm-8pm)5</v>
      </c>
      <c r="B2046" t="s">
        <v>98</v>
      </c>
      <c r="C2046" t="s">
        <v>113</v>
      </c>
      <c r="D2046" s="5" t="s">
        <v>215</v>
      </c>
      <c r="E2046">
        <v>5</v>
      </c>
      <c r="F2046">
        <v>0.564644455909729</v>
      </c>
      <c r="G2046">
        <v>0.56216508150100708</v>
      </c>
      <c r="H2046">
        <v>5.7471208274364471E-3</v>
      </c>
      <c r="I2046">
        <v>68.355494668125928</v>
      </c>
      <c r="J2046">
        <f t="shared" si="62"/>
        <v>0</v>
      </c>
    </row>
    <row r="2047" spans="1:10" x14ac:dyDescent="0.25">
      <c r="A2047" s="4" t="str">
        <f t="shared" si="63"/>
        <v>SizeBelow Median (1.88 kW)8/27/2021 (6pm-8pm)6</v>
      </c>
      <c r="B2047" t="s">
        <v>98</v>
      </c>
      <c r="C2047" t="s">
        <v>113</v>
      </c>
      <c r="D2047" s="5" t="s">
        <v>215</v>
      </c>
      <c r="E2047">
        <v>6</v>
      </c>
      <c r="F2047">
        <v>0.54122215509414673</v>
      </c>
      <c r="G2047">
        <v>0.53226268291473389</v>
      </c>
      <c r="H2047">
        <v>4.7630695626139641E-3</v>
      </c>
      <c r="I2047">
        <v>67.676309031547831</v>
      </c>
      <c r="J2047">
        <f t="shared" si="62"/>
        <v>0</v>
      </c>
    </row>
    <row r="2048" spans="1:10" x14ac:dyDescent="0.25">
      <c r="A2048" s="4" t="str">
        <f t="shared" si="63"/>
        <v>SizeBelow Median (1.88 kW)8/27/2021 (6pm-8pm)7</v>
      </c>
      <c r="B2048" t="s">
        <v>98</v>
      </c>
      <c r="C2048" t="s">
        <v>113</v>
      </c>
      <c r="D2048" s="5" t="s">
        <v>215</v>
      </c>
      <c r="E2048">
        <v>7</v>
      </c>
      <c r="F2048">
        <v>0.52842694520950317</v>
      </c>
      <c r="G2048">
        <v>0.54554754495620728</v>
      </c>
      <c r="H2048">
        <v>4.0366551838815212E-3</v>
      </c>
      <c r="I2048">
        <v>66.871965614806641</v>
      </c>
      <c r="J2048">
        <f t="shared" si="62"/>
        <v>0</v>
      </c>
    </row>
    <row r="2049" spans="1:10" x14ac:dyDescent="0.25">
      <c r="A2049" s="4" t="str">
        <f t="shared" si="63"/>
        <v>SizeBelow Median (1.88 kW)8/27/2021 (6pm-8pm)8</v>
      </c>
      <c r="B2049" t="s">
        <v>98</v>
      </c>
      <c r="C2049" t="s">
        <v>113</v>
      </c>
      <c r="D2049" s="5" t="s">
        <v>215</v>
      </c>
      <c r="E2049">
        <v>8</v>
      </c>
      <c r="F2049">
        <v>0.48960962891578674</v>
      </c>
      <c r="G2049">
        <v>0.49811264872550964</v>
      </c>
      <c r="H2049">
        <v>4.1397879831492901E-3</v>
      </c>
      <c r="I2049">
        <v>66.676174102282587</v>
      </c>
      <c r="J2049">
        <f t="shared" si="62"/>
        <v>0</v>
      </c>
    </row>
    <row r="2050" spans="1:10" x14ac:dyDescent="0.25">
      <c r="A2050" s="4" t="str">
        <f t="shared" si="63"/>
        <v>SizeBelow Median (1.88 kW)8/27/2021 (6pm-8pm)9</v>
      </c>
      <c r="B2050" t="s">
        <v>98</v>
      </c>
      <c r="C2050" t="s">
        <v>113</v>
      </c>
      <c r="D2050" s="5" t="s">
        <v>215</v>
      </c>
      <c r="E2050">
        <v>9</v>
      </c>
      <c r="F2050">
        <v>0.37838464975357056</v>
      </c>
      <c r="G2050">
        <v>0.38299086689949036</v>
      </c>
      <c r="H2050">
        <v>4.6180328354239464E-3</v>
      </c>
      <c r="I2050">
        <v>69.063156039164937</v>
      </c>
      <c r="J2050">
        <f t="shared" ref="J2050:J2113" si="64">INDEX(events, MATCH(CONCATENATE(B2050, C2050, D2050), events_y, 0), MATCH("Confidential", events_x, 0))</f>
        <v>0</v>
      </c>
    </row>
    <row r="2051" spans="1:10" x14ac:dyDescent="0.25">
      <c r="A2051" s="4" t="str">
        <f t="shared" ref="A2051:A2114" si="65">B2051&amp;C2051&amp;D2051&amp;E2051</f>
        <v>SizeBelow Median (1.88 kW)8/27/2021 (6pm-8pm)10</v>
      </c>
      <c r="B2051" t="s">
        <v>98</v>
      </c>
      <c r="C2051" t="s">
        <v>113</v>
      </c>
      <c r="D2051" s="5" t="s">
        <v>215</v>
      </c>
      <c r="E2051">
        <v>10</v>
      </c>
      <c r="F2051">
        <v>0.25015419721603394</v>
      </c>
      <c r="G2051">
        <v>0.26308190822601318</v>
      </c>
      <c r="H2051">
        <v>5.2771000191569328E-3</v>
      </c>
      <c r="I2051">
        <v>73.82004439608879</v>
      </c>
      <c r="J2051">
        <f t="shared" si="64"/>
        <v>0</v>
      </c>
    </row>
    <row r="2052" spans="1:10" x14ac:dyDescent="0.25">
      <c r="A2052" s="4" t="str">
        <f t="shared" si="65"/>
        <v>SizeBelow Median (1.88 kW)8/27/2021 (6pm-8pm)11</v>
      </c>
      <c r="B2052" t="s">
        <v>98</v>
      </c>
      <c r="C2052" t="s">
        <v>113</v>
      </c>
      <c r="D2052" s="5" t="s">
        <v>215</v>
      </c>
      <c r="E2052">
        <v>11</v>
      </c>
      <c r="F2052">
        <v>0.17378309369087219</v>
      </c>
      <c r="G2052">
        <v>0.17998062074184418</v>
      </c>
      <c r="H2052">
        <v>5.8722146786749363E-3</v>
      </c>
      <c r="I2052">
        <v>78.840041349320529</v>
      </c>
      <c r="J2052">
        <f t="shared" si="64"/>
        <v>0</v>
      </c>
    </row>
    <row r="2053" spans="1:10" x14ac:dyDescent="0.25">
      <c r="A2053" s="4" t="str">
        <f t="shared" si="65"/>
        <v>SizeBelow Median (1.88 kW)8/27/2021 (6pm-8pm)12</v>
      </c>
      <c r="B2053" t="s">
        <v>98</v>
      </c>
      <c r="C2053" t="s">
        <v>113</v>
      </c>
      <c r="D2053" s="5" t="s">
        <v>215</v>
      </c>
      <c r="E2053">
        <v>12</v>
      </c>
      <c r="F2053">
        <v>0.18279443681240082</v>
      </c>
      <c r="G2053">
        <v>0.18086713552474976</v>
      </c>
      <c r="H2053">
        <v>6.6092577762901783E-3</v>
      </c>
      <c r="I2053">
        <v>83.370101414590408</v>
      </c>
      <c r="J2053">
        <f t="shared" si="64"/>
        <v>0</v>
      </c>
    </row>
    <row r="2054" spans="1:10" x14ac:dyDescent="0.25">
      <c r="A2054" s="4" t="str">
        <f t="shared" si="65"/>
        <v>SizeBelow Median (1.88 kW)8/27/2021 (6pm-8pm)13</v>
      </c>
      <c r="B2054" t="s">
        <v>98</v>
      </c>
      <c r="C2054" t="s">
        <v>113</v>
      </c>
      <c r="D2054" s="5" t="s">
        <v>215</v>
      </c>
      <c r="E2054">
        <v>13</v>
      </c>
      <c r="F2054">
        <v>0.2867913544178009</v>
      </c>
      <c r="G2054">
        <v>0.29825249314308167</v>
      </c>
      <c r="H2054">
        <v>7.7551477588713169E-3</v>
      </c>
      <c r="I2054">
        <v>86.480069640922011</v>
      </c>
      <c r="J2054">
        <f t="shared" si="64"/>
        <v>0</v>
      </c>
    </row>
    <row r="2055" spans="1:10" x14ac:dyDescent="0.25">
      <c r="A2055" s="4" t="str">
        <f t="shared" si="65"/>
        <v>SizeBelow Median (1.88 kW)8/27/2021 (6pm-8pm)14</v>
      </c>
      <c r="B2055" t="s">
        <v>98</v>
      </c>
      <c r="C2055" t="s">
        <v>113</v>
      </c>
      <c r="D2055" s="5" t="s">
        <v>215</v>
      </c>
      <c r="E2055">
        <v>14</v>
      </c>
      <c r="F2055">
        <v>0.47201228141784668</v>
      </c>
      <c r="G2055">
        <v>0.48487722873687744</v>
      </c>
      <c r="H2055">
        <v>8.4252879023551941E-3</v>
      </c>
      <c r="I2055">
        <v>88.737897714903085</v>
      </c>
      <c r="J2055">
        <f t="shared" si="64"/>
        <v>0</v>
      </c>
    </row>
    <row r="2056" spans="1:10" x14ac:dyDescent="0.25">
      <c r="A2056" s="4" t="str">
        <f t="shared" si="65"/>
        <v>SizeBelow Median (1.88 kW)8/27/2021 (6pm-8pm)15</v>
      </c>
      <c r="B2056" t="s">
        <v>98</v>
      </c>
      <c r="C2056" t="s">
        <v>113</v>
      </c>
      <c r="D2056" s="5" t="s">
        <v>215</v>
      </c>
      <c r="E2056">
        <v>15</v>
      </c>
      <c r="F2056">
        <v>0.67668813467025757</v>
      </c>
      <c r="G2056">
        <v>0.71586358547210693</v>
      </c>
      <c r="H2056">
        <v>8.0157909542322159E-3</v>
      </c>
      <c r="I2056">
        <v>89.888446137123552</v>
      </c>
      <c r="J2056">
        <f t="shared" si="64"/>
        <v>0</v>
      </c>
    </row>
    <row r="2057" spans="1:10" x14ac:dyDescent="0.25">
      <c r="A2057" s="4" t="str">
        <f t="shared" si="65"/>
        <v>SizeBelow Median (1.88 kW)8/27/2021 (6pm-8pm)16</v>
      </c>
      <c r="B2057" t="s">
        <v>98</v>
      </c>
      <c r="C2057" t="s">
        <v>113</v>
      </c>
      <c r="D2057" s="5" t="s">
        <v>215</v>
      </c>
      <c r="E2057">
        <v>16</v>
      </c>
      <c r="F2057">
        <v>1.0237714052200317</v>
      </c>
      <c r="G2057">
        <v>1.0178368091583252</v>
      </c>
      <c r="H2057">
        <v>4.5825829729437828E-3</v>
      </c>
      <c r="I2057">
        <v>91.082742110982721</v>
      </c>
      <c r="J2057">
        <f t="shared" si="64"/>
        <v>0</v>
      </c>
    </row>
    <row r="2058" spans="1:10" x14ac:dyDescent="0.25">
      <c r="A2058" s="4" t="str">
        <f t="shared" si="65"/>
        <v>SizeBelow Median (1.88 kW)8/27/2021 (6pm-8pm)17</v>
      </c>
      <c r="B2058" t="s">
        <v>98</v>
      </c>
      <c r="C2058" t="s">
        <v>113</v>
      </c>
      <c r="D2058" s="5" t="s">
        <v>215</v>
      </c>
      <c r="E2058">
        <v>17</v>
      </c>
      <c r="F2058">
        <v>1.2040075063705444</v>
      </c>
      <c r="G2058">
        <v>1.209942102432251</v>
      </c>
      <c r="H2058">
        <v>4.5825829729437828E-3</v>
      </c>
      <c r="I2058">
        <v>90.547638737747576</v>
      </c>
      <c r="J2058">
        <f t="shared" si="64"/>
        <v>0</v>
      </c>
    </row>
    <row r="2059" spans="1:10" x14ac:dyDescent="0.25">
      <c r="A2059" s="4" t="str">
        <f t="shared" si="65"/>
        <v>SizeBelow Median (1.88 kW)8/27/2021 (6pm-8pm)18</v>
      </c>
      <c r="B2059" t="s">
        <v>98</v>
      </c>
      <c r="C2059" t="s">
        <v>113</v>
      </c>
      <c r="D2059" s="5" t="s">
        <v>215</v>
      </c>
      <c r="E2059">
        <v>18</v>
      </c>
      <c r="F2059">
        <v>1.3607062101364136</v>
      </c>
      <c r="G2059">
        <v>1.3749097585678101</v>
      </c>
      <c r="H2059">
        <v>8.4203043952584267E-3</v>
      </c>
      <c r="I2059">
        <v>88.362008705124651</v>
      </c>
      <c r="J2059">
        <f t="shared" si="64"/>
        <v>0</v>
      </c>
    </row>
    <row r="2060" spans="1:10" x14ac:dyDescent="0.25">
      <c r="A2060" s="4" t="str">
        <f t="shared" si="65"/>
        <v>SizeBelow Median (1.88 kW)8/27/2021 (6pm-8pm)19</v>
      </c>
      <c r="B2060" t="s">
        <v>98</v>
      </c>
      <c r="C2060" t="s">
        <v>113</v>
      </c>
      <c r="D2060" s="5" t="s">
        <v>215</v>
      </c>
      <c r="E2060">
        <v>19</v>
      </c>
      <c r="F2060">
        <v>1.4261777400970459</v>
      </c>
      <c r="G2060">
        <v>0.94387006759643555</v>
      </c>
      <c r="H2060">
        <v>9.277738630771637E-3</v>
      </c>
      <c r="I2060">
        <v>86.61009357999049</v>
      </c>
      <c r="J2060">
        <f t="shared" si="64"/>
        <v>0</v>
      </c>
    </row>
    <row r="2061" spans="1:10" x14ac:dyDescent="0.25">
      <c r="A2061" s="4" t="str">
        <f t="shared" si="65"/>
        <v>SizeBelow Median (1.88 kW)8/27/2021 (6pm-8pm)20</v>
      </c>
      <c r="B2061" t="s">
        <v>98</v>
      </c>
      <c r="C2061" t="s">
        <v>113</v>
      </c>
      <c r="D2061" s="5" t="s">
        <v>215</v>
      </c>
      <c r="E2061">
        <v>20</v>
      </c>
      <c r="F2061">
        <v>1.3970962762832642</v>
      </c>
      <c r="G2061">
        <v>1.1198339462280273</v>
      </c>
      <c r="H2061">
        <v>8.7583344429731369E-3</v>
      </c>
      <c r="I2061">
        <v>84.249741893351569</v>
      </c>
      <c r="J2061">
        <f t="shared" si="64"/>
        <v>0</v>
      </c>
    </row>
    <row r="2062" spans="1:10" x14ac:dyDescent="0.25">
      <c r="A2062" s="4" t="str">
        <f t="shared" si="65"/>
        <v>SizeBelow Median (1.88 kW)8/27/2021 (6pm-8pm)21</v>
      </c>
      <c r="B2062" t="s">
        <v>98</v>
      </c>
      <c r="C2062" t="s">
        <v>113</v>
      </c>
      <c r="D2062" s="5" t="s">
        <v>215</v>
      </c>
      <c r="E2062">
        <v>21</v>
      </c>
      <c r="F2062">
        <v>1.3882526159286499</v>
      </c>
      <c r="G2062">
        <v>1.6147793531417847</v>
      </c>
      <c r="H2062">
        <v>8.9203678071498871E-3</v>
      </c>
      <c r="I2062">
        <v>79.796710772588312</v>
      </c>
      <c r="J2062">
        <f t="shared" si="64"/>
        <v>0</v>
      </c>
    </row>
    <row r="2063" spans="1:10" x14ac:dyDescent="0.25">
      <c r="A2063" s="4" t="str">
        <f t="shared" si="65"/>
        <v>SizeBelow Median (1.88 kW)8/27/2021 (6pm-8pm)22</v>
      </c>
      <c r="B2063" t="s">
        <v>98</v>
      </c>
      <c r="C2063" t="s">
        <v>113</v>
      </c>
      <c r="D2063" s="5" t="s">
        <v>215</v>
      </c>
      <c r="E2063">
        <v>22</v>
      </c>
      <c r="F2063">
        <v>1.3704519271850586</v>
      </c>
      <c r="G2063">
        <v>1.4167362451553345</v>
      </c>
      <c r="H2063">
        <v>8.9077744632959366E-3</v>
      </c>
      <c r="I2063">
        <v>76.203616539725459</v>
      </c>
      <c r="J2063">
        <f t="shared" si="64"/>
        <v>0</v>
      </c>
    </row>
    <row r="2064" spans="1:10" x14ac:dyDescent="0.25">
      <c r="A2064" s="4" t="str">
        <f t="shared" si="65"/>
        <v>SizeBelow Median (1.88 kW)8/27/2021 (6pm-8pm)23</v>
      </c>
      <c r="B2064" t="s">
        <v>98</v>
      </c>
      <c r="C2064" t="s">
        <v>113</v>
      </c>
      <c r="D2064" s="5" t="s">
        <v>215</v>
      </c>
      <c r="E2064">
        <v>23</v>
      </c>
      <c r="F2064">
        <v>1.2653601169586182</v>
      </c>
      <c r="G2064">
        <v>1.3098104000091553</v>
      </c>
      <c r="H2064">
        <v>9.0092802420258522E-3</v>
      </c>
      <c r="I2064">
        <v>74.165400217621752</v>
      </c>
      <c r="J2064">
        <f t="shared" si="64"/>
        <v>0</v>
      </c>
    </row>
    <row r="2065" spans="1:10" x14ac:dyDescent="0.25">
      <c r="A2065" s="4" t="str">
        <f t="shared" si="65"/>
        <v>SizeBelow Median (1.88 kW)8/27/2021 (6pm-8pm)24</v>
      </c>
      <c r="B2065" t="s">
        <v>98</v>
      </c>
      <c r="C2065" t="s">
        <v>113</v>
      </c>
      <c r="D2065" s="5" t="s">
        <v>215</v>
      </c>
      <c r="E2065">
        <v>24</v>
      </c>
      <c r="F2065">
        <v>1.1010714769363403</v>
      </c>
      <c r="G2065">
        <v>1.1357265710830688</v>
      </c>
      <c r="H2065">
        <v>8.5634943097829819E-3</v>
      </c>
      <c r="I2065">
        <v>72.483546463546375</v>
      </c>
      <c r="J2065">
        <f t="shared" si="64"/>
        <v>0</v>
      </c>
    </row>
    <row r="2066" spans="1:10" x14ac:dyDescent="0.25">
      <c r="A2066" s="4" t="str">
        <f t="shared" si="65"/>
        <v>SizeBelow Median (1.88 kW)9/9/2021 (6pm-8pm)1</v>
      </c>
      <c r="B2066" t="s">
        <v>98</v>
      </c>
      <c r="C2066" t="s">
        <v>113</v>
      </c>
      <c r="D2066" s="5" t="s">
        <v>216</v>
      </c>
      <c r="E2066">
        <v>1</v>
      </c>
      <c r="F2066">
        <v>0.90755397081375122</v>
      </c>
      <c r="G2066">
        <v>0.91139519214630127</v>
      </c>
      <c r="H2066">
        <v>8.3536515012383461E-3</v>
      </c>
      <c r="I2066">
        <v>70.419043602877537</v>
      </c>
      <c r="J2066">
        <f t="shared" si="64"/>
        <v>0</v>
      </c>
    </row>
    <row r="2067" spans="1:10" x14ac:dyDescent="0.25">
      <c r="A2067" s="4" t="str">
        <f t="shared" si="65"/>
        <v>SizeBelow Median (1.88 kW)9/9/2021 (6pm-8pm)2</v>
      </c>
      <c r="B2067" t="s">
        <v>98</v>
      </c>
      <c r="C2067" t="s">
        <v>113</v>
      </c>
      <c r="D2067" s="5" t="s">
        <v>216</v>
      </c>
      <c r="E2067">
        <v>2</v>
      </c>
      <c r="F2067">
        <v>0.79482424259185791</v>
      </c>
      <c r="G2067">
        <v>0.78697472810745239</v>
      </c>
      <c r="H2067">
        <v>7.7185602858662605E-3</v>
      </c>
      <c r="I2067">
        <v>70.121114431948627</v>
      </c>
      <c r="J2067">
        <f t="shared" si="64"/>
        <v>0</v>
      </c>
    </row>
    <row r="2068" spans="1:10" x14ac:dyDescent="0.25">
      <c r="A2068" s="4" t="str">
        <f t="shared" si="65"/>
        <v>SizeBelow Median (1.88 kW)9/9/2021 (6pm-8pm)3</v>
      </c>
      <c r="B2068" t="s">
        <v>98</v>
      </c>
      <c r="C2068" t="s">
        <v>113</v>
      </c>
      <c r="D2068" s="5" t="s">
        <v>216</v>
      </c>
      <c r="E2068">
        <v>3</v>
      </c>
      <c r="F2068">
        <v>0.70348888635635376</v>
      </c>
      <c r="G2068">
        <v>0.69864708185195923</v>
      </c>
      <c r="H2068">
        <v>7.0926235057413578E-3</v>
      </c>
      <c r="I2068">
        <v>69.79587512795834</v>
      </c>
      <c r="J2068">
        <f t="shared" si="64"/>
        <v>0</v>
      </c>
    </row>
    <row r="2069" spans="1:10" x14ac:dyDescent="0.25">
      <c r="A2069" s="4" t="str">
        <f t="shared" si="65"/>
        <v>SizeBelow Median (1.88 kW)9/9/2021 (6pm-8pm)4</v>
      </c>
      <c r="B2069" t="s">
        <v>98</v>
      </c>
      <c r="C2069" t="s">
        <v>113</v>
      </c>
      <c r="D2069" s="5" t="s">
        <v>216</v>
      </c>
      <c r="E2069">
        <v>4</v>
      </c>
      <c r="F2069">
        <v>0.63024163246154785</v>
      </c>
      <c r="G2069">
        <v>0.63682365417480469</v>
      </c>
      <c r="H2069">
        <v>6.3481456600129604E-3</v>
      </c>
      <c r="I2069">
        <v>69.557524667371865</v>
      </c>
      <c r="J2069">
        <f t="shared" si="64"/>
        <v>0</v>
      </c>
    </row>
    <row r="2070" spans="1:10" x14ac:dyDescent="0.25">
      <c r="A2070" s="4" t="str">
        <f t="shared" si="65"/>
        <v>SizeBelow Median (1.88 kW)9/9/2021 (6pm-8pm)5</v>
      </c>
      <c r="B2070" t="s">
        <v>98</v>
      </c>
      <c r="C2070" t="s">
        <v>113</v>
      </c>
      <c r="D2070" s="5" t="s">
        <v>216</v>
      </c>
      <c r="E2070">
        <v>5</v>
      </c>
      <c r="F2070">
        <v>0.58589386940002441</v>
      </c>
      <c r="G2070">
        <v>0.59733724594116211</v>
      </c>
      <c r="H2070">
        <v>5.7379631325602531E-3</v>
      </c>
      <c r="I2070">
        <v>69.686128556818844</v>
      </c>
      <c r="J2070">
        <f t="shared" si="64"/>
        <v>0</v>
      </c>
    </row>
    <row r="2071" spans="1:10" x14ac:dyDescent="0.25">
      <c r="A2071" s="4" t="str">
        <f t="shared" si="65"/>
        <v>SizeBelow Median (1.88 kW)9/9/2021 (6pm-8pm)6</v>
      </c>
      <c r="B2071" t="s">
        <v>98</v>
      </c>
      <c r="C2071" t="s">
        <v>113</v>
      </c>
      <c r="D2071" s="5" t="s">
        <v>216</v>
      </c>
      <c r="E2071">
        <v>6</v>
      </c>
      <c r="F2071">
        <v>0.57315260171890259</v>
      </c>
      <c r="G2071">
        <v>0.57846945524215698</v>
      </c>
      <c r="H2071">
        <v>4.8323399387300014E-3</v>
      </c>
      <c r="I2071">
        <v>69.713245445233085</v>
      </c>
      <c r="J2071">
        <f t="shared" si="64"/>
        <v>0</v>
      </c>
    </row>
    <row r="2072" spans="1:10" x14ac:dyDescent="0.25">
      <c r="A2072" s="4" t="str">
        <f t="shared" si="65"/>
        <v>SizeBelow Median (1.88 kW)9/9/2021 (6pm-8pm)7</v>
      </c>
      <c r="B2072" t="s">
        <v>98</v>
      </c>
      <c r="C2072" t="s">
        <v>113</v>
      </c>
      <c r="D2072" s="5" t="s">
        <v>216</v>
      </c>
      <c r="E2072">
        <v>7</v>
      </c>
      <c r="F2072">
        <v>0.57899934053421021</v>
      </c>
      <c r="G2072">
        <v>0.58511865139007568</v>
      </c>
      <c r="H2072">
        <v>4.1602849960327148E-3</v>
      </c>
      <c r="I2072">
        <v>69.886267758459965</v>
      </c>
      <c r="J2072">
        <f t="shared" si="64"/>
        <v>0</v>
      </c>
    </row>
    <row r="2073" spans="1:10" x14ac:dyDescent="0.25">
      <c r="A2073" s="4" t="str">
        <f t="shared" si="65"/>
        <v>SizeBelow Median (1.88 kW)9/9/2021 (6pm-8pm)8</v>
      </c>
      <c r="B2073" t="s">
        <v>98</v>
      </c>
      <c r="C2073" t="s">
        <v>113</v>
      </c>
      <c r="D2073" s="5" t="s">
        <v>216</v>
      </c>
      <c r="E2073">
        <v>8</v>
      </c>
      <c r="F2073">
        <v>0.54823064804077148</v>
      </c>
      <c r="G2073">
        <v>0.55883193016052246</v>
      </c>
      <c r="H2073">
        <v>4.312220960855484E-3</v>
      </c>
      <c r="I2073">
        <v>69.767536949848051</v>
      </c>
      <c r="J2073">
        <f t="shared" si="64"/>
        <v>0</v>
      </c>
    </row>
    <row r="2074" spans="1:10" x14ac:dyDescent="0.25">
      <c r="A2074" s="4" t="str">
        <f t="shared" si="65"/>
        <v>SizeBelow Median (1.88 kW)9/9/2021 (6pm-8pm)9</v>
      </c>
      <c r="B2074" t="s">
        <v>98</v>
      </c>
      <c r="C2074" t="s">
        <v>113</v>
      </c>
      <c r="D2074" s="5" t="s">
        <v>216</v>
      </c>
      <c r="E2074">
        <v>9</v>
      </c>
      <c r="F2074">
        <v>0.46132063865661621</v>
      </c>
      <c r="G2074">
        <v>0.45786929130554199</v>
      </c>
      <c r="H2074">
        <v>4.8108124174177647E-3</v>
      </c>
      <c r="I2074">
        <v>71.063129170953573</v>
      </c>
      <c r="J2074">
        <f t="shared" si="64"/>
        <v>0</v>
      </c>
    </row>
    <row r="2075" spans="1:10" x14ac:dyDescent="0.25">
      <c r="A2075" s="4" t="str">
        <f t="shared" si="65"/>
        <v>SizeBelow Median (1.88 kW)9/9/2021 (6pm-8pm)10</v>
      </c>
      <c r="B2075" t="s">
        <v>98</v>
      </c>
      <c r="C2075" t="s">
        <v>113</v>
      </c>
      <c r="D2075" s="5" t="s">
        <v>216</v>
      </c>
      <c r="E2075">
        <v>10</v>
      </c>
      <c r="F2075">
        <v>0.36490276455879211</v>
      </c>
      <c r="G2075">
        <v>0.35938528180122375</v>
      </c>
      <c r="H2075">
        <v>5.6775561533868313E-3</v>
      </c>
      <c r="I2075">
        <v>74.491732241561635</v>
      </c>
      <c r="J2075">
        <f t="shared" si="64"/>
        <v>0</v>
      </c>
    </row>
    <row r="2076" spans="1:10" x14ac:dyDescent="0.25">
      <c r="A2076" s="4" t="str">
        <f t="shared" si="65"/>
        <v>SizeBelow Median (1.88 kW)9/9/2021 (6pm-8pm)11</v>
      </c>
      <c r="B2076" t="s">
        <v>98</v>
      </c>
      <c r="C2076" t="s">
        <v>113</v>
      </c>
      <c r="D2076" s="5" t="s">
        <v>216</v>
      </c>
      <c r="E2076">
        <v>11</v>
      </c>
      <c r="F2076">
        <v>0.2944716215133667</v>
      </c>
      <c r="G2076">
        <v>0.30011129379272461</v>
      </c>
      <c r="H2076">
        <v>6.5038991160690784E-3</v>
      </c>
      <c r="I2076">
        <v>78.419265097230266</v>
      </c>
      <c r="J2076">
        <f t="shared" si="64"/>
        <v>0</v>
      </c>
    </row>
    <row r="2077" spans="1:10" x14ac:dyDescent="0.25">
      <c r="A2077" s="4" t="str">
        <f t="shared" si="65"/>
        <v>SizeBelow Median (1.88 kW)9/9/2021 (6pm-8pm)12</v>
      </c>
      <c r="B2077" t="s">
        <v>98</v>
      </c>
      <c r="C2077" t="s">
        <v>113</v>
      </c>
      <c r="D2077" s="5" t="s">
        <v>216</v>
      </c>
      <c r="E2077">
        <v>12</v>
      </c>
      <c r="F2077">
        <v>0.30702170729637146</v>
      </c>
      <c r="G2077">
        <v>0.32698565721511841</v>
      </c>
      <c r="H2077">
        <v>7.4344850145280361E-3</v>
      </c>
      <c r="I2077">
        <v>81.816523643788386</v>
      </c>
      <c r="J2077">
        <f t="shared" si="64"/>
        <v>0</v>
      </c>
    </row>
    <row r="2078" spans="1:10" x14ac:dyDescent="0.25">
      <c r="A2078" s="4" t="str">
        <f t="shared" si="65"/>
        <v>SizeBelow Median (1.88 kW)9/9/2021 (6pm-8pm)13</v>
      </c>
      <c r="B2078" t="s">
        <v>98</v>
      </c>
      <c r="C2078" t="s">
        <v>113</v>
      </c>
      <c r="D2078" s="5" t="s">
        <v>216</v>
      </c>
      <c r="E2078">
        <v>13</v>
      </c>
      <c r="F2078">
        <v>0.43248754739761353</v>
      </c>
      <c r="G2078">
        <v>0.44800451397895813</v>
      </c>
      <c r="H2078">
        <v>8.141382597386837E-3</v>
      </c>
      <c r="I2078">
        <v>84.017973387935385</v>
      </c>
      <c r="J2078">
        <f t="shared" si="64"/>
        <v>0</v>
      </c>
    </row>
    <row r="2079" spans="1:10" x14ac:dyDescent="0.25">
      <c r="A2079" s="4" t="str">
        <f t="shared" si="65"/>
        <v>SizeBelow Median (1.88 kW)9/9/2021 (6pm-8pm)14</v>
      </c>
      <c r="B2079" t="s">
        <v>98</v>
      </c>
      <c r="C2079" t="s">
        <v>113</v>
      </c>
      <c r="D2079" s="5" t="s">
        <v>216</v>
      </c>
      <c r="E2079">
        <v>14</v>
      </c>
      <c r="F2079">
        <v>0.62903362512588501</v>
      </c>
      <c r="G2079">
        <v>0.64462321996688843</v>
      </c>
      <c r="H2079">
        <v>8.6846509948372841E-3</v>
      </c>
      <c r="I2079">
        <v>86.104201432945899</v>
      </c>
      <c r="J2079">
        <f t="shared" si="64"/>
        <v>0</v>
      </c>
    </row>
    <row r="2080" spans="1:10" x14ac:dyDescent="0.25">
      <c r="A2080" s="4" t="str">
        <f t="shared" si="65"/>
        <v>SizeBelow Median (1.88 kW)9/9/2021 (6pm-8pm)15</v>
      </c>
      <c r="B2080" t="s">
        <v>98</v>
      </c>
      <c r="C2080" t="s">
        <v>113</v>
      </c>
      <c r="D2080" s="5" t="s">
        <v>216</v>
      </c>
      <c r="E2080">
        <v>15</v>
      </c>
      <c r="F2080">
        <v>0.86774551868438721</v>
      </c>
      <c r="G2080">
        <v>0.87054413557052612</v>
      </c>
      <c r="H2080">
        <v>8.1521542742848396E-3</v>
      </c>
      <c r="I2080">
        <v>88.132583009227616</v>
      </c>
      <c r="J2080">
        <f t="shared" si="64"/>
        <v>0</v>
      </c>
    </row>
    <row r="2081" spans="1:10" x14ac:dyDescent="0.25">
      <c r="A2081" s="4" t="str">
        <f t="shared" si="65"/>
        <v>SizeBelow Median (1.88 kW)9/9/2021 (6pm-8pm)16</v>
      </c>
      <c r="B2081" t="s">
        <v>98</v>
      </c>
      <c r="C2081" t="s">
        <v>113</v>
      </c>
      <c r="D2081" s="5" t="s">
        <v>216</v>
      </c>
      <c r="E2081">
        <v>16</v>
      </c>
      <c r="F2081">
        <v>1.1660254001617432</v>
      </c>
      <c r="G2081">
        <v>1.1729525327682495</v>
      </c>
      <c r="H2081">
        <v>4.559758584946394E-3</v>
      </c>
      <c r="I2081">
        <v>90.75393654044241</v>
      </c>
      <c r="J2081">
        <f t="shared" si="64"/>
        <v>0</v>
      </c>
    </row>
    <row r="2082" spans="1:10" x14ac:dyDescent="0.25">
      <c r="A2082" s="4" t="str">
        <f t="shared" si="65"/>
        <v>SizeBelow Median (1.88 kW)9/9/2021 (6pm-8pm)17</v>
      </c>
      <c r="B2082" t="s">
        <v>98</v>
      </c>
      <c r="C2082" t="s">
        <v>113</v>
      </c>
      <c r="D2082" s="5" t="s">
        <v>216</v>
      </c>
      <c r="E2082">
        <v>17</v>
      </c>
      <c r="F2082">
        <v>1.3590543270111084</v>
      </c>
      <c r="G2082">
        <v>1.3521271944046021</v>
      </c>
      <c r="H2082">
        <v>4.559758584946394E-3</v>
      </c>
      <c r="I2082">
        <v>90.735788331629223</v>
      </c>
      <c r="J2082">
        <f t="shared" si="64"/>
        <v>0</v>
      </c>
    </row>
    <row r="2083" spans="1:10" x14ac:dyDescent="0.25">
      <c r="A2083" s="4" t="str">
        <f t="shared" si="65"/>
        <v>SizeBelow Median (1.88 kW)9/9/2021 (6pm-8pm)18</v>
      </c>
      <c r="B2083" t="s">
        <v>98</v>
      </c>
      <c r="C2083" t="s">
        <v>113</v>
      </c>
      <c r="D2083" s="5" t="s">
        <v>216</v>
      </c>
      <c r="E2083">
        <v>18</v>
      </c>
      <c r="F2083">
        <v>1.4905261993408203</v>
      </c>
      <c r="G2083">
        <v>1.4752870798110962</v>
      </c>
      <c r="H2083">
        <v>8.5017066448926926E-3</v>
      </c>
      <c r="I2083">
        <v>88.819987717506535</v>
      </c>
      <c r="J2083">
        <f t="shared" si="64"/>
        <v>0</v>
      </c>
    </row>
    <row r="2084" spans="1:10" x14ac:dyDescent="0.25">
      <c r="A2084" s="4" t="str">
        <f t="shared" si="65"/>
        <v>SizeBelow Median (1.88 kW)9/9/2021 (6pm-8pm)19</v>
      </c>
      <c r="B2084" t="s">
        <v>98</v>
      </c>
      <c r="C2084" t="s">
        <v>113</v>
      </c>
      <c r="D2084" s="5" t="s">
        <v>216</v>
      </c>
      <c r="E2084">
        <v>19</v>
      </c>
      <c r="F2084">
        <v>1.5190696716308594</v>
      </c>
      <c r="G2084">
        <v>0.99717754125595093</v>
      </c>
      <c r="H2084">
        <v>9.1253472492098808E-3</v>
      </c>
      <c r="I2084">
        <v>86.074574411459977</v>
      </c>
      <c r="J2084">
        <f t="shared" si="64"/>
        <v>0</v>
      </c>
    </row>
    <row r="2085" spans="1:10" x14ac:dyDescent="0.25">
      <c r="A2085" s="4" t="str">
        <f t="shared" si="65"/>
        <v>SizeBelow Median (1.88 kW)9/9/2021 (6pm-8pm)20</v>
      </c>
      <c r="B2085" t="s">
        <v>98</v>
      </c>
      <c r="C2085" t="s">
        <v>113</v>
      </c>
      <c r="D2085" s="5" t="s">
        <v>216</v>
      </c>
      <c r="E2085">
        <v>20</v>
      </c>
      <c r="F2085">
        <v>1.4583296775817871</v>
      </c>
      <c r="G2085">
        <v>1.2067228555679321</v>
      </c>
      <c r="H2085">
        <v>8.8046593591570854E-3</v>
      </c>
      <c r="I2085">
        <v>82.301112384858996</v>
      </c>
      <c r="J2085">
        <f t="shared" si="64"/>
        <v>0</v>
      </c>
    </row>
    <row r="2086" spans="1:10" x14ac:dyDescent="0.25">
      <c r="A2086" s="4" t="str">
        <f t="shared" si="65"/>
        <v>SizeBelow Median (1.88 kW)9/9/2021 (6pm-8pm)21</v>
      </c>
      <c r="B2086" t="s">
        <v>98</v>
      </c>
      <c r="C2086" t="s">
        <v>113</v>
      </c>
      <c r="D2086" s="5" t="s">
        <v>216</v>
      </c>
      <c r="E2086">
        <v>21</v>
      </c>
      <c r="F2086">
        <v>1.4329015016555786</v>
      </c>
      <c r="G2086">
        <v>1.7435404062271118</v>
      </c>
      <c r="H2086">
        <v>8.7560955435037613E-3</v>
      </c>
      <c r="I2086">
        <v>78.728607574218188</v>
      </c>
      <c r="J2086">
        <f t="shared" si="64"/>
        <v>0</v>
      </c>
    </row>
    <row r="2087" spans="1:10" x14ac:dyDescent="0.25">
      <c r="A2087" s="4" t="str">
        <f t="shared" si="65"/>
        <v>SizeBelow Median (1.88 kW)9/9/2021 (6pm-8pm)22</v>
      </c>
      <c r="B2087" t="s">
        <v>98</v>
      </c>
      <c r="C2087" t="s">
        <v>113</v>
      </c>
      <c r="D2087" s="5" t="s">
        <v>216</v>
      </c>
      <c r="E2087">
        <v>22</v>
      </c>
      <c r="F2087">
        <v>1.406711220741272</v>
      </c>
      <c r="G2087">
        <v>1.5331064462661743</v>
      </c>
      <c r="H2087">
        <v>8.7299570441246033E-3</v>
      </c>
      <c r="I2087">
        <v>76.481128761531835</v>
      </c>
      <c r="J2087">
        <f t="shared" si="64"/>
        <v>0</v>
      </c>
    </row>
    <row r="2088" spans="1:10" x14ac:dyDescent="0.25">
      <c r="A2088" s="4" t="str">
        <f t="shared" si="65"/>
        <v>SizeBelow Median (1.88 kW)9/9/2021 (6pm-8pm)23</v>
      </c>
      <c r="B2088" t="s">
        <v>98</v>
      </c>
      <c r="C2088" t="s">
        <v>113</v>
      </c>
      <c r="D2088" s="5" t="s">
        <v>216</v>
      </c>
      <c r="E2088">
        <v>23</v>
      </c>
      <c r="F2088">
        <v>1.2865157127380371</v>
      </c>
      <c r="G2088">
        <v>1.3741879463195801</v>
      </c>
      <c r="H2088">
        <v>8.7083699181675911E-3</v>
      </c>
      <c r="I2088">
        <v>74.533176663253414</v>
      </c>
      <c r="J2088">
        <f t="shared" si="64"/>
        <v>0</v>
      </c>
    </row>
    <row r="2089" spans="1:10" x14ac:dyDescent="0.25">
      <c r="A2089" s="4" t="str">
        <f t="shared" si="65"/>
        <v>SizeBelow Median (1.88 kW)9/9/2021 (6pm-8pm)24</v>
      </c>
      <c r="B2089" t="s">
        <v>98</v>
      </c>
      <c r="C2089" t="s">
        <v>113</v>
      </c>
      <c r="D2089" s="5" t="s">
        <v>216</v>
      </c>
      <c r="E2089">
        <v>24</v>
      </c>
      <c r="F2089">
        <v>1.1082311868667603</v>
      </c>
      <c r="G2089">
        <v>1.155137300491333</v>
      </c>
      <c r="H2089">
        <v>8.3039291203022003E-3</v>
      </c>
      <c r="I2089">
        <v>73.311811668381793</v>
      </c>
      <c r="J2089">
        <f t="shared" si="64"/>
        <v>0</v>
      </c>
    </row>
    <row r="2090" spans="1:10" x14ac:dyDescent="0.25">
      <c r="A2090" s="4" t="str">
        <f t="shared" si="65"/>
        <v>SizeBelow Median (1.88 kW)9/14/2021 (4pm-7pm)1</v>
      </c>
      <c r="B2090" t="s">
        <v>98</v>
      </c>
      <c r="C2090" t="s">
        <v>113</v>
      </c>
      <c r="D2090" s="5" t="s">
        <v>217</v>
      </c>
      <c r="E2090">
        <v>1</v>
      </c>
      <c r="F2090">
        <v>0.74810624122619629</v>
      </c>
      <c r="G2090">
        <v>0.74362379312515259</v>
      </c>
      <c r="H2090">
        <v>7.1102338843047619E-3</v>
      </c>
      <c r="I2090">
        <v>66.17778683845583</v>
      </c>
      <c r="J2090">
        <f t="shared" si="64"/>
        <v>0</v>
      </c>
    </row>
    <row r="2091" spans="1:10" x14ac:dyDescent="0.25">
      <c r="A2091" s="4" t="str">
        <f t="shared" si="65"/>
        <v>SizeBelow Median (1.88 kW)9/14/2021 (4pm-7pm)2</v>
      </c>
      <c r="B2091" t="s">
        <v>98</v>
      </c>
      <c r="C2091" t="s">
        <v>113</v>
      </c>
      <c r="D2091" s="5" t="s">
        <v>217</v>
      </c>
      <c r="E2091">
        <v>2</v>
      </c>
      <c r="F2091">
        <v>0.65338951349258423</v>
      </c>
      <c r="G2091">
        <v>0.6490633487701416</v>
      </c>
      <c r="H2091">
        <v>6.7887823097407818E-3</v>
      </c>
      <c r="I2091">
        <v>65.092978064085756</v>
      </c>
      <c r="J2091">
        <f t="shared" si="64"/>
        <v>0</v>
      </c>
    </row>
    <row r="2092" spans="1:10" x14ac:dyDescent="0.25">
      <c r="A2092" s="4" t="str">
        <f t="shared" si="65"/>
        <v>SizeBelow Median (1.88 kW)9/14/2021 (4pm-7pm)3</v>
      </c>
      <c r="B2092" t="s">
        <v>98</v>
      </c>
      <c r="C2092" t="s">
        <v>113</v>
      </c>
      <c r="D2092" s="5" t="s">
        <v>217</v>
      </c>
      <c r="E2092">
        <v>3</v>
      </c>
      <c r="F2092">
        <v>0.5743556022644043</v>
      </c>
      <c r="G2092">
        <v>0.57845920324325562</v>
      </c>
      <c r="H2092">
        <v>6.2748328782618046E-3</v>
      </c>
      <c r="I2092">
        <v>64.202375438326087</v>
      </c>
      <c r="J2092">
        <f t="shared" si="64"/>
        <v>0</v>
      </c>
    </row>
    <row r="2093" spans="1:10" x14ac:dyDescent="0.25">
      <c r="A2093" s="4" t="str">
        <f t="shared" si="65"/>
        <v>SizeBelow Median (1.88 kW)9/14/2021 (4pm-7pm)4</v>
      </c>
      <c r="B2093" t="s">
        <v>98</v>
      </c>
      <c r="C2093" t="s">
        <v>113</v>
      </c>
      <c r="D2093" s="5" t="s">
        <v>217</v>
      </c>
      <c r="E2093">
        <v>4</v>
      </c>
      <c r="F2093">
        <v>0.5144992470741272</v>
      </c>
      <c r="G2093">
        <v>0.53106933832168579</v>
      </c>
      <c r="H2093">
        <v>5.7691149413585663E-3</v>
      </c>
      <c r="I2093">
        <v>63.969114409196905</v>
      </c>
      <c r="J2093">
        <f t="shared" si="64"/>
        <v>0</v>
      </c>
    </row>
    <row r="2094" spans="1:10" x14ac:dyDescent="0.25">
      <c r="A2094" s="4" t="str">
        <f t="shared" si="65"/>
        <v>SizeBelow Median (1.88 kW)9/14/2021 (4pm-7pm)5</v>
      </c>
      <c r="B2094" t="s">
        <v>98</v>
      </c>
      <c r="C2094" t="s">
        <v>113</v>
      </c>
      <c r="D2094" s="5" t="s">
        <v>217</v>
      </c>
      <c r="E2094">
        <v>5</v>
      </c>
      <c r="F2094">
        <v>0.49731412529945374</v>
      </c>
      <c r="G2094">
        <v>0.50360488891601563</v>
      </c>
      <c r="H2094">
        <v>5.1928875036537647E-3</v>
      </c>
      <c r="I2094">
        <v>63.617762374636193</v>
      </c>
      <c r="J2094">
        <f t="shared" si="64"/>
        <v>0</v>
      </c>
    </row>
    <row r="2095" spans="1:10" x14ac:dyDescent="0.25">
      <c r="A2095" s="4" t="str">
        <f t="shared" si="65"/>
        <v>SizeBelow Median (1.88 kW)9/14/2021 (4pm-7pm)6</v>
      </c>
      <c r="B2095" t="s">
        <v>98</v>
      </c>
      <c r="C2095" t="s">
        <v>113</v>
      </c>
      <c r="D2095" s="5" t="s">
        <v>217</v>
      </c>
      <c r="E2095">
        <v>6</v>
      </c>
      <c r="F2095">
        <v>0.48965677618980408</v>
      </c>
      <c r="G2095">
        <v>0.49357184767723083</v>
      </c>
      <c r="H2095">
        <v>4.2505837045609951E-3</v>
      </c>
      <c r="I2095">
        <v>62.960228736834942</v>
      </c>
      <c r="J2095">
        <f t="shared" si="64"/>
        <v>0</v>
      </c>
    </row>
    <row r="2096" spans="1:10" x14ac:dyDescent="0.25">
      <c r="A2096" s="4" t="str">
        <f t="shared" si="65"/>
        <v>SizeBelow Median (1.88 kW)9/14/2021 (4pm-7pm)7</v>
      </c>
      <c r="B2096" t="s">
        <v>98</v>
      </c>
      <c r="C2096" t="s">
        <v>113</v>
      </c>
      <c r="D2096" s="5" t="s">
        <v>217</v>
      </c>
      <c r="E2096">
        <v>7</v>
      </c>
      <c r="F2096">
        <v>0.5270916223526001</v>
      </c>
      <c r="G2096">
        <v>0.51161998510360718</v>
      </c>
      <c r="H2096">
        <v>3.7371569778770208E-3</v>
      </c>
      <c r="I2096">
        <v>62.906721846219085</v>
      </c>
      <c r="J2096">
        <f t="shared" si="64"/>
        <v>0</v>
      </c>
    </row>
    <row r="2097" spans="1:10" x14ac:dyDescent="0.25">
      <c r="A2097" s="4" t="str">
        <f t="shared" si="65"/>
        <v>SizeBelow Median (1.88 kW)9/14/2021 (4pm-7pm)8</v>
      </c>
      <c r="B2097" t="s">
        <v>98</v>
      </c>
      <c r="C2097" t="s">
        <v>113</v>
      </c>
      <c r="D2097" s="5" t="s">
        <v>217</v>
      </c>
      <c r="E2097">
        <v>8</v>
      </c>
      <c r="F2097">
        <v>0.49384510517120361</v>
      </c>
      <c r="G2097">
        <v>0.48718872666358948</v>
      </c>
      <c r="H2097">
        <v>3.705125767737627E-3</v>
      </c>
      <c r="I2097">
        <v>62.973550517823789</v>
      </c>
      <c r="J2097">
        <f t="shared" si="64"/>
        <v>0</v>
      </c>
    </row>
    <row r="2098" spans="1:10" x14ac:dyDescent="0.25">
      <c r="A2098" s="4" t="str">
        <f t="shared" si="65"/>
        <v>SizeBelow Median (1.88 kW)9/14/2021 (4pm-7pm)9</v>
      </c>
      <c r="B2098" t="s">
        <v>98</v>
      </c>
      <c r="C2098" t="s">
        <v>113</v>
      </c>
      <c r="D2098" s="5" t="s">
        <v>217</v>
      </c>
      <c r="E2098">
        <v>9</v>
      </c>
      <c r="F2098">
        <v>0.36339592933654785</v>
      </c>
      <c r="G2098">
        <v>0.34903091192245483</v>
      </c>
      <c r="H2098">
        <v>4.177718423306942E-3</v>
      </c>
      <c r="I2098">
        <v>63.603191714909123</v>
      </c>
      <c r="J2098">
        <f t="shared" si="64"/>
        <v>0</v>
      </c>
    </row>
    <row r="2099" spans="1:10" x14ac:dyDescent="0.25">
      <c r="A2099" s="4" t="str">
        <f t="shared" si="65"/>
        <v>SizeBelow Median (1.88 kW)9/14/2021 (4pm-7pm)10</v>
      </c>
      <c r="B2099" t="s">
        <v>98</v>
      </c>
      <c r="C2099" t="s">
        <v>113</v>
      </c>
      <c r="D2099" s="5" t="s">
        <v>217</v>
      </c>
      <c r="E2099">
        <v>10</v>
      </c>
      <c r="F2099">
        <v>0.1970033198595047</v>
      </c>
      <c r="G2099">
        <v>0.18604658544063568</v>
      </c>
      <c r="H2099">
        <v>4.5471112243831158E-3</v>
      </c>
      <c r="I2099">
        <v>66.575132104713191</v>
      </c>
      <c r="J2099">
        <f t="shared" si="64"/>
        <v>0</v>
      </c>
    </row>
    <row r="2100" spans="1:10" x14ac:dyDescent="0.25">
      <c r="A2100" s="4" t="str">
        <f t="shared" si="65"/>
        <v>SizeBelow Median (1.88 kW)9/14/2021 (4pm-7pm)11</v>
      </c>
      <c r="B2100" t="s">
        <v>98</v>
      </c>
      <c r="C2100" t="s">
        <v>113</v>
      </c>
      <c r="D2100" s="5" t="s">
        <v>217</v>
      </c>
      <c r="E2100">
        <v>11</v>
      </c>
      <c r="F2100">
        <v>7.0161595940589905E-2</v>
      </c>
      <c r="G2100">
        <v>6.4784161746501923E-2</v>
      </c>
      <c r="H2100">
        <v>4.7026295214891434E-3</v>
      </c>
      <c r="I2100">
        <v>70.432127538117797</v>
      </c>
      <c r="J2100">
        <f t="shared" si="64"/>
        <v>0</v>
      </c>
    </row>
    <row r="2101" spans="1:10" x14ac:dyDescent="0.25">
      <c r="A2101" s="4" t="str">
        <f t="shared" si="65"/>
        <v>SizeBelow Median (1.88 kW)9/14/2021 (4pm-7pm)12</v>
      </c>
      <c r="B2101" t="s">
        <v>98</v>
      </c>
      <c r="C2101" t="s">
        <v>113</v>
      </c>
      <c r="D2101" s="5" t="s">
        <v>217</v>
      </c>
      <c r="E2101">
        <v>12</v>
      </c>
      <c r="F2101">
        <v>1.7823509406298399E-3</v>
      </c>
      <c r="G2101">
        <v>1.8674549646675587E-3</v>
      </c>
      <c r="H2101">
        <v>5.0021433271467686E-3</v>
      </c>
      <c r="I2101">
        <v>74.790884775331193</v>
      </c>
      <c r="J2101">
        <f t="shared" si="64"/>
        <v>0</v>
      </c>
    </row>
    <row r="2102" spans="1:10" x14ac:dyDescent="0.25">
      <c r="A2102" s="4" t="str">
        <f t="shared" si="65"/>
        <v>SizeBelow Median (1.88 kW)9/14/2021 (4pm-7pm)13</v>
      </c>
      <c r="B2102" t="s">
        <v>98</v>
      </c>
      <c r="C2102" t="s">
        <v>113</v>
      </c>
      <c r="D2102" s="5" t="s">
        <v>217</v>
      </c>
      <c r="E2102">
        <v>13</v>
      </c>
      <c r="F2102">
        <v>2.0448701456189156E-2</v>
      </c>
      <c r="G2102">
        <v>1.6308590769767761E-2</v>
      </c>
      <c r="H2102">
        <v>4.9839196726679802E-3</v>
      </c>
      <c r="I2102">
        <v>78.402558917050584</v>
      </c>
      <c r="J2102">
        <f t="shared" si="64"/>
        <v>0</v>
      </c>
    </row>
    <row r="2103" spans="1:10" x14ac:dyDescent="0.25">
      <c r="A2103" s="4" t="str">
        <f t="shared" si="65"/>
        <v>SizeBelow Median (1.88 kW)9/14/2021 (4pm-7pm)14</v>
      </c>
      <c r="B2103" t="s">
        <v>98</v>
      </c>
      <c r="C2103" t="s">
        <v>113</v>
      </c>
      <c r="D2103" s="5" t="s">
        <v>217</v>
      </c>
      <c r="E2103">
        <v>14</v>
      </c>
      <c r="F2103">
        <v>0.10203046351671219</v>
      </c>
      <c r="G2103">
        <v>9.3709759414196014E-2</v>
      </c>
      <c r="H2103">
        <v>2.9882711824029684E-3</v>
      </c>
      <c r="I2103">
        <v>80.964038163577641</v>
      </c>
      <c r="J2103">
        <f t="shared" si="64"/>
        <v>0</v>
      </c>
    </row>
    <row r="2104" spans="1:10" x14ac:dyDescent="0.25">
      <c r="A2104" s="4" t="str">
        <f t="shared" si="65"/>
        <v>SizeBelow Median (1.88 kW)9/14/2021 (4pm-7pm)15</v>
      </c>
      <c r="B2104" t="s">
        <v>98</v>
      </c>
      <c r="C2104" t="s">
        <v>113</v>
      </c>
      <c r="D2104" s="5" t="s">
        <v>217</v>
      </c>
      <c r="E2104">
        <v>15</v>
      </c>
      <c r="F2104">
        <v>0.22805151343345642</v>
      </c>
      <c r="G2104">
        <v>0.2363722026348114</v>
      </c>
      <c r="H2104">
        <v>2.9882711824029684E-3</v>
      </c>
      <c r="I2104">
        <v>82.06196933865607</v>
      </c>
      <c r="J2104">
        <f t="shared" si="64"/>
        <v>0</v>
      </c>
    </row>
    <row r="2105" spans="1:10" x14ac:dyDescent="0.25">
      <c r="A2105" s="4" t="str">
        <f t="shared" si="65"/>
        <v>SizeBelow Median (1.88 kW)9/14/2021 (4pm-7pm)16</v>
      </c>
      <c r="B2105" t="s">
        <v>98</v>
      </c>
      <c r="C2105" t="s">
        <v>113</v>
      </c>
      <c r="D2105" s="5" t="s">
        <v>217</v>
      </c>
      <c r="E2105">
        <v>16</v>
      </c>
      <c r="F2105">
        <v>0.43859294056892395</v>
      </c>
      <c r="G2105">
        <v>0.46656197309494019</v>
      </c>
      <c r="H2105">
        <v>6.2818340957164764E-3</v>
      </c>
      <c r="I2105">
        <v>82.136392399906512</v>
      </c>
      <c r="J2105">
        <f t="shared" si="64"/>
        <v>0</v>
      </c>
    </row>
    <row r="2106" spans="1:10" x14ac:dyDescent="0.25">
      <c r="A2106" s="4" t="str">
        <f t="shared" si="65"/>
        <v>SizeBelow Median (1.88 kW)9/14/2021 (4pm-7pm)17</v>
      </c>
      <c r="B2106" t="s">
        <v>98</v>
      </c>
      <c r="C2106" t="s">
        <v>113</v>
      </c>
      <c r="D2106" s="5" t="s">
        <v>217</v>
      </c>
      <c r="E2106">
        <v>17</v>
      </c>
      <c r="F2106">
        <v>0.6649240255355835</v>
      </c>
      <c r="G2106">
        <v>0.38337281346321106</v>
      </c>
      <c r="H2106">
        <v>7.1960622444748878E-3</v>
      </c>
      <c r="I2106">
        <v>81.492684498078972</v>
      </c>
      <c r="J2106">
        <f t="shared" si="64"/>
        <v>0</v>
      </c>
    </row>
    <row r="2107" spans="1:10" x14ac:dyDescent="0.25">
      <c r="A2107" s="4" t="str">
        <f t="shared" si="65"/>
        <v>SizeBelow Median (1.88 kW)9/14/2021 (4pm-7pm)18</v>
      </c>
      <c r="B2107" t="s">
        <v>98</v>
      </c>
      <c r="C2107" t="s">
        <v>113</v>
      </c>
      <c r="D2107" s="5" t="s">
        <v>217</v>
      </c>
      <c r="E2107">
        <v>18</v>
      </c>
      <c r="F2107">
        <v>0.85771507024765015</v>
      </c>
      <c r="G2107">
        <v>0.66995173692703247</v>
      </c>
      <c r="H2107">
        <v>7.4839340522885323E-3</v>
      </c>
      <c r="I2107">
        <v>79.827517736305012</v>
      </c>
      <c r="J2107">
        <f t="shared" si="64"/>
        <v>0</v>
      </c>
    </row>
    <row r="2108" spans="1:10" x14ac:dyDescent="0.25">
      <c r="A2108" s="4" t="str">
        <f t="shared" si="65"/>
        <v>SizeBelow Median (1.88 kW)9/14/2021 (4pm-7pm)19</v>
      </c>
      <c r="B2108" t="s">
        <v>98</v>
      </c>
      <c r="C2108" t="s">
        <v>113</v>
      </c>
      <c r="D2108" s="5" t="s">
        <v>217</v>
      </c>
      <c r="E2108">
        <v>19</v>
      </c>
      <c r="F2108">
        <v>0.94373142719268799</v>
      </c>
      <c r="G2108">
        <v>0.85039323568344116</v>
      </c>
      <c r="H2108">
        <v>7.2175255045294762E-3</v>
      </c>
      <c r="I2108">
        <v>77.695688656942352</v>
      </c>
      <c r="J2108">
        <f t="shared" si="64"/>
        <v>0</v>
      </c>
    </row>
    <row r="2109" spans="1:10" x14ac:dyDescent="0.25">
      <c r="A2109" s="4" t="str">
        <f t="shared" si="65"/>
        <v>SizeBelow Median (1.88 kW)9/14/2021 (4pm-7pm)20</v>
      </c>
      <c r="B2109" t="s">
        <v>98</v>
      </c>
      <c r="C2109" t="s">
        <v>113</v>
      </c>
      <c r="D2109" s="5" t="s">
        <v>217</v>
      </c>
      <c r="E2109">
        <v>20</v>
      </c>
      <c r="F2109">
        <v>0.98564046621322632</v>
      </c>
      <c r="G2109">
        <v>1.1591349840164185</v>
      </c>
      <c r="H2109">
        <v>6.8924194201827049E-3</v>
      </c>
      <c r="I2109">
        <v>74.376219522150848</v>
      </c>
      <c r="J2109">
        <f t="shared" si="64"/>
        <v>0</v>
      </c>
    </row>
    <row r="2110" spans="1:10" x14ac:dyDescent="0.25">
      <c r="A2110" s="4" t="str">
        <f t="shared" si="65"/>
        <v>SizeBelow Median (1.88 kW)9/14/2021 (4pm-7pm)21</v>
      </c>
      <c r="B2110" t="s">
        <v>98</v>
      </c>
      <c r="C2110" t="s">
        <v>113</v>
      </c>
      <c r="D2110" s="5" t="s">
        <v>217</v>
      </c>
      <c r="E2110">
        <v>21</v>
      </c>
      <c r="F2110">
        <v>1.001579761505127</v>
      </c>
      <c r="G2110">
        <v>1.0644247531890869</v>
      </c>
      <c r="H2110">
        <v>6.7769172601401806E-3</v>
      </c>
      <c r="I2110">
        <v>70.739215526387468</v>
      </c>
      <c r="J2110">
        <f t="shared" si="64"/>
        <v>0</v>
      </c>
    </row>
    <row r="2111" spans="1:10" x14ac:dyDescent="0.25">
      <c r="A2111" s="4" t="str">
        <f t="shared" si="65"/>
        <v>SizeBelow Median (1.88 kW)9/14/2021 (4pm-7pm)22</v>
      </c>
      <c r="B2111" t="s">
        <v>98</v>
      </c>
      <c r="C2111" t="s">
        <v>113</v>
      </c>
      <c r="D2111" s="5" t="s">
        <v>217</v>
      </c>
      <c r="E2111">
        <v>22</v>
      </c>
      <c r="F2111">
        <v>1.0015431642532349</v>
      </c>
      <c r="G2111">
        <v>1.0451112985610962</v>
      </c>
      <c r="H2111">
        <v>7.1426816284656525E-3</v>
      </c>
      <c r="I2111">
        <v>68.602479001892192</v>
      </c>
      <c r="J2111">
        <f t="shared" si="64"/>
        <v>0</v>
      </c>
    </row>
    <row r="2112" spans="1:10" x14ac:dyDescent="0.25">
      <c r="A2112" s="4" t="str">
        <f t="shared" si="65"/>
        <v>SizeBelow Median (1.88 kW)9/14/2021 (4pm-7pm)23</v>
      </c>
      <c r="B2112" t="s">
        <v>98</v>
      </c>
      <c r="C2112" t="s">
        <v>113</v>
      </c>
      <c r="D2112" s="5" t="s">
        <v>217</v>
      </c>
      <c r="E2112">
        <v>23</v>
      </c>
      <c r="F2112">
        <v>0.94307249784469604</v>
      </c>
      <c r="G2112">
        <v>0.96223801374435425</v>
      </c>
      <c r="H2112">
        <v>7.7610774897038937E-3</v>
      </c>
      <c r="I2112">
        <v>67.16328304656237</v>
      </c>
      <c r="J2112">
        <f t="shared" si="64"/>
        <v>0</v>
      </c>
    </row>
    <row r="2113" spans="1:10" x14ac:dyDescent="0.25">
      <c r="A2113" s="4" t="str">
        <f t="shared" si="65"/>
        <v>SizeBelow Median (1.88 kW)9/14/2021 (4pm-7pm)24</v>
      </c>
      <c r="B2113" t="s">
        <v>98</v>
      </c>
      <c r="C2113" t="s">
        <v>113</v>
      </c>
      <c r="D2113" s="5" t="s">
        <v>217</v>
      </c>
      <c r="E2113">
        <v>24</v>
      </c>
      <c r="F2113">
        <v>0.81541961431503296</v>
      </c>
      <c r="G2113">
        <v>0.83304882049560547</v>
      </c>
      <c r="H2113">
        <v>7.6212692074477673E-3</v>
      </c>
      <c r="I2113">
        <v>66.509148658573238</v>
      </c>
      <c r="J2113">
        <f t="shared" si="64"/>
        <v>0</v>
      </c>
    </row>
    <row r="2114" spans="1:10" x14ac:dyDescent="0.25">
      <c r="A2114" s="4" t="str">
        <f t="shared" si="65"/>
        <v>SizeBelow Median (1.88 kW)9/22/2021 (4pm-5pm &amp; 5:55pm-7pm)1</v>
      </c>
      <c r="B2114" t="s">
        <v>98</v>
      </c>
      <c r="C2114" t="s">
        <v>113</v>
      </c>
      <c r="D2114" s="5" t="s">
        <v>218</v>
      </c>
      <c r="E2114">
        <v>1</v>
      </c>
      <c r="F2114">
        <v>0.8990330696105957</v>
      </c>
      <c r="G2114">
        <v>0.88793295621871948</v>
      </c>
      <c r="H2114">
        <v>8.149673230946064E-3</v>
      </c>
      <c r="I2114">
        <v>74.254817050928239</v>
      </c>
      <c r="J2114">
        <f t="shared" ref="J2114:J2177" si="66">INDEX(events, MATCH(CONCATENATE(B2114, C2114, D2114), events_y, 0), MATCH("Confidential", events_x, 0))</f>
        <v>0</v>
      </c>
    </row>
    <row r="2115" spans="1:10" x14ac:dyDescent="0.25">
      <c r="A2115" s="4" t="str">
        <f t="shared" ref="A2115:A2178" si="67">B2115&amp;C2115&amp;D2115&amp;E2115</f>
        <v>SizeBelow Median (1.88 kW)9/22/2021 (4pm-5pm &amp; 5:55pm-7pm)2</v>
      </c>
      <c r="B2115" t="s">
        <v>98</v>
      </c>
      <c r="C2115" t="s">
        <v>113</v>
      </c>
      <c r="D2115" s="5" t="s">
        <v>218</v>
      </c>
      <c r="E2115">
        <v>2</v>
      </c>
      <c r="F2115">
        <v>0.76743423938751221</v>
      </c>
      <c r="G2115">
        <v>0.76387298107147217</v>
      </c>
      <c r="H2115">
        <v>7.5822826474905014E-3</v>
      </c>
      <c r="I2115">
        <v>72.326501884205058</v>
      </c>
      <c r="J2115">
        <f t="shared" si="66"/>
        <v>0</v>
      </c>
    </row>
    <row r="2116" spans="1:10" x14ac:dyDescent="0.25">
      <c r="A2116" s="4" t="str">
        <f t="shared" si="67"/>
        <v>SizeBelow Median (1.88 kW)9/22/2021 (4pm-5pm &amp; 5:55pm-7pm)3</v>
      </c>
      <c r="B2116" t="s">
        <v>98</v>
      </c>
      <c r="C2116" t="s">
        <v>113</v>
      </c>
      <c r="D2116" s="5" t="s">
        <v>218</v>
      </c>
      <c r="E2116">
        <v>3</v>
      </c>
      <c r="F2116">
        <v>0.66945403814315796</v>
      </c>
      <c r="G2116">
        <v>0.67127090692520142</v>
      </c>
      <c r="H2116">
        <v>6.7986710928380489E-3</v>
      </c>
      <c r="I2116">
        <v>71.319737428578946</v>
      </c>
      <c r="J2116">
        <f t="shared" si="66"/>
        <v>0</v>
      </c>
    </row>
    <row r="2117" spans="1:10" x14ac:dyDescent="0.25">
      <c r="A2117" s="4" t="str">
        <f t="shared" si="67"/>
        <v>SizeBelow Median (1.88 kW)9/22/2021 (4pm-5pm &amp; 5:55pm-7pm)4</v>
      </c>
      <c r="B2117" t="s">
        <v>98</v>
      </c>
      <c r="C2117" t="s">
        <v>113</v>
      </c>
      <c r="D2117" s="5" t="s">
        <v>218</v>
      </c>
      <c r="E2117">
        <v>4</v>
      </c>
      <c r="F2117">
        <v>0.60721385478973389</v>
      </c>
      <c r="G2117">
        <v>0.60643517971038818</v>
      </c>
      <c r="H2117">
        <v>6.1576906591653824E-3</v>
      </c>
      <c r="I2117">
        <v>70.468715507120038</v>
      </c>
      <c r="J2117">
        <f t="shared" si="66"/>
        <v>0</v>
      </c>
    </row>
    <row r="2118" spans="1:10" x14ac:dyDescent="0.25">
      <c r="A2118" s="4" t="str">
        <f t="shared" si="67"/>
        <v>SizeBelow Median (1.88 kW)9/22/2021 (4pm-5pm &amp; 5:55pm-7pm)5</v>
      </c>
      <c r="B2118" t="s">
        <v>98</v>
      </c>
      <c r="C2118" t="s">
        <v>113</v>
      </c>
      <c r="D2118" s="5" t="s">
        <v>218</v>
      </c>
      <c r="E2118">
        <v>5</v>
      </c>
      <c r="F2118">
        <v>0.5682295560836792</v>
      </c>
      <c r="G2118">
        <v>0.56608361005783081</v>
      </c>
      <c r="H2118">
        <v>5.5357399396598339E-3</v>
      </c>
      <c r="I2118">
        <v>69.811242351794206</v>
      </c>
      <c r="J2118">
        <f t="shared" si="66"/>
        <v>0</v>
      </c>
    </row>
    <row r="2119" spans="1:10" x14ac:dyDescent="0.25">
      <c r="A2119" s="4" t="str">
        <f t="shared" si="67"/>
        <v>SizeBelow Median (1.88 kW)9/22/2021 (4pm-5pm &amp; 5:55pm-7pm)6</v>
      </c>
      <c r="B2119" t="s">
        <v>98</v>
      </c>
      <c r="C2119" t="s">
        <v>113</v>
      </c>
      <c r="D2119" s="5" t="s">
        <v>218</v>
      </c>
      <c r="E2119">
        <v>6</v>
      </c>
      <c r="F2119">
        <v>0.53615683317184448</v>
      </c>
      <c r="G2119">
        <v>0.53881675004959106</v>
      </c>
      <c r="H2119">
        <v>4.5478874817490578E-3</v>
      </c>
      <c r="I2119">
        <v>69.695359617490126</v>
      </c>
      <c r="J2119">
        <f t="shared" si="66"/>
        <v>0</v>
      </c>
    </row>
    <row r="2120" spans="1:10" x14ac:dyDescent="0.25">
      <c r="A2120" s="4" t="str">
        <f t="shared" si="67"/>
        <v>SizeBelow Median (1.88 kW)9/22/2021 (4pm-5pm &amp; 5:55pm-7pm)7</v>
      </c>
      <c r="B2120" t="s">
        <v>98</v>
      </c>
      <c r="C2120" t="s">
        <v>113</v>
      </c>
      <c r="D2120" s="5" t="s">
        <v>218</v>
      </c>
      <c r="E2120">
        <v>7</v>
      </c>
      <c r="F2120">
        <v>0.54135268926620483</v>
      </c>
      <c r="G2120">
        <v>0.55551445484161377</v>
      </c>
      <c r="H2120">
        <v>3.9601903408765793E-3</v>
      </c>
      <c r="I2120">
        <v>69.584799627197597</v>
      </c>
      <c r="J2120">
        <f t="shared" si="66"/>
        <v>0</v>
      </c>
    </row>
    <row r="2121" spans="1:10" x14ac:dyDescent="0.25">
      <c r="A2121" s="4" t="str">
        <f t="shared" si="67"/>
        <v>SizeBelow Median (1.88 kW)9/22/2021 (4pm-5pm &amp; 5:55pm-7pm)8</v>
      </c>
      <c r="B2121" t="s">
        <v>98</v>
      </c>
      <c r="C2121" t="s">
        <v>113</v>
      </c>
      <c r="D2121" s="5" t="s">
        <v>218</v>
      </c>
      <c r="E2121">
        <v>8</v>
      </c>
      <c r="F2121">
        <v>0.52196484804153442</v>
      </c>
      <c r="G2121">
        <v>0.53233802318572998</v>
      </c>
      <c r="H2121">
        <v>4.0567475371062756E-3</v>
      </c>
      <c r="I2121">
        <v>68.874434944693377</v>
      </c>
      <c r="J2121">
        <f t="shared" si="66"/>
        <v>0</v>
      </c>
    </row>
    <row r="2122" spans="1:10" x14ac:dyDescent="0.25">
      <c r="A2122" s="4" t="str">
        <f t="shared" si="67"/>
        <v>SizeBelow Median (1.88 kW)9/22/2021 (4pm-5pm &amp; 5:55pm-7pm)9</v>
      </c>
      <c r="B2122" t="s">
        <v>98</v>
      </c>
      <c r="C2122" t="s">
        <v>113</v>
      </c>
      <c r="D2122" s="5" t="s">
        <v>218</v>
      </c>
      <c r="E2122">
        <v>9</v>
      </c>
      <c r="F2122">
        <v>0.42355614900588989</v>
      </c>
      <c r="G2122">
        <v>0.42160946130752563</v>
      </c>
      <c r="H2122">
        <v>4.6012848615646362E-3</v>
      </c>
      <c r="I2122">
        <v>70.409052230661473</v>
      </c>
      <c r="J2122">
        <f t="shared" si="66"/>
        <v>0</v>
      </c>
    </row>
    <row r="2123" spans="1:10" x14ac:dyDescent="0.25">
      <c r="A2123" s="4" t="str">
        <f t="shared" si="67"/>
        <v>SizeBelow Median (1.88 kW)9/22/2021 (4pm-5pm &amp; 5:55pm-7pm)10</v>
      </c>
      <c r="B2123" t="s">
        <v>98</v>
      </c>
      <c r="C2123" t="s">
        <v>113</v>
      </c>
      <c r="D2123" s="5" t="s">
        <v>218</v>
      </c>
      <c r="E2123">
        <v>10</v>
      </c>
      <c r="F2123">
        <v>0.32895082235336304</v>
      </c>
      <c r="G2123">
        <v>0.32243263721466064</v>
      </c>
      <c r="H2123">
        <v>5.2458965219557285E-3</v>
      </c>
      <c r="I2123">
        <v>74.611507759637007</v>
      </c>
      <c r="J2123">
        <f t="shared" si="66"/>
        <v>0</v>
      </c>
    </row>
    <row r="2124" spans="1:10" x14ac:dyDescent="0.25">
      <c r="A2124" s="4" t="str">
        <f t="shared" si="67"/>
        <v>SizeBelow Median (1.88 kW)9/22/2021 (4pm-5pm &amp; 5:55pm-7pm)11</v>
      </c>
      <c r="B2124" t="s">
        <v>98</v>
      </c>
      <c r="C2124" t="s">
        <v>113</v>
      </c>
      <c r="D2124" s="5" t="s">
        <v>218</v>
      </c>
      <c r="E2124">
        <v>11</v>
      </c>
      <c r="F2124">
        <v>0.27326348423957825</v>
      </c>
      <c r="G2124">
        <v>0.26336991786956787</v>
      </c>
      <c r="H2124">
        <v>5.7514617219567299E-3</v>
      </c>
      <c r="I2124">
        <v>79.977105636372571</v>
      </c>
      <c r="J2124">
        <f t="shared" si="66"/>
        <v>0</v>
      </c>
    </row>
    <row r="2125" spans="1:10" x14ac:dyDescent="0.25">
      <c r="A2125" s="4" t="str">
        <f t="shared" si="67"/>
        <v>SizeBelow Median (1.88 kW)9/22/2021 (4pm-5pm &amp; 5:55pm-7pm)12</v>
      </c>
      <c r="B2125" t="s">
        <v>98</v>
      </c>
      <c r="C2125" t="s">
        <v>113</v>
      </c>
      <c r="D2125" s="5" t="s">
        <v>218</v>
      </c>
      <c r="E2125">
        <v>12</v>
      </c>
      <c r="F2125">
        <v>0.30071014165878296</v>
      </c>
      <c r="G2125">
        <v>0.30118092894554138</v>
      </c>
      <c r="H2125">
        <v>6.360920611768961E-3</v>
      </c>
      <c r="I2125">
        <v>85.533638721173929</v>
      </c>
      <c r="J2125">
        <f t="shared" si="66"/>
        <v>0</v>
      </c>
    </row>
    <row r="2126" spans="1:10" x14ac:dyDescent="0.25">
      <c r="A2126" s="4" t="str">
        <f t="shared" si="67"/>
        <v>SizeBelow Median (1.88 kW)9/22/2021 (4pm-5pm &amp; 5:55pm-7pm)13</v>
      </c>
      <c r="B2126" t="s">
        <v>98</v>
      </c>
      <c r="C2126" t="s">
        <v>113</v>
      </c>
      <c r="D2126" s="5" t="s">
        <v>218</v>
      </c>
      <c r="E2126">
        <v>13</v>
      </c>
      <c r="F2126">
        <v>0.4701615571975708</v>
      </c>
      <c r="G2126">
        <v>0.45064467191696167</v>
      </c>
      <c r="H2126">
        <v>6.6736428998410702E-3</v>
      </c>
      <c r="I2126">
        <v>89.020790145500825</v>
      </c>
      <c r="J2126">
        <f t="shared" si="66"/>
        <v>0</v>
      </c>
    </row>
    <row r="2127" spans="1:10" x14ac:dyDescent="0.25">
      <c r="A2127" s="4" t="str">
        <f t="shared" si="67"/>
        <v>SizeBelow Median (1.88 kW)9/22/2021 (4pm-5pm &amp; 5:55pm-7pm)14</v>
      </c>
      <c r="B2127" t="s">
        <v>98</v>
      </c>
      <c r="C2127" t="s">
        <v>113</v>
      </c>
      <c r="D2127" s="5" t="s">
        <v>218</v>
      </c>
      <c r="E2127">
        <v>14</v>
      </c>
      <c r="F2127">
        <v>0.67643111944198608</v>
      </c>
      <c r="G2127">
        <v>0.67762988805770874</v>
      </c>
      <c r="H2127">
        <v>3.9897528477013111E-3</v>
      </c>
      <c r="I2127">
        <v>90.506915191028114</v>
      </c>
      <c r="J2127">
        <f t="shared" si="66"/>
        <v>0</v>
      </c>
    </row>
    <row r="2128" spans="1:10" x14ac:dyDescent="0.25">
      <c r="A2128" s="4" t="str">
        <f t="shared" si="67"/>
        <v>SizeBelow Median (1.88 kW)9/22/2021 (4pm-5pm &amp; 5:55pm-7pm)15</v>
      </c>
      <c r="B2128" t="s">
        <v>98</v>
      </c>
      <c r="C2128" t="s">
        <v>113</v>
      </c>
      <c r="D2128" s="5" t="s">
        <v>218</v>
      </c>
      <c r="E2128">
        <v>15</v>
      </c>
      <c r="F2128">
        <v>0.92397743463516235</v>
      </c>
      <c r="G2128">
        <v>0.9227786660194397</v>
      </c>
      <c r="H2128">
        <v>3.9897528477013111E-3</v>
      </c>
      <c r="I2128">
        <v>91.330258519388948</v>
      </c>
      <c r="J2128">
        <f t="shared" si="66"/>
        <v>0</v>
      </c>
    </row>
    <row r="2129" spans="1:10" x14ac:dyDescent="0.25">
      <c r="A2129" s="4" t="str">
        <f t="shared" si="67"/>
        <v>SizeBelow Median (1.88 kW)9/22/2021 (4pm-5pm &amp; 5:55pm-7pm)16</v>
      </c>
      <c r="B2129" t="s">
        <v>98</v>
      </c>
      <c r="C2129" t="s">
        <v>113</v>
      </c>
      <c r="D2129" s="5" t="s">
        <v>218</v>
      </c>
      <c r="E2129">
        <v>16</v>
      </c>
      <c r="F2129">
        <v>1.1405717134475708</v>
      </c>
      <c r="G2129">
        <v>1.1425058841705322</v>
      </c>
      <c r="H2129">
        <v>8.1597995012998581E-3</v>
      </c>
      <c r="I2129">
        <v>91.436521333917582</v>
      </c>
      <c r="J2129">
        <f t="shared" si="66"/>
        <v>0</v>
      </c>
    </row>
    <row r="2130" spans="1:10" x14ac:dyDescent="0.25">
      <c r="A2130" s="4" t="str">
        <f t="shared" si="67"/>
        <v>SizeBelow Median (1.88 kW)9/22/2021 (4pm-5pm &amp; 5:55pm-7pm)17</v>
      </c>
      <c r="B2130" t="s">
        <v>98</v>
      </c>
      <c r="C2130" t="s">
        <v>113</v>
      </c>
      <c r="D2130" s="5" t="s">
        <v>218</v>
      </c>
      <c r="E2130">
        <v>17</v>
      </c>
      <c r="F2130">
        <v>1.2465764284133911</v>
      </c>
      <c r="G2130">
        <v>0.67847198247909546</v>
      </c>
      <c r="H2130">
        <v>9.2626018449664116E-3</v>
      </c>
      <c r="I2130">
        <v>89.195187811515268</v>
      </c>
      <c r="J2130">
        <f t="shared" si="66"/>
        <v>0</v>
      </c>
    </row>
    <row r="2131" spans="1:10" x14ac:dyDescent="0.25">
      <c r="A2131" s="4" t="str">
        <f t="shared" si="67"/>
        <v>SizeBelow Median (1.88 kW)9/22/2021 (4pm-5pm &amp; 5:55pm-7pm)18</v>
      </c>
      <c r="B2131" t="s">
        <v>98</v>
      </c>
      <c r="C2131" t="s">
        <v>113</v>
      </c>
      <c r="D2131" s="5" t="s">
        <v>218</v>
      </c>
      <c r="E2131">
        <v>18</v>
      </c>
      <c r="F2131">
        <v>1.3197685480117798</v>
      </c>
      <c r="G2131">
        <v>1.5691601037979126</v>
      </c>
      <c r="H2131">
        <v>9.4294911250472069E-3</v>
      </c>
      <c r="I2131">
        <v>87.249074922028782</v>
      </c>
      <c r="J2131">
        <f t="shared" si="66"/>
        <v>0</v>
      </c>
    </row>
    <row r="2132" spans="1:10" x14ac:dyDescent="0.25">
      <c r="A2132" s="4" t="str">
        <f t="shared" si="67"/>
        <v>SizeBelow Median (1.88 kW)9/22/2021 (4pm-5pm &amp; 5:55pm-7pm)19</v>
      </c>
      <c r="B2132" t="s">
        <v>98</v>
      </c>
      <c r="C2132" t="s">
        <v>113</v>
      </c>
      <c r="D2132" s="5" t="s">
        <v>218</v>
      </c>
      <c r="E2132">
        <v>19</v>
      </c>
      <c r="F2132">
        <v>1.3554553985595703</v>
      </c>
      <c r="G2132">
        <v>0.98440885543823242</v>
      </c>
      <c r="H2132">
        <v>8.9788502082228661E-3</v>
      </c>
      <c r="I2132">
        <v>85.278225211696181</v>
      </c>
      <c r="J2132">
        <f t="shared" si="66"/>
        <v>0</v>
      </c>
    </row>
    <row r="2133" spans="1:10" x14ac:dyDescent="0.25">
      <c r="A2133" s="4" t="str">
        <f t="shared" si="67"/>
        <v>SizeBelow Median (1.88 kW)9/22/2021 (4pm-5pm &amp; 5:55pm-7pm)20</v>
      </c>
      <c r="B2133" t="s">
        <v>98</v>
      </c>
      <c r="C2133" t="s">
        <v>113</v>
      </c>
      <c r="D2133" s="5" t="s">
        <v>218</v>
      </c>
      <c r="E2133">
        <v>20</v>
      </c>
      <c r="F2133">
        <v>1.3408514261245728</v>
      </c>
      <c r="G2133">
        <v>1.5690696239471436</v>
      </c>
      <c r="H2133">
        <v>8.5556590929627419E-3</v>
      </c>
      <c r="I2133">
        <v>82.306401393921959</v>
      </c>
      <c r="J2133">
        <f t="shared" si="66"/>
        <v>0</v>
      </c>
    </row>
    <row r="2134" spans="1:10" x14ac:dyDescent="0.25">
      <c r="A2134" s="4" t="str">
        <f t="shared" si="67"/>
        <v>SizeBelow Median (1.88 kW)9/22/2021 (4pm-5pm &amp; 5:55pm-7pm)21</v>
      </c>
      <c r="B2134" t="s">
        <v>98</v>
      </c>
      <c r="C2134" t="s">
        <v>113</v>
      </c>
      <c r="D2134" s="5" t="s">
        <v>218</v>
      </c>
      <c r="E2134">
        <v>21</v>
      </c>
      <c r="F2134">
        <v>1.3138686418533325</v>
      </c>
      <c r="G2134">
        <v>1.4035335779190063</v>
      </c>
      <c r="H2134">
        <v>8.2661407068371773E-3</v>
      </c>
      <c r="I2134">
        <v>80.454708051359887</v>
      </c>
      <c r="J2134">
        <f t="shared" si="66"/>
        <v>0</v>
      </c>
    </row>
    <row r="2135" spans="1:10" x14ac:dyDescent="0.25">
      <c r="A2135" s="4" t="str">
        <f t="shared" si="67"/>
        <v>SizeBelow Median (1.88 kW)9/22/2021 (4pm-5pm &amp; 5:55pm-7pm)22</v>
      </c>
      <c r="B2135" t="s">
        <v>98</v>
      </c>
      <c r="C2135" t="s">
        <v>113</v>
      </c>
      <c r="D2135" s="5" t="s">
        <v>218</v>
      </c>
      <c r="E2135">
        <v>22</v>
      </c>
      <c r="F2135">
        <v>1.2723914384841919</v>
      </c>
      <c r="G2135">
        <v>1.3666572570800781</v>
      </c>
      <c r="H2135">
        <v>8.386627770960331E-3</v>
      </c>
      <c r="I2135">
        <v>78.743767575647425</v>
      </c>
      <c r="J2135">
        <f t="shared" si="66"/>
        <v>0</v>
      </c>
    </row>
    <row r="2136" spans="1:10" x14ac:dyDescent="0.25">
      <c r="A2136" s="4" t="str">
        <f t="shared" si="67"/>
        <v>SizeBelow Median (1.88 kW)9/22/2021 (4pm-5pm &amp; 5:55pm-7pm)23</v>
      </c>
      <c r="B2136" t="s">
        <v>98</v>
      </c>
      <c r="C2136" t="s">
        <v>113</v>
      </c>
      <c r="D2136" s="5" t="s">
        <v>218</v>
      </c>
      <c r="E2136">
        <v>23</v>
      </c>
      <c r="F2136">
        <v>1.1694170236587524</v>
      </c>
      <c r="G2136">
        <v>1.2499358654022217</v>
      </c>
      <c r="H2136">
        <v>8.4729073569178581E-3</v>
      </c>
      <c r="I2136">
        <v>76.273476234851302</v>
      </c>
      <c r="J2136">
        <f t="shared" si="66"/>
        <v>0</v>
      </c>
    </row>
    <row r="2137" spans="1:10" x14ac:dyDescent="0.25">
      <c r="A2137" s="4" t="str">
        <f t="shared" si="67"/>
        <v>SizeBelow Median (1.88 kW)9/22/2021 (4pm-5pm &amp; 5:55pm-7pm)24</v>
      </c>
      <c r="B2137" t="s">
        <v>98</v>
      </c>
      <c r="C2137" t="s">
        <v>113</v>
      </c>
      <c r="D2137" s="5" t="s">
        <v>218</v>
      </c>
      <c r="E2137">
        <v>24</v>
      </c>
      <c r="F2137">
        <v>0.99024254083633423</v>
      </c>
      <c r="G2137">
        <v>1.0668885707855225</v>
      </c>
      <c r="H2137">
        <v>8.0633554607629776E-3</v>
      </c>
      <c r="I2137">
        <v>73.943003768393993</v>
      </c>
      <c r="J2137">
        <f t="shared" si="66"/>
        <v>0</v>
      </c>
    </row>
    <row r="2138" spans="1:10" x14ac:dyDescent="0.25">
      <c r="A2138" s="4" t="str">
        <f t="shared" si="67"/>
        <v>SizeBelow Median (1.88 kW)9/30/2021 (5pm-7pm)1</v>
      </c>
      <c r="B2138" t="s">
        <v>98</v>
      </c>
      <c r="C2138" t="s">
        <v>113</v>
      </c>
      <c r="D2138" s="5" t="s">
        <v>219</v>
      </c>
      <c r="E2138">
        <v>1</v>
      </c>
      <c r="F2138">
        <v>0.57543677091598511</v>
      </c>
      <c r="G2138">
        <v>0.61164647340774536</v>
      </c>
      <c r="H2138">
        <v>7.0121204480528831E-3</v>
      </c>
      <c r="I2138">
        <v>64.582096083983146</v>
      </c>
      <c r="J2138">
        <f t="shared" si="66"/>
        <v>0</v>
      </c>
    </row>
    <row r="2139" spans="1:10" x14ac:dyDescent="0.25">
      <c r="A2139" s="4" t="str">
        <f t="shared" si="67"/>
        <v>SizeBelow Median (1.88 kW)9/30/2021 (5pm-7pm)2</v>
      </c>
      <c r="B2139" t="s">
        <v>98</v>
      </c>
      <c r="C2139" t="s">
        <v>113</v>
      </c>
      <c r="D2139" s="5" t="s">
        <v>219</v>
      </c>
      <c r="E2139">
        <v>2</v>
      </c>
      <c r="F2139">
        <v>0.51542645692825317</v>
      </c>
      <c r="G2139">
        <v>0.54718232154846191</v>
      </c>
      <c r="H2139">
        <v>6.7463088780641556E-3</v>
      </c>
      <c r="I2139">
        <v>63.552570851855045</v>
      </c>
      <c r="J2139">
        <f t="shared" si="66"/>
        <v>0</v>
      </c>
    </row>
    <row r="2140" spans="1:10" x14ac:dyDescent="0.25">
      <c r="A2140" s="4" t="str">
        <f t="shared" si="67"/>
        <v>SizeBelow Median (1.88 kW)9/30/2021 (5pm-7pm)3</v>
      </c>
      <c r="B2140" t="s">
        <v>98</v>
      </c>
      <c r="C2140" t="s">
        <v>113</v>
      </c>
      <c r="D2140" s="5" t="s">
        <v>219</v>
      </c>
      <c r="E2140">
        <v>3</v>
      </c>
      <c r="F2140">
        <v>0.47862249612808228</v>
      </c>
      <c r="G2140">
        <v>0.49616262316703796</v>
      </c>
      <c r="H2140">
        <v>6.2041794881224632E-3</v>
      </c>
      <c r="I2140">
        <v>62.254073879697103</v>
      </c>
      <c r="J2140">
        <f t="shared" si="66"/>
        <v>0</v>
      </c>
    </row>
    <row r="2141" spans="1:10" x14ac:dyDescent="0.25">
      <c r="A2141" s="4" t="str">
        <f t="shared" si="67"/>
        <v>SizeBelow Median (1.88 kW)9/30/2021 (5pm-7pm)4</v>
      </c>
      <c r="B2141" t="s">
        <v>98</v>
      </c>
      <c r="C2141" t="s">
        <v>113</v>
      </c>
      <c r="D2141" s="5" t="s">
        <v>219</v>
      </c>
      <c r="E2141">
        <v>4</v>
      </c>
      <c r="F2141">
        <v>0.45648184418678284</v>
      </c>
      <c r="G2141">
        <v>0.46333295106887817</v>
      </c>
      <c r="H2141">
        <v>5.7202884927392006E-3</v>
      </c>
      <c r="I2141">
        <v>61.37161970125819</v>
      </c>
      <c r="J2141">
        <f t="shared" si="66"/>
        <v>0</v>
      </c>
    </row>
    <row r="2142" spans="1:10" x14ac:dyDescent="0.25">
      <c r="A2142" s="4" t="str">
        <f t="shared" si="67"/>
        <v>SizeBelow Median (1.88 kW)9/30/2021 (5pm-7pm)5</v>
      </c>
      <c r="B2142" t="s">
        <v>98</v>
      </c>
      <c r="C2142" t="s">
        <v>113</v>
      </c>
      <c r="D2142" s="5" t="s">
        <v>219</v>
      </c>
      <c r="E2142">
        <v>5</v>
      </c>
      <c r="F2142">
        <v>0.44257116317749023</v>
      </c>
      <c r="G2142">
        <v>0.44560572504997253</v>
      </c>
      <c r="H2142">
        <v>5.1155765540897846E-3</v>
      </c>
      <c r="I2142">
        <v>60.26639725473764</v>
      </c>
      <c r="J2142">
        <f t="shared" si="66"/>
        <v>0</v>
      </c>
    </row>
    <row r="2143" spans="1:10" x14ac:dyDescent="0.25">
      <c r="A2143" s="4" t="str">
        <f t="shared" si="67"/>
        <v>SizeBelow Median (1.88 kW)9/30/2021 (5pm-7pm)6</v>
      </c>
      <c r="B2143" t="s">
        <v>98</v>
      </c>
      <c r="C2143" t="s">
        <v>113</v>
      </c>
      <c r="D2143" s="5" t="s">
        <v>219</v>
      </c>
      <c r="E2143">
        <v>6</v>
      </c>
      <c r="F2143">
        <v>0.43594437837600708</v>
      </c>
      <c r="G2143">
        <v>0.44195607304573059</v>
      </c>
      <c r="H2143">
        <v>4.0668495930731297E-3</v>
      </c>
      <c r="I2143">
        <v>59.572008478015093</v>
      </c>
      <c r="J2143">
        <f t="shared" si="66"/>
        <v>0</v>
      </c>
    </row>
    <row r="2144" spans="1:10" x14ac:dyDescent="0.25">
      <c r="A2144" s="4" t="str">
        <f t="shared" si="67"/>
        <v>SizeBelow Median (1.88 kW)9/30/2021 (5pm-7pm)7</v>
      </c>
      <c r="B2144" t="s">
        <v>98</v>
      </c>
      <c r="C2144" t="s">
        <v>113</v>
      </c>
      <c r="D2144" s="5" t="s">
        <v>219</v>
      </c>
      <c r="E2144">
        <v>7</v>
      </c>
      <c r="F2144">
        <v>0.46907901763916016</v>
      </c>
      <c r="G2144">
        <v>0.4791007936000824</v>
      </c>
      <c r="H2144">
        <v>3.4543962683528662E-3</v>
      </c>
      <c r="I2144">
        <v>59.797070246273911</v>
      </c>
      <c r="J2144">
        <f t="shared" si="66"/>
        <v>0</v>
      </c>
    </row>
    <row r="2145" spans="1:10" x14ac:dyDescent="0.25">
      <c r="A2145" s="4" t="str">
        <f t="shared" si="67"/>
        <v>SizeBelow Median (1.88 kW)9/30/2021 (5pm-7pm)8</v>
      </c>
      <c r="B2145" t="s">
        <v>98</v>
      </c>
      <c r="C2145" t="s">
        <v>113</v>
      </c>
      <c r="D2145" s="5" t="s">
        <v>219</v>
      </c>
      <c r="E2145">
        <v>8</v>
      </c>
      <c r="F2145">
        <v>0.45494118332862854</v>
      </c>
      <c r="G2145">
        <v>0.45918536186218262</v>
      </c>
      <c r="H2145">
        <v>3.6015876103192568E-3</v>
      </c>
      <c r="I2145">
        <v>59.913704481206139</v>
      </c>
      <c r="J2145">
        <f t="shared" si="66"/>
        <v>0</v>
      </c>
    </row>
    <row r="2146" spans="1:10" x14ac:dyDescent="0.25">
      <c r="A2146" s="4" t="str">
        <f t="shared" si="67"/>
        <v>SizeBelow Median (1.88 kW)9/30/2021 (5pm-7pm)9</v>
      </c>
      <c r="B2146" t="s">
        <v>98</v>
      </c>
      <c r="C2146" t="s">
        <v>113</v>
      </c>
      <c r="D2146" s="5" t="s">
        <v>219</v>
      </c>
      <c r="E2146">
        <v>9</v>
      </c>
      <c r="F2146">
        <v>0.32443153858184814</v>
      </c>
      <c r="G2146">
        <v>0.32165032625198364</v>
      </c>
      <c r="H2146">
        <v>4.0349694900214672E-3</v>
      </c>
      <c r="I2146">
        <v>61.239008477998574</v>
      </c>
      <c r="J2146">
        <f t="shared" si="66"/>
        <v>0</v>
      </c>
    </row>
    <row r="2147" spans="1:10" x14ac:dyDescent="0.25">
      <c r="A2147" s="4" t="str">
        <f t="shared" si="67"/>
        <v>SizeBelow Median (1.88 kW)9/30/2021 (5pm-7pm)10</v>
      </c>
      <c r="B2147" t="s">
        <v>98</v>
      </c>
      <c r="C2147" t="s">
        <v>113</v>
      </c>
      <c r="D2147" s="5" t="s">
        <v>219</v>
      </c>
      <c r="E2147">
        <v>10</v>
      </c>
      <c r="F2147">
        <v>0.17689640820026398</v>
      </c>
      <c r="G2147">
        <v>0.17680807411670685</v>
      </c>
      <c r="H2147">
        <v>4.8183850012719631E-3</v>
      </c>
      <c r="I2147">
        <v>65.632929350008908</v>
      </c>
      <c r="J2147">
        <f t="shared" si="66"/>
        <v>0</v>
      </c>
    </row>
    <row r="2148" spans="1:10" x14ac:dyDescent="0.25">
      <c r="A2148" s="4" t="str">
        <f t="shared" si="67"/>
        <v>SizeBelow Median (1.88 kW)9/30/2021 (5pm-7pm)11</v>
      </c>
      <c r="B2148" t="s">
        <v>98</v>
      </c>
      <c r="C2148" t="s">
        <v>113</v>
      </c>
      <c r="D2148" s="5" t="s">
        <v>219</v>
      </c>
      <c r="E2148">
        <v>11</v>
      </c>
      <c r="F2148">
        <v>4.3249737471342087E-2</v>
      </c>
      <c r="G2148">
        <v>2.7804559096693993E-2</v>
      </c>
      <c r="H2148">
        <v>4.8985332250595093E-3</v>
      </c>
      <c r="I2148">
        <v>71.539612838112802</v>
      </c>
      <c r="J2148">
        <f t="shared" si="66"/>
        <v>0</v>
      </c>
    </row>
    <row r="2149" spans="1:10" x14ac:dyDescent="0.25">
      <c r="A2149" s="4" t="str">
        <f t="shared" si="67"/>
        <v>SizeBelow Median (1.88 kW)9/30/2021 (5pm-7pm)12</v>
      </c>
      <c r="B2149" t="s">
        <v>98</v>
      </c>
      <c r="C2149" t="s">
        <v>113</v>
      </c>
      <c r="D2149" s="5" t="s">
        <v>219</v>
      </c>
      <c r="E2149">
        <v>12</v>
      </c>
      <c r="F2149">
        <v>-4.7516390681266785E-2</v>
      </c>
      <c r="G2149">
        <v>-5.8686383068561554E-2</v>
      </c>
      <c r="H2149">
        <v>4.9345763400197029E-3</v>
      </c>
      <c r="I2149">
        <v>77.647179378840065</v>
      </c>
      <c r="J2149">
        <f t="shared" si="66"/>
        <v>0</v>
      </c>
    </row>
    <row r="2150" spans="1:10" x14ac:dyDescent="0.25">
      <c r="A2150" s="4" t="str">
        <f t="shared" si="67"/>
        <v>SizeBelow Median (1.88 kW)9/30/2021 (5pm-7pm)13</v>
      </c>
      <c r="B2150" t="s">
        <v>98</v>
      </c>
      <c r="C2150" t="s">
        <v>113</v>
      </c>
      <c r="D2150" s="5" t="s">
        <v>219</v>
      </c>
      <c r="E2150">
        <v>13</v>
      </c>
      <c r="F2150">
        <v>-4.5508764684200287E-2</v>
      </c>
      <c r="G2150">
        <v>-7.8817375004291534E-2</v>
      </c>
      <c r="H2150">
        <v>5.0235488452017307E-3</v>
      </c>
      <c r="I2150">
        <v>82.322546376508043</v>
      </c>
      <c r="J2150">
        <f t="shared" si="66"/>
        <v>0</v>
      </c>
    </row>
    <row r="2151" spans="1:10" x14ac:dyDescent="0.25">
      <c r="A2151" s="4" t="str">
        <f t="shared" si="67"/>
        <v>SizeBelow Median (1.88 kW)9/30/2021 (5pm-7pm)14</v>
      </c>
      <c r="B2151" t="s">
        <v>98</v>
      </c>
      <c r="C2151" t="s">
        <v>113</v>
      </c>
      <c r="D2151" s="5" t="s">
        <v>219</v>
      </c>
      <c r="E2151">
        <v>14</v>
      </c>
      <c r="F2151">
        <v>-9.2044164193794131E-4</v>
      </c>
      <c r="G2151">
        <v>-1.982097327709198E-2</v>
      </c>
      <c r="H2151">
        <v>4.7730044461786747E-3</v>
      </c>
      <c r="I2151">
        <v>83.851367420229053</v>
      </c>
      <c r="J2151">
        <f t="shared" si="66"/>
        <v>0</v>
      </c>
    </row>
    <row r="2152" spans="1:10" x14ac:dyDescent="0.25">
      <c r="A2152" s="4" t="str">
        <f t="shared" si="67"/>
        <v>SizeBelow Median (1.88 kW)9/30/2021 (5pm-7pm)15</v>
      </c>
      <c r="B2152" t="s">
        <v>98</v>
      </c>
      <c r="C2152" t="s">
        <v>113</v>
      </c>
      <c r="D2152" s="5" t="s">
        <v>219</v>
      </c>
      <c r="E2152">
        <v>15</v>
      </c>
      <c r="F2152">
        <v>0.11451083421707153</v>
      </c>
      <c r="G2152">
        <v>0.11405119299888611</v>
      </c>
      <c r="H2152">
        <v>2.7720897924154997E-3</v>
      </c>
      <c r="I2152">
        <v>85.157300232420567</v>
      </c>
      <c r="J2152">
        <f t="shared" si="66"/>
        <v>0</v>
      </c>
    </row>
    <row r="2153" spans="1:10" x14ac:dyDescent="0.25">
      <c r="A2153" s="4" t="str">
        <f t="shared" si="67"/>
        <v>SizeBelow Median (1.88 kW)9/30/2021 (5pm-7pm)16</v>
      </c>
      <c r="B2153" t="s">
        <v>98</v>
      </c>
      <c r="C2153" t="s">
        <v>113</v>
      </c>
      <c r="D2153" s="5" t="s">
        <v>219</v>
      </c>
      <c r="E2153">
        <v>16</v>
      </c>
      <c r="F2153">
        <v>0.3270893394947052</v>
      </c>
      <c r="G2153">
        <v>0.32754898071289063</v>
      </c>
      <c r="H2153">
        <v>2.7720897924154997E-3</v>
      </c>
      <c r="I2153">
        <v>86.607582083219654</v>
      </c>
      <c r="J2153">
        <f t="shared" si="66"/>
        <v>0</v>
      </c>
    </row>
    <row r="2154" spans="1:10" x14ac:dyDescent="0.25">
      <c r="A2154" s="4" t="str">
        <f t="shared" si="67"/>
        <v>SizeBelow Median (1.88 kW)9/30/2021 (5pm-7pm)17</v>
      </c>
      <c r="B2154" t="s">
        <v>98</v>
      </c>
      <c r="C2154" t="s">
        <v>113</v>
      </c>
      <c r="D2154" s="5" t="s">
        <v>219</v>
      </c>
      <c r="E2154">
        <v>17</v>
      </c>
      <c r="F2154">
        <v>0.55772370100021362</v>
      </c>
      <c r="G2154">
        <v>0.54200053215026855</v>
      </c>
      <c r="H2154">
        <v>5.5271307937800884E-3</v>
      </c>
      <c r="I2154">
        <v>87.04584449607863</v>
      </c>
      <c r="J2154">
        <f t="shared" si="66"/>
        <v>0</v>
      </c>
    </row>
    <row r="2155" spans="1:10" x14ac:dyDescent="0.25">
      <c r="A2155" s="4" t="str">
        <f t="shared" si="67"/>
        <v>SizeBelow Median (1.88 kW)9/30/2021 (5pm-7pm)18</v>
      </c>
      <c r="B2155" t="s">
        <v>98</v>
      </c>
      <c r="C2155" t="s">
        <v>113</v>
      </c>
      <c r="D2155" s="5" t="s">
        <v>219</v>
      </c>
      <c r="E2155">
        <v>18</v>
      </c>
      <c r="F2155">
        <v>0.77263832092285156</v>
      </c>
      <c r="G2155">
        <v>0.5639234185218811</v>
      </c>
      <c r="H2155">
        <v>6.0899863019585609E-3</v>
      </c>
      <c r="I2155">
        <v>86.809991126131806</v>
      </c>
      <c r="J2155">
        <f t="shared" si="66"/>
        <v>0</v>
      </c>
    </row>
    <row r="2156" spans="1:10" x14ac:dyDescent="0.25">
      <c r="A2156" s="4" t="str">
        <f t="shared" si="67"/>
        <v>SizeBelow Median (1.88 kW)9/30/2021 (5pm-7pm)19</v>
      </c>
      <c r="B2156" t="s">
        <v>98</v>
      </c>
      <c r="C2156" t="s">
        <v>113</v>
      </c>
      <c r="D2156" s="5" t="s">
        <v>219</v>
      </c>
      <c r="E2156">
        <v>19</v>
      </c>
      <c r="F2156">
        <v>0.87686818838119507</v>
      </c>
      <c r="G2156">
        <v>0.76478087902069092</v>
      </c>
      <c r="H2156">
        <v>6.0053011402487755E-3</v>
      </c>
      <c r="I2156">
        <v>85.928446651161167</v>
      </c>
      <c r="J2156">
        <f t="shared" si="66"/>
        <v>0</v>
      </c>
    </row>
    <row r="2157" spans="1:10" x14ac:dyDescent="0.25">
      <c r="A2157" s="4" t="str">
        <f t="shared" si="67"/>
        <v>SizeBelow Median (1.88 kW)9/30/2021 (5pm-7pm)20</v>
      </c>
      <c r="B2157" t="s">
        <v>98</v>
      </c>
      <c r="C2157" t="s">
        <v>113</v>
      </c>
      <c r="D2157" s="5" t="s">
        <v>219</v>
      </c>
      <c r="E2157">
        <v>20</v>
      </c>
      <c r="F2157">
        <v>0.92005473375320435</v>
      </c>
      <c r="G2157">
        <v>1.0423797369003296</v>
      </c>
      <c r="H2157">
        <v>5.9424964711070061E-3</v>
      </c>
      <c r="I2157">
        <v>82.22437608282921</v>
      </c>
      <c r="J2157">
        <f t="shared" si="66"/>
        <v>0</v>
      </c>
    </row>
    <row r="2158" spans="1:10" x14ac:dyDescent="0.25">
      <c r="A2158" s="4" t="str">
        <f t="shared" si="67"/>
        <v>SizeBelow Median (1.88 kW)9/30/2021 (5pm-7pm)21</v>
      </c>
      <c r="B2158" t="s">
        <v>98</v>
      </c>
      <c r="C2158" t="s">
        <v>113</v>
      </c>
      <c r="D2158" s="5" t="s">
        <v>219</v>
      </c>
      <c r="E2158">
        <v>21</v>
      </c>
      <c r="F2158">
        <v>0.91609269380569458</v>
      </c>
      <c r="G2158">
        <v>0.94932419061660767</v>
      </c>
      <c r="H2158">
        <v>5.8197733014822006E-3</v>
      </c>
      <c r="I2158">
        <v>78.86434058737315</v>
      </c>
      <c r="J2158">
        <f t="shared" si="66"/>
        <v>0</v>
      </c>
    </row>
    <row r="2159" spans="1:10" x14ac:dyDescent="0.25">
      <c r="A2159" s="4" t="str">
        <f t="shared" si="67"/>
        <v>SizeBelow Median (1.88 kW)9/30/2021 (5pm-7pm)22</v>
      </c>
      <c r="B2159" t="s">
        <v>98</v>
      </c>
      <c r="C2159" t="s">
        <v>113</v>
      </c>
      <c r="D2159" s="5" t="s">
        <v>219</v>
      </c>
      <c r="E2159">
        <v>22</v>
      </c>
      <c r="F2159">
        <v>0.90363436937332153</v>
      </c>
      <c r="G2159">
        <v>0.93680697679519653</v>
      </c>
      <c r="H2159">
        <v>6.4178318716585636E-3</v>
      </c>
      <c r="I2159">
        <v>76.467299809859384</v>
      </c>
      <c r="J2159">
        <f t="shared" si="66"/>
        <v>0</v>
      </c>
    </row>
    <row r="2160" spans="1:10" x14ac:dyDescent="0.25">
      <c r="A2160" s="4" t="str">
        <f t="shared" si="67"/>
        <v>SizeBelow Median (1.88 kW)9/30/2021 (5pm-7pm)23</v>
      </c>
      <c r="B2160" t="s">
        <v>98</v>
      </c>
      <c r="C2160" t="s">
        <v>113</v>
      </c>
      <c r="D2160" s="5" t="s">
        <v>219</v>
      </c>
      <c r="E2160">
        <v>23</v>
      </c>
      <c r="F2160">
        <v>0.8314284086227417</v>
      </c>
      <c r="G2160">
        <v>0.88607507944107056</v>
      </c>
      <c r="H2160">
        <v>7.3093436658382416E-3</v>
      </c>
      <c r="I2160">
        <v>73.826166913156428</v>
      </c>
      <c r="J2160">
        <f t="shared" si="66"/>
        <v>0</v>
      </c>
    </row>
    <row r="2161" spans="1:10" x14ac:dyDescent="0.25">
      <c r="A2161" s="4" t="str">
        <f t="shared" si="67"/>
        <v>SizeBelow Median (1.88 kW)9/30/2021 (5pm-7pm)24</v>
      </c>
      <c r="B2161" t="s">
        <v>98</v>
      </c>
      <c r="C2161" t="s">
        <v>113</v>
      </c>
      <c r="D2161" s="5" t="s">
        <v>219</v>
      </c>
      <c r="E2161">
        <v>24</v>
      </c>
      <c r="F2161">
        <v>0.73414278030395508</v>
      </c>
      <c r="G2161">
        <v>0.76174443960189819</v>
      </c>
      <c r="H2161">
        <v>7.3715043254196644E-3</v>
      </c>
      <c r="I2161">
        <v>71.947565603219175</v>
      </c>
      <c r="J2161">
        <f t="shared" si="66"/>
        <v>0</v>
      </c>
    </row>
    <row r="2162" spans="1:10" x14ac:dyDescent="0.25">
      <c r="A2162" s="4" t="str">
        <f t="shared" si="67"/>
        <v>SublapSCECAverage Event Day (6pm-8pm)1</v>
      </c>
      <c r="B2162" t="s">
        <v>99</v>
      </c>
      <c r="C2162" t="s">
        <v>114</v>
      </c>
      <c r="D2162" s="5" t="s">
        <v>220</v>
      </c>
      <c r="E2162">
        <v>1</v>
      </c>
      <c r="F2162">
        <v>1.442137598991394</v>
      </c>
      <c r="G2162">
        <v>1.4342976808547974</v>
      </c>
      <c r="H2162">
        <v>9.8036555573344231E-3</v>
      </c>
      <c r="I2162">
        <v>77.165577620275613</v>
      </c>
      <c r="J2162">
        <f t="shared" si="66"/>
        <v>0</v>
      </c>
    </row>
    <row r="2163" spans="1:10" x14ac:dyDescent="0.25">
      <c r="A2163" s="4" t="str">
        <f t="shared" si="67"/>
        <v>SublapSCECAverage Event Day (6pm-8pm)2</v>
      </c>
      <c r="B2163" t="s">
        <v>99</v>
      </c>
      <c r="C2163" t="s">
        <v>114</v>
      </c>
      <c r="D2163" s="5" t="s">
        <v>220</v>
      </c>
      <c r="E2163">
        <v>2</v>
      </c>
      <c r="F2163">
        <v>1.2317790985107422</v>
      </c>
      <c r="G2163">
        <v>1.224794864654541</v>
      </c>
      <c r="H2163">
        <v>9.0733245015144348E-3</v>
      </c>
      <c r="I2163">
        <v>75.790640261178766</v>
      </c>
      <c r="J2163">
        <f t="shared" si="66"/>
        <v>0</v>
      </c>
    </row>
    <row r="2164" spans="1:10" x14ac:dyDescent="0.25">
      <c r="A2164" s="4" t="str">
        <f t="shared" si="67"/>
        <v>SublapSCECAverage Event Day (6pm-8pm)3</v>
      </c>
      <c r="B2164" t="s">
        <v>99</v>
      </c>
      <c r="C2164" t="s">
        <v>114</v>
      </c>
      <c r="D2164" s="5" t="s">
        <v>220</v>
      </c>
      <c r="E2164">
        <v>3</v>
      </c>
      <c r="F2164">
        <v>1.0867452621459961</v>
      </c>
      <c r="G2164">
        <v>1.0786318778991699</v>
      </c>
      <c r="H2164">
        <v>8.3069372922182083E-3</v>
      </c>
      <c r="I2164">
        <v>74.654986924944893</v>
      </c>
      <c r="J2164">
        <f t="shared" si="66"/>
        <v>0</v>
      </c>
    </row>
    <row r="2165" spans="1:10" x14ac:dyDescent="0.25">
      <c r="A2165" s="4" t="str">
        <f t="shared" si="67"/>
        <v>SublapSCECAverage Event Day (6pm-8pm)4</v>
      </c>
      <c r="B2165" t="s">
        <v>99</v>
      </c>
      <c r="C2165" t="s">
        <v>114</v>
      </c>
      <c r="D2165" s="5" t="s">
        <v>220</v>
      </c>
      <c r="E2165">
        <v>4</v>
      </c>
      <c r="F2165">
        <v>0.96973854303359985</v>
      </c>
      <c r="G2165">
        <v>0.96756100654602051</v>
      </c>
      <c r="H2165">
        <v>7.5235622934997082E-3</v>
      </c>
      <c r="I2165">
        <v>73.778355939388078</v>
      </c>
      <c r="J2165">
        <f t="shared" si="66"/>
        <v>0</v>
      </c>
    </row>
    <row r="2166" spans="1:10" x14ac:dyDescent="0.25">
      <c r="A2166" s="4" t="str">
        <f t="shared" si="67"/>
        <v>SublapSCECAverage Event Day (6pm-8pm)5</v>
      </c>
      <c r="B2166" t="s">
        <v>99</v>
      </c>
      <c r="C2166" t="s">
        <v>114</v>
      </c>
      <c r="D2166" s="5" t="s">
        <v>220</v>
      </c>
      <c r="E2166">
        <v>5</v>
      </c>
      <c r="F2166">
        <v>0.89143133163452148</v>
      </c>
      <c r="G2166">
        <v>0.89012360572814941</v>
      </c>
      <c r="H2166">
        <v>6.6792932339012623E-3</v>
      </c>
      <c r="I2166">
        <v>72.981326771447598</v>
      </c>
      <c r="J2166">
        <f t="shared" si="66"/>
        <v>0</v>
      </c>
    </row>
    <row r="2167" spans="1:10" x14ac:dyDescent="0.25">
      <c r="A2167" s="4" t="str">
        <f t="shared" si="67"/>
        <v>SublapSCECAverage Event Day (6pm-8pm)6</v>
      </c>
      <c r="B2167" t="s">
        <v>99</v>
      </c>
      <c r="C2167" t="s">
        <v>114</v>
      </c>
      <c r="D2167" s="5" t="s">
        <v>220</v>
      </c>
      <c r="E2167">
        <v>6</v>
      </c>
      <c r="F2167">
        <v>0.85838639736175537</v>
      </c>
      <c r="G2167">
        <v>0.85442817211151123</v>
      </c>
      <c r="H2167">
        <v>5.9389821253716946E-3</v>
      </c>
      <c r="I2167">
        <v>72.382917152282815</v>
      </c>
      <c r="J2167">
        <f t="shared" si="66"/>
        <v>0</v>
      </c>
    </row>
    <row r="2168" spans="1:10" x14ac:dyDescent="0.25">
      <c r="A2168" s="4" t="str">
        <f t="shared" si="67"/>
        <v>SublapSCECAverage Event Day (6pm-8pm)7</v>
      </c>
      <c r="B2168" t="s">
        <v>99</v>
      </c>
      <c r="C2168" t="s">
        <v>114</v>
      </c>
      <c r="D2168" s="5" t="s">
        <v>220</v>
      </c>
      <c r="E2168">
        <v>7</v>
      </c>
      <c r="F2168">
        <v>0.85698229074478149</v>
      </c>
      <c r="G2168">
        <v>0.85896515846252441</v>
      </c>
      <c r="H2168">
        <v>5.6424918584525585E-3</v>
      </c>
      <c r="I2168">
        <v>71.991225427131226</v>
      </c>
      <c r="J2168">
        <f t="shared" si="66"/>
        <v>0</v>
      </c>
    </row>
    <row r="2169" spans="1:10" x14ac:dyDescent="0.25">
      <c r="A2169" s="4" t="str">
        <f t="shared" si="67"/>
        <v>SublapSCECAverage Event Day (6pm-8pm)8</v>
      </c>
      <c r="B2169" t="s">
        <v>99</v>
      </c>
      <c r="C2169" t="s">
        <v>114</v>
      </c>
      <c r="D2169" s="5" t="s">
        <v>220</v>
      </c>
      <c r="E2169">
        <v>8</v>
      </c>
      <c r="F2169">
        <v>0.80581384897232056</v>
      </c>
      <c r="G2169">
        <v>0.79789739847183228</v>
      </c>
      <c r="H2169">
        <v>6.0704434290528297E-3</v>
      </c>
      <c r="I2169">
        <v>71.672944127066799</v>
      </c>
      <c r="J2169">
        <f t="shared" si="66"/>
        <v>0</v>
      </c>
    </row>
    <row r="2170" spans="1:10" x14ac:dyDescent="0.25">
      <c r="A2170" s="4" t="str">
        <f t="shared" si="67"/>
        <v>SublapSCECAverage Event Day (6pm-8pm)9</v>
      </c>
      <c r="B2170" t="s">
        <v>99</v>
      </c>
      <c r="C2170" t="s">
        <v>114</v>
      </c>
      <c r="D2170" s="5" t="s">
        <v>220</v>
      </c>
      <c r="E2170">
        <v>9</v>
      </c>
      <c r="F2170">
        <v>0.6994774341583252</v>
      </c>
      <c r="G2170">
        <v>0.68712306022644043</v>
      </c>
      <c r="H2170">
        <v>7.0629515685141087E-3</v>
      </c>
      <c r="I2170">
        <v>74.204896208573075</v>
      </c>
      <c r="J2170">
        <f t="shared" si="66"/>
        <v>0</v>
      </c>
    </row>
    <row r="2171" spans="1:10" x14ac:dyDescent="0.25">
      <c r="A2171" s="4" t="str">
        <f t="shared" si="67"/>
        <v>SublapSCECAverage Event Day (6pm-8pm)10</v>
      </c>
      <c r="B2171" t="s">
        <v>99</v>
      </c>
      <c r="C2171" t="s">
        <v>114</v>
      </c>
      <c r="D2171" s="5" t="s">
        <v>220</v>
      </c>
      <c r="E2171">
        <v>10</v>
      </c>
      <c r="F2171">
        <v>0.64848589897155762</v>
      </c>
      <c r="G2171">
        <v>0.6231682300567627</v>
      </c>
      <c r="H2171">
        <v>8.3742942661046982E-3</v>
      </c>
      <c r="I2171">
        <v>79.721255191674842</v>
      </c>
      <c r="J2171">
        <f t="shared" si="66"/>
        <v>0</v>
      </c>
    </row>
    <row r="2172" spans="1:10" x14ac:dyDescent="0.25">
      <c r="A2172" s="4" t="str">
        <f t="shared" si="67"/>
        <v>SublapSCECAverage Event Day (6pm-8pm)11</v>
      </c>
      <c r="B2172" t="s">
        <v>99</v>
      </c>
      <c r="C2172" t="s">
        <v>114</v>
      </c>
      <c r="D2172" s="5" t="s">
        <v>220</v>
      </c>
      <c r="E2172">
        <v>11</v>
      </c>
      <c r="F2172">
        <v>0.68883591890335083</v>
      </c>
      <c r="G2172">
        <v>0.67241138219833374</v>
      </c>
      <c r="H2172">
        <v>9.7717288881540298E-3</v>
      </c>
      <c r="I2172">
        <v>85.354939274287815</v>
      </c>
      <c r="J2172">
        <f t="shared" si="66"/>
        <v>0</v>
      </c>
    </row>
    <row r="2173" spans="1:10" x14ac:dyDescent="0.25">
      <c r="A2173" s="4" t="str">
        <f t="shared" si="67"/>
        <v>SublapSCECAverage Event Day (6pm-8pm)12</v>
      </c>
      <c r="B2173" t="s">
        <v>99</v>
      </c>
      <c r="C2173" t="s">
        <v>114</v>
      </c>
      <c r="D2173" s="5" t="s">
        <v>220</v>
      </c>
      <c r="E2173">
        <v>12</v>
      </c>
      <c r="F2173">
        <v>0.8916621208190918</v>
      </c>
      <c r="G2173">
        <v>0.85724562406539917</v>
      </c>
      <c r="H2173">
        <v>1.1209604330360889E-2</v>
      </c>
      <c r="I2173">
        <v>89.918739214734188</v>
      </c>
      <c r="J2173">
        <f t="shared" si="66"/>
        <v>0</v>
      </c>
    </row>
    <row r="2174" spans="1:10" x14ac:dyDescent="0.25">
      <c r="A2174" s="4" t="str">
        <f t="shared" si="67"/>
        <v>SublapSCECAverage Event Day (6pm-8pm)13</v>
      </c>
      <c r="B2174" t="s">
        <v>99</v>
      </c>
      <c r="C2174" t="s">
        <v>114</v>
      </c>
      <c r="D2174" s="5" t="s">
        <v>220</v>
      </c>
      <c r="E2174">
        <v>13</v>
      </c>
      <c r="F2174">
        <v>1.2267379760742188</v>
      </c>
      <c r="G2174">
        <v>1.2056763172149658</v>
      </c>
      <c r="H2174">
        <v>1.2383731082081795E-2</v>
      </c>
      <c r="I2174">
        <v>93.930031379638024</v>
      </c>
      <c r="J2174">
        <f t="shared" si="66"/>
        <v>0</v>
      </c>
    </row>
    <row r="2175" spans="1:10" x14ac:dyDescent="0.25">
      <c r="A2175" s="4" t="str">
        <f t="shared" si="67"/>
        <v>SublapSCECAverage Event Day (6pm-8pm)14</v>
      </c>
      <c r="B2175" t="s">
        <v>99</v>
      </c>
      <c r="C2175" t="s">
        <v>114</v>
      </c>
      <c r="D2175" s="5" t="s">
        <v>220</v>
      </c>
      <c r="E2175">
        <v>14</v>
      </c>
      <c r="F2175">
        <v>1.6338733434677124</v>
      </c>
      <c r="G2175">
        <v>1.6358693838119507</v>
      </c>
      <c r="H2175">
        <v>1.292594987899065E-2</v>
      </c>
      <c r="I2175">
        <v>97.135753326569898</v>
      </c>
      <c r="J2175">
        <f t="shared" si="66"/>
        <v>0</v>
      </c>
    </row>
    <row r="2176" spans="1:10" x14ac:dyDescent="0.25">
      <c r="A2176" s="4" t="str">
        <f t="shared" si="67"/>
        <v>SublapSCECAverage Event Day (6pm-8pm)15</v>
      </c>
      <c r="B2176" t="s">
        <v>99</v>
      </c>
      <c r="C2176" t="s">
        <v>114</v>
      </c>
      <c r="D2176" s="5" t="s">
        <v>220</v>
      </c>
      <c r="E2176">
        <v>15</v>
      </c>
      <c r="F2176">
        <v>2.0351996421813965</v>
      </c>
      <c r="G2176">
        <v>2.0459749698638916</v>
      </c>
      <c r="H2176">
        <v>1.2177159078419209E-2</v>
      </c>
      <c r="I2176">
        <v>99.194868287180853</v>
      </c>
      <c r="J2176">
        <f t="shared" si="66"/>
        <v>0</v>
      </c>
    </row>
    <row r="2177" spans="1:10" x14ac:dyDescent="0.25">
      <c r="A2177" s="4" t="str">
        <f t="shared" si="67"/>
        <v>SublapSCECAverage Event Day (6pm-8pm)16</v>
      </c>
      <c r="B2177" t="s">
        <v>99</v>
      </c>
      <c r="C2177" t="s">
        <v>114</v>
      </c>
      <c r="D2177" s="5" t="s">
        <v>220</v>
      </c>
      <c r="E2177">
        <v>16</v>
      </c>
      <c r="F2177">
        <v>2.4834575653076172</v>
      </c>
      <c r="G2177">
        <v>2.4891946315765381</v>
      </c>
      <c r="H2177">
        <v>6.5600890666246414E-3</v>
      </c>
      <c r="I2177">
        <v>100.46622679615795</v>
      </c>
      <c r="J2177">
        <f t="shared" si="66"/>
        <v>0</v>
      </c>
    </row>
    <row r="2178" spans="1:10" x14ac:dyDescent="0.25">
      <c r="A2178" s="4" t="str">
        <f t="shared" si="67"/>
        <v>SublapSCECAverage Event Day (6pm-8pm)17</v>
      </c>
      <c r="B2178" t="s">
        <v>99</v>
      </c>
      <c r="C2178" t="s">
        <v>114</v>
      </c>
      <c r="D2178" s="5" t="s">
        <v>220</v>
      </c>
      <c r="E2178">
        <v>17</v>
      </c>
      <c r="F2178">
        <v>2.8211984634399414</v>
      </c>
      <c r="G2178">
        <v>2.8154613971710205</v>
      </c>
      <c r="H2178">
        <v>6.5600890666246414E-3</v>
      </c>
      <c r="I2178">
        <v>100.2024025399148</v>
      </c>
      <c r="J2178">
        <f t="shared" ref="J2178:J2241" si="68">INDEX(events, MATCH(CONCATENATE(B2178, C2178, D2178), events_y, 0), MATCH("Confidential", events_x, 0))</f>
        <v>0</v>
      </c>
    </row>
    <row r="2179" spans="1:10" x14ac:dyDescent="0.25">
      <c r="A2179" s="4" t="str">
        <f t="shared" ref="A2179:A2242" si="69">B2179&amp;C2179&amp;D2179&amp;E2179</f>
        <v>SublapSCECAverage Event Day (6pm-8pm)18</v>
      </c>
      <c r="B2179" t="s">
        <v>99</v>
      </c>
      <c r="C2179" t="s">
        <v>114</v>
      </c>
      <c r="D2179" s="5" t="s">
        <v>220</v>
      </c>
      <c r="E2179">
        <v>18</v>
      </c>
      <c r="F2179">
        <v>3.062758207321167</v>
      </c>
      <c r="G2179">
        <v>3.0613856315612793</v>
      </c>
      <c r="H2179">
        <v>1.2119137682020664E-2</v>
      </c>
      <c r="I2179">
        <v>99.42703772080165</v>
      </c>
      <c r="J2179">
        <f t="shared" si="68"/>
        <v>0</v>
      </c>
    </row>
    <row r="2180" spans="1:10" x14ac:dyDescent="0.25">
      <c r="A2180" s="4" t="str">
        <f t="shared" si="69"/>
        <v>SublapSCECAverage Event Day (6pm-8pm)19</v>
      </c>
      <c r="B2180" t="s">
        <v>99</v>
      </c>
      <c r="C2180" t="s">
        <v>114</v>
      </c>
      <c r="D2180" s="5" t="s">
        <v>220</v>
      </c>
      <c r="E2180">
        <v>19</v>
      </c>
      <c r="F2180">
        <v>3.096994161605835</v>
      </c>
      <c r="G2180">
        <v>1.9017058610916138</v>
      </c>
      <c r="H2180">
        <v>1.3609497807919979E-2</v>
      </c>
      <c r="I2180">
        <v>97.240800664400822</v>
      </c>
      <c r="J2180">
        <f t="shared" si="68"/>
        <v>0</v>
      </c>
    </row>
    <row r="2181" spans="1:10" x14ac:dyDescent="0.25">
      <c r="A2181" s="4" t="str">
        <f t="shared" si="69"/>
        <v>SublapSCECAverage Event Day (6pm-8pm)20</v>
      </c>
      <c r="B2181" t="s">
        <v>99</v>
      </c>
      <c r="C2181" t="s">
        <v>114</v>
      </c>
      <c r="D2181" s="5" t="s">
        <v>220</v>
      </c>
      <c r="E2181">
        <v>20</v>
      </c>
      <c r="F2181">
        <v>2.9017388820648193</v>
      </c>
      <c r="G2181">
        <v>2.2454400062561035</v>
      </c>
      <c r="H2181">
        <v>1.3322707265615463E-2</v>
      </c>
      <c r="I2181">
        <v>93.285364859914552</v>
      </c>
      <c r="J2181">
        <f t="shared" si="68"/>
        <v>0</v>
      </c>
    </row>
    <row r="2182" spans="1:10" x14ac:dyDescent="0.25">
      <c r="A2182" s="4" t="str">
        <f t="shared" si="69"/>
        <v>SublapSCECAverage Event Day (6pm-8pm)21</v>
      </c>
      <c r="B2182" t="s">
        <v>99</v>
      </c>
      <c r="C2182" t="s">
        <v>114</v>
      </c>
      <c r="D2182" s="5" t="s">
        <v>220</v>
      </c>
      <c r="E2182">
        <v>21</v>
      </c>
      <c r="F2182">
        <v>2.6975445747375488</v>
      </c>
      <c r="G2182">
        <v>3.2216994762420654</v>
      </c>
      <c r="H2182">
        <v>1.2850383296608925E-2</v>
      </c>
      <c r="I2182">
        <v>88.725710381308176</v>
      </c>
      <c r="J2182">
        <f t="shared" si="68"/>
        <v>0</v>
      </c>
    </row>
    <row r="2183" spans="1:10" x14ac:dyDescent="0.25">
      <c r="A2183" s="4" t="str">
        <f t="shared" si="69"/>
        <v>SublapSCECAverage Event Day (6pm-8pm)22</v>
      </c>
      <c r="B2183" t="s">
        <v>99</v>
      </c>
      <c r="C2183" t="s">
        <v>114</v>
      </c>
      <c r="D2183" s="5" t="s">
        <v>220</v>
      </c>
      <c r="E2183">
        <v>22</v>
      </c>
      <c r="F2183">
        <v>2.4513351917266846</v>
      </c>
      <c r="G2183">
        <v>2.675412654876709</v>
      </c>
      <c r="H2183">
        <v>1.2274592183530331E-2</v>
      </c>
      <c r="I2183">
        <v>85.172134403787112</v>
      </c>
      <c r="J2183">
        <f t="shared" si="68"/>
        <v>0</v>
      </c>
    </row>
    <row r="2184" spans="1:10" x14ac:dyDescent="0.25">
      <c r="A2184" s="4" t="str">
        <f t="shared" si="69"/>
        <v>SublapSCECAverage Event Day (6pm-8pm)23</v>
      </c>
      <c r="B2184" t="s">
        <v>99</v>
      </c>
      <c r="C2184" t="s">
        <v>114</v>
      </c>
      <c r="D2184" s="5" t="s">
        <v>220</v>
      </c>
      <c r="E2184">
        <v>23</v>
      </c>
      <c r="F2184">
        <v>2.1286654472351074</v>
      </c>
      <c r="G2184">
        <v>2.2505471706390381</v>
      </c>
      <c r="H2184">
        <v>1.1690037325024605E-2</v>
      </c>
      <c r="I2184">
        <v>82.495003172700166</v>
      </c>
      <c r="J2184">
        <f t="shared" si="68"/>
        <v>0</v>
      </c>
    </row>
    <row r="2185" spans="1:10" x14ac:dyDescent="0.25">
      <c r="A2185" s="4" t="str">
        <f t="shared" si="69"/>
        <v>SublapSCECAverage Event Day (6pm-8pm)24</v>
      </c>
      <c r="B2185" t="s">
        <v>99</v>
      </c>
      <c r="C2185" t="s">
        <v>114</v>
      </c>
      <c r="D2185" s="5" t="s">
        <v>220</v>
      </c>
      <c r="E2185">
        <v>24</v>
      </c>
      <c r="F2185">
        <v>1.7933037281036377</v>
      </c>
      <c r="G2185">
        <v>1.8832242488861084</v>
      </c>
      <c r="H2185">
        <v>1.077730767428875E-2</v>
      </c>
      <c r="I2185">
        <v>80.358014689004548</v>
      </c>
      <c r="J2185">
        <f t="shared" si="68"/>
        <v>0</v>
      </c>
    </row>
    <row r="2186" spans="1:10" x14ac:dyDescent="0.25">
      <c r="A2186" s="4" t="str">
        <f t="shared" si="69"/>
        <v>SublapSCEC6/17/2021 (8pm-9pm)1</v>
      </c>
      <c r="B2186" t="s">
        <v>99</v>
      </c>
      <c r="C2186" t="s">
        <v>114</v>
      </c>
      <c r="D2186" s="5" t="s">
        <v>221</v>
      </c>
      <c r="E2186">
        <v>1</v>
      </c>
      <c r="F2186">
        <v>1.3542120456695557</v>
      </c>
      <c r="G2186">
        <v>1.3252042531967163</v>
      </c>
      <c r="H2186">
        <v>1.0910435579717159E-2</v>
      </c>
      <c r="I2186">
        <v>75.953572515553489</v>
      </c>
      <c r="J2186">
        <f t="shared" si="68"/>
        <v>0</v>
      </c>
    </row>
    <row r="2187" spans="1:10" x14ac:dyDescent="0.25">
      <c r="A2187" s="4" t="str">
        <f t="shared" si="69"/>
        <v>SublapSCEC6/17/2021 (8pm-9pm)2</v>
      </c>
      <c r="B2187" t="s">
        <v>99</v>
      </c>
      <c r="C2187" t="s">
        <v>114</v>
      </c>
      <c r="D2187" s="5" t="s">
        <v>221</v>
      </c>
      <c r="E2187">
        <v>2</v>
      </c>
      <c r="F2187">
        <v>1.1455183029174805</v>
      </c>
      <c r="G2187">
        <v>1.1344990730285645</v>
      </c>
      <c r="H2187">
        <v>9.8190605640411377E-3</v>
      </c>
      <c r="I2187">
        <v>74.572602006169618</v>
      </c>
      <c r="J2187">
        <f t="shared" si="68"/>
        <v>0</v>
      </c>
    </row>
    <row r="2188" spans="1:10" x14ac:dyDescent="0.25">
      <c r="A2188" s="4" t="str">
        <f t="shared" si="69"/>
        <v>SublapSCEC6/17/2021 (8pm-9pm)3</v>
      </c>
      <c r="B2188" t="s">
        <v>99</v>
      </c>
      <c r="C2188" t="s">
        <v>114</v>
      </c>
      <c r="D2188" s="5" t="s">
        <v>221</v>
      </c>
      <c r="E2188">
        <v>3</v>
      </c>
      <c r="F2188">
        <v>1.0134375095367432</v>
      </c>
      <c r="G2188">
        <v>1.0013058185577393</v>
      </c>
      <c r="H2188">
        <v>9.0662706643342972E-3</v>
      </c>
      <c r="I2188">
        <v>73.421473106773803</v>
      </c>
      <c r="J2188">
        <f t="shared" si="68"/>
        <v>0</v>
      </c>
    </row>
    <row r="2189" spans="1:10" x14ac:dyDescent="0.25">
      <c r="A2189" s="4" t="str">
        <f t="shared" si="69"/>
        <v>SublapSCEC6/17/2021 (8pm-9pm)4</v>
      </c>
      <c r="B2189" t="s">
        <v>99</v>
      </c>
      <c r="C2189" t="s">
        <v>114</v>
      </c>
      <c r="D2189" s="5" t="s">
        <v>221</v>
      </c>
      <c r="E2189">
        <v>4</v>
      </c>
      <c r="F2189">
        <v>0.90142577886581421</v>
      </c>
      <c r="G2189">
        <v>0.90515953302383423</v>
      </c>
      <c r="H2189">
        <v>8.1701688468456268E-3</v>
      </c>
      <c r="I2189">
        <v>72.787117960537486</v>
      </c>
      <c r="J2189">
        <f t="shared" si="68"/>
        <v>0</v>
      </c>
    </row>
    <row r="2190" spans="1:10" x14ac:dyDescent="0.25">
      <c r="A2190" s="4" t="str">
        <f t="shared" si="69"/>
        <v>SublapSCEC6/17/2021 (8pm-9pm)5</v>
      </c>
      <c r="B2190" t="s">
        <v>99</v>
      </c>
      <c r="C2190" t="s">
        <v>114</v>
      </c>
      <c r="D2190" s="5" t="s">
        <v>221</v>
      </c>
      <c r="E2190">
        <v>5</v>
      </c>
      <c r="F2190">
        <v>0.83142948150634766</v>
      </c>
      <c r="G2190">
        <v>0.82828372716903687</v>
      </c>
      <c r="H2190">
        <v>7.2880377992987633E-3</v>
      </c>
      <c r="I2190">
        <v>72.072719397269637</v>
      </c>
      <c r="J2190">
        <f t="shared" si="68"/>
        <v>0</v>
      </c>
    </row>
    <row r="2191" spans="1:10" x14ac:dyDescent="0.25">
      <c r="A2191" s="4" t="str">
        <f t="shared" si="69"/>
        <v>SublapSCEC6/17/2021 (8pm-9pm)6</v>
      </c>
      <c r="B2191" t="s">
        <v>99</v>
      </c>
      <c r="C2191" t="s">
        <v>114</v>
      </c>
      <c r="D2191" s="5" t="s">
        <v>221</v>
      </c>
      <c r="E2191">
        <v>6</v>
      </c>
      <c r="F2191">
        <v>0.79946672916412354</v>
      </c>
      <c r="G2191">
        <v>0.78939449787139893</v>
      </c>
      <c r="H2191">
        <v>6.45042909309268E-3</v>
      </c>
      <c r="I2191">
        <v>71.381280504284035</v>
      </c>
      <c r="J2191">
        <f t="shared" si="68"/>
        <v>0</v>
      </c>
    </row>
    <row r="2192" spans="1:10" x14ac:dyDescent="0.25">
      <c r="A2192" s="4" t="str">
        <f t="shared" si="69"/>
        <v>SublapSCEC6/17/2021 (8pm-9pm)7</v>
      </c>
      <c r="B2192" t="s">
        <v>99</v>
      </c>
      <c r="C2192" t="s">
        <v>114</v>
      </c>
      <c r="D2192" s="5" t="s">
        <v>221</v>
      </c>
      <c r="E2192">
        <v>7</v>
      </c>
      <c r="F2192">
        <v>0.75384443998336792</v>
      </c>
      <c r="G2192">
        <v>0.73752999305725098</v>
      </c>
      <c r="H2192">
        <v>6.2024081125855446E-3</v>
      </c>
      <c r="I2192">
        <v>70.756824885366285</v>
      </c>
      <c r="J2192">
        <f t="shared" si="68"/>
        <v>0</v>
      </c>
    </row>
    <row r="2193" spans="1:10" x14ac:dyDescent="0.25">
      <c r="A2193" s="4" t="str">
        <f t="shared" si="69"/>
        <v>SublapSCEC6/17/2021 (8pm-9pm)8</v>
      </c>
      <c r="B2193" t="s">
        <v>99</v>
      </c>
      <c r="C2193" t="s">
        <v>114</v>
      </c>
      <c r="D2193" s="5" t="s">
        <v>221</v>
      </c>
      <c r="E2193">
        <v>8</v>
      </c>
      <c r="F2193">
        <v>0.70692455768585205</v>
      </c>
      <c r="G2193">
        <v>0.67243200540542603</v>
      </c>
      <c r="H2193">
        <v>6.6027170978486538E-3</v>
      </c>
      <c r="I2193">
        <v>71.371730059933867</v>
      </c>
      <c r="J2193">
        <f t="shared" si="68"/>
        <v>0</v>
      </c>
    </row>
    <row r="2194" spans="1:10" x14ac:dyDescent="0.25">
      <c r="A2194" s="4" t="str">
        <f t="shared" si="69"/>
        <v>SublapSCEC6/17/2021 (8pm-9pm)9</v>
      </c>
      <c r="B2194" t="s">
        <v>99</v>
      </c>
      <c r="C2194" t="s">
        <v>114</v>
      </c>
      <c r="D2194" s="5" t="s">
        <v>221</v>
      </c>
      <c r="E2194">
        <v>9</v>
      </c>
      <c r="F2194">
        <v>0.66658902168273926</v>
      </c>
      <c r="G2194">
        <v>0.63010650873184204</v>
      </c>
      <c r="H2194">
        <v>7.5803091749548912E-3</v>
      </c>
      <c r="I2194">
        <v>75.959604387728859</v>
      </c>
      <c r="J2194">
        <f t="shared" si="68"/>
        <v>0</v>
      </c>
    </row>
    <row r="2195" spans="1:10" x14ac:dyDescent="0.25">
      <c r="A2195" s="4" t="str">
        <f t="shared" si="69"/>
        <v>SublapSCEC6/17/2021 (8pm-9pm)10</v>
      </c>
      <c r="B2195" t="s">
        <v>99</v>
      </c>
      <c r="C2195" t="s">
        <v>114</v>
      </c>
      <c r="D2195" s="5" t="s">
        <v>221</v>
      </c>
      <c r="E2195">
        <v>10</v>
      </c>
      <c r="F2195">
        <v>0.65214818716049194</v>
      </c>
      <c r="G2195">
        <v>0.60456937551498413</v>
      </c>
      <c r="H2195">
        <v>9.0320110321044922E-3</v>
      </c>
      <c r="I2195">
        <v>80.640520654300644</v>
      </c>
      <c r="J2195">
        <f t="shared" si="68"/>
        <v>0</v>
      </c>
    </row>
    <row r="2196" spans="1:10" x14ac:dyDescent="0.25">
      <c r="A2196" s="4" t="str">
        <f t="shared" si="69"/>
        <v>SublapSCEC6/17/2021 (8pm-9pm)11</v>
      </c>
      <c r="B2196" t="s">
        <v>99</v>
      </c>
      <c r="C2196" t="s">
        <v>114</v>
      </c>
      <c r="D2196" s="5" t="s">
        <v>221</v>
      </c>
      <c r="E2196">
        <v>11</v>
      </c>
      <c r="F2196">
        <v>0.72154337167739868</v>
      </c>
      <c r="G2196">
        <v>0.65343296527862549</v>
      </c>
      <c r="H2196">
        <v>1.0658243671059608E-2</v>
      </c>
      <c r="I2196">
        <v>84.548637046118785</v>
      </c>
      <c r="J2196">
        <f t="shared" si="68"/>
        <v>0</v>
      </c>
    </row>
    <row r="2197" spans="1:10" x14ac:dyDescent="0.25">
      <c r="A2197" s="4" t="str">
        <f t="shared" si="69"/>
        <v>SublapSCEC6/17/2021 (8pm-9pm)12</v>
      </c>
      <c r="B2197" t="s">
        <v>99</v>
      </c>
      <c r="C2197" t="s">
        <v>114</v>
      </c>
      <c r="D2197" s="5" t="s">
        <v>221</v>
      </c>
      <c r="E2197">
        <v>12</v>
      </c>
      <c r="F2197">
        <v>0.86350607872009277</v>
      </c>
      <c r="G2197">
        <v>0.86573642492294312</v>
      </c>
      <c r="H2197">
        <v>1.2280950322747231E-2</v>
      </c>
      <c r="I2197">
        <v>90.060284456259723</v>
      </c>
      <c r="J2197">
        <f t="shared" si="68"/>
        <v>0</v>
      </c>
    </row>
    <row r="2198" spans="1:10" x14ac:dyDescent="0.25">
      <c r="A2198" s="4" t="str">
        <f t="shared" si="69"/>
        <v>SublapSCEC6/17/2021 (8pm-9pm)13</v>
      </c>
      <c r="B2198" t="s">
        <v>99</v>
      </c>
      <c r="C2198" t="s">
        <v>114</v>
      </c>
      <c r="D2198" s="5" t="s">
        <v>221</v>
      </c>
      <c r="E2198">
        <v>13</v>
      </c>
      <c r="F2198">
        <v>1.1478327512741089</v>
      </c>
      <c r="G2198">
        <v>1.1334638595581055</v>
      </c>
      <c r="H2198">
        <v>1.3665437698364258E-2</v>
      </c>
      <c r="I2198">
        <v>94.074543059746986</v>
      </c>
      <c r="J2198">
        <f t="shared" si="68"/>
        <v>0</v>
      </c>
    </row>
    <row r="2199" spans="1:10" x14ac:dyDescent="0.25">
      <c r="A2199" s="4" t="str">
        <f t="shared" si="69"/>
        <v>SublapSCEC6/17/2021 (8pm-9pm)14</v>
      </c>
      <c r="B2199" t="s">
        <v>99</v>
      </c>
      <c r="C2199" t="s">
        <v>114</v>
      </c>
      <c r="D2199" s="5" t="s">
        <v>221</v>
      </c>
      <c r="E2199">
        <v>14</v>
      </c>
      <c r="F2199">
        <v>1.4906692504882813</v>
      </c>
      <c r="G2199">
        <v>1.5180906057357788</v>
      </c>
      <c r="H2199">
        <v>1.4818698167800903E-2</v>
      </c>
      <c r="I2199">
        <v>96.662762528007917</v>
      </c>
      <c r="J2199">
        <f t="shared" si="68"/>
        <v>0</v>
      </c>
    </row>
    <row r="2200" spans="1:10" x14ac:dyDescent="0.25">
      <c r="A2200" s="4" t="str">
        <f t="shared" si="69"/>
        <v>SublapSCEC6/17/2021 (8pm-9pm)15</v>
      </c>
      <c r="B2200" t="s">
        <v>99</v>
      </c>
      <c r="C2200" t="s">
        <v>114</v>
      </c>
      <c r="D2200" s="5" t="s">
        <v>221</v>
      </c>
      <c r="E2200">
        <v>15</v>
      </c>
      <c r="F2200">
        <v>1.8398144245147705</v>
      </c>
      <c r="G2200">
        <v>1.8755648136138916</v>
      </c>
      <c r="H2200">
        <v>1.5182668343186378E-2</v>
      </c>
      <c r="I2200">
        <v>98.907012090059396</v>
      </c>
      <c r="J2200">
        <f t="shared" si="68"/>
        <v>0</v>
      </c>
    </row>
    <row r="2201" spans="1:10" x14ac:dyDescent="0.25">
      <c r="A2201" s="4" t="str">
        <f t="shared" si="69"/>
        <v>SublapSCEC6/17/2021 (8pm-9pm)16</v>
      </c>
      <c r="B2201" t="s">
        <v>99</v>
      </c>
      <c r="C2201" t="s">
        <v>114</v>
      </c>
      <c r="D2201" s="5" t="s">
        <v>221</v>
      </c>
      <c r="E2201">
        <v>16</v>
      </c>
      <c r="F2201">
        <v>2.1747941970825195</v>
      </c>
      <c r="G2201">
        <v>2.1960434913635254</v>
      </c>
      <c r="H2201">
        <v>1.4877079054713249E-2</v>
      </c>
      <c r="I2201">
        <v>99.485294667959764</v>
      </c>
      <c r="J2201">
        <f t="shared" si="68"/>
        <v>0</v>
      </c>
    </row>
    <row r="2202" spans="1:10" x14ac:dyDescent="0.25">
      <c r="A2202" s="4" t="str">
        <f t="shared" si="69"/>
        <v>SublapSCEC6/17/2021 (8pm-9pm)17</v>
      </c>
      <c r="B2202" t="s">
        <v>99</v>
      </c>
      <c r="C2202" t="s">
        <v>114</v>
      </c>
      <c r="D2202" s="5" t="s">
        <v>221</v>
      </c>
      <c r="E2202">
        <v>17</v>
      </c>
      <c r="F2202">
        <v>2.4661226272583008</v>
      </c>
      <c r="G2202">
        <v>2.4855449199676514</v>
      </c>
      <c r="H2202">
        <v>1.3356929644942284E-2</v>
      </c>
      <c r="I2202">
        <v>98.191354464911143</v>
      </c>
      <c r="J2202">
        <f t="shared" si="68"/>
        <v>0</v>
      </c>
    </row>
    <row r="2203" spans="1:10" x14ac:dyDescent="0.25">
      <c r="A2203" s="4" t="str">
        <f t="shared" si="69"/>
        <v>SublapSCEC6/17/2021 (8pm-9pm)18</v>
      </c>
      <c r="B2203" t="s">
        <v>99</v>
      </c>
      <c r="C2203" t="s">
        <v>114</v>
      </c>
      <c r="D2203" s="5" t="s">
        <v>221</v>
      </c>
      <c r="E2203">
        <v>18</v>
      </c>
      <c r="F2203">
        <v>2.6604211330413818</v>
      </c>
      <c r="G2203">
        <v>2.6630561351776123</v>
      </c>
      <c r="H2203">
        <v>7.0825126022100449E-3</v>
      </c>
      <c r="I2203">
        <v>95.864391063118134</v>
      </c>
      <c r="J2203">
        <f t="shared" si="68"/>
        <v>0</v>
      </c>
    </row>
    <row r="2204" spans="1:10" x14ac:dyDescent="0.25">
      <c r="A2204" s="4" t="str">
        <f t="shared" si="69"/>
        <v>SublapSCEC6/17/2021 (8pm-9pm)19</v>
      </c>
      <c r="B2204" t="s">
        <v>99</v>
      </c>
      <c r="C2204" t="s">
        <v>114</v>
      </c>
      <c r="D2204" s="5" t="s">
        <v>221</v>
      </c>
      <c r="E2204">
        <v>19</v>
      </c>
      <c r="F2204">
        <v>2.7350671291351318</v>
      </c>
      <c r="G2204">
        <v>2.7324321269989014</v>
      </c>
      <c r="H2204">
        <v>7.0825126022100449E-3</v>
      </c>
      <c r="I2204">
        <v>93.578751351842925</v>
      </c>
      <c r="J2204">
        <f t="shared" si="68"/>
        <v>0</v>
      </c>
    </row>
    <row r="2205" spans="1:10" x14ac:dyDescent="0.25">
      <c r="A2205" s="4" t="str">
        <f t="shared" si="69"/>
        <v>SublapSCEC6/17/2021 (8pm-9pm)20</v>
      </c>
      <c r="B2205" t="s">
        <v>99</v>
      </c>
      <c r="C2205" t="s">
        <v>114</v>
      </c>
      <c r="D2205" s="5" t="s">
        <v>221</v>
      </c>
      <c r="E2205">
        <v>20</v>
      </c>
      <c r="F2205">
        <v>2.5967826843261719</v>
      </c>
      <c r="G2205">
        <v>2.5799691677093506</v>
      </c>
      <c r="H2205">
        <v>1.2231104075908661E-2</v>
      </c>
      <c r="I2205">
        <v>90.674298297550706</v>
      </c>
      <c r="J2205">
        <f t="shared" si="68"/>
        <v>0</v>
      </c>
    </row>
    <row r="2206" spans="1:10" x14ac:dyDescent="0.25">
      <c r="A2206" s="4" t="str">
        <f t="shared" si="69"/>
        <v>SublapSCEC6/17/2021 (8pm-9pm)21</v>
      </c>
      <c r="B2206" t="s">
        <v>99</v>
      </c>
      <c r="C2206" t="s">
        <v>114</v>
      </c>
      <c r="D2206" s="5" t="s">
        <v>221</v>
      </c>
      <c r="E2206">
        <v>21</v>
      </c>
      <c r="F2206">
        <v>2.4399263858795166</v>
      </c>
      <c r="G2206">
        <v>1.5319687128067017</v>
      </c>
      <c r="H2206">
        <v>1.3112345710396767E-2</v>
      </c>
      <c r="I2206">
        <v>86.345392723331003</v>
      </c>
      <c r="J2206">
        <f t="shared" si="68"/>
        <v>0</v>
      </c>
    </row>
    <row r="2207" spans="1:10" x14ac:dyDescent="0.25">
      <c r="A2207" s="4" t="str">
        <f t="shared" si="69"/>
        <v>SublapSCEC6/17/2021 (8pm-9pm)22</v>
      </c>
      <c r="B2207" t="s">
        <v>99</v>
      </c>
      <c r="C2207" t="s">
        <v>114</v>
      </c>
      <c r="D2207" s="5" t="s">
        <v>221</v>
      </c>
      <c r="E2207">
        <v>22</v>
      </c>
      <c r="F2207">
        <v>2.2820370197296143</v>
      </c>
      <c r="G2207">
        <v>2.6388890743255615</v>
      </c>
      <c r="H2207">
        <v>1.3341615907847881E-2</v>
      </c>
      <c r="I2207">
        <v>82.2766080864439</v>
      </c>
      <c r="J2207">
        <f t="shared" si="68"/>
        <v>0</v>
      </c>
    </row>
    <row r="2208" spans="1:10" x14ac:dyDescent="0.25">
      <c r="A2208" s="4" t="str">
        <f t="shared" si="69"/>
        <v>SublapSCEC6/17/2021 (8pm-9pm)23</v>
      </c>
      <c r="B2208" t="s">
        <v>99</v>
      </c>
      <c r="C2208" t="s">
        <v>114</v>
      </c>
      <c r="D2208" s="5" t="s">
        <v>221</v>
      </c>
      <c r="E2208">
        <v>23</v>
      </c>
      <c r="F2208">
        <v>2.0234625339508057</v>
      </c>
      <c r="G2208">
        <v>2.1097962856292725</v>
      </c>
      <c r="H2208">
        <v>1.2835369445383549E-2</v>
      </c>
      <c r="I2208">
        <v>80.419475068910444</v>
      </c>
      <c r="J2208">
        <f t="shared" si="68"/>
        <v>0</v>
      </c>
    </row>
    <row r="2209" spans="1:10" x14ac:dyDescent="0.25">
      <c r="A2209" s="4" t="str">
        <f t="shared" si="69"/>
        <v>SublapSCEC6/17/2021 (8pm-9pm)24</v>
      </c>
      <c r="B2209" t="s">
        <v>99</v>
      </c>
      <c r="C2209" t="s">
        <v>114</v>
      </c>
      <c r="D2209" s="5" t="s">
        <v>221</v>
      </c>
      <c r="E2209">
        <v>24</v>
      </c>
      <c r="F2209">
        <v>1.7179253101348877</v>
      </c>
      <c r="G2209">
        <v>1.7557410001754761</v>
      </c>
      <c r="H2209">
        <v>1.1953380890190601E-2</v>
      </c>
      <c r="I2209">
        <v>77.501487361582875</v>
      </c>
      <c r="J2209">
        <f t="shared" si="68"/>
        <v>0</v>
      </c>
    </row>
    <row r="2210" spans="1:10" x14ac:dyDescent="0.25">
      <c r="A2210" s="4" t="str">
        <f t="shared" si="69"/>
        <v>SublapSCEC7/9/2021 (5pm-6pm &amp; 6:30pm-8:58pm)1</v>
      </c>
      <c r="B2210" t="s">
        <v>99</v>
      </c>
      <c r="C2210" t="s">
        <v>114</v>
      </c>
      <c r="D2210" s="5" t="s">
        <v>222</v>
      </c>
      <c r="E2210">
        <v>1</v>
      </c>
      <c r="F2210">
        <v>1.4792859554290771</v>
      </c>
      <c r="G2210">
        <v>1.5015718936920166</v>
      </c>
      <c r="H2210">
        <v>1.0664748959243298E-2</v>
      </c>
      <c r="I2210">
        <v>77.212934290031754</v>
      </c>
      <c r="J2210">
        <f t="shared" si="68"/>
        <v>0</v>
      </c>
    </row>
    <row r="2211" spans="1:10" x14ac:dyDescent="0.25">
      <c r="A2211" s="4" t="str">
        <f t="shared" si="69"/>
        <v>SublapSCEC7/9/2021 (5pm-6pm &amp; 6:30pm-8:58pm)2</v>
      </c>
      <c r="B2211" t="s">
        <v>99</v>
      </c>
      <c r="C2211" t="s">
        <v>114</v>
      </c>
      <c r="D2211" s="5" t="s">
        <v>222</v>
      </c>
      <c r="E2211">
        <v>2</v>
      </c>
      <c r="F2211">
        <v>1.2546714544296265</v>
      </c>
      <c r="G2211">
        <v>1.2886083126068115</v>
      </c>
      <c r="H2211">
        <v>9.8672006279230118E-3</v>
      </c>
      <c r="I2211">
        <v>76.335315961729691</v>
      </c>
      <c r="J2211">
        <f t="shared" si="68"/>
        <v>0</v>
      </c>
    </row>
    <row r="2212" spans="1:10" x14ac:dyDescent="0.25">
      <c r="A2212" s="4" t="str">
        <f t="shared" si="69"/>
        <v>SublapSCEC7/9/2021 (5pm-6pm &amp; 6:30pm-8:58pm)3</v>
      </c>
      <c r="B2212" t="s">
        <v>99</v>
      </c>
      <c r="C2212" t="s">
        <v>114</v>
      </c>
      <c r="D2212" s="5" t="s">
        <v>222</v>
      </c>
      <c r="E2212">
        <v>3</v>
      </c>
      <c r="F2212">
        <v>1.1230216026306152</v>
      </c>
      <c r="G2212">
        <v>1.1306089162826538</v>
      </c>
      <c r="H2212">
        <v>9.1411732137203217E-3</v>
      </c>
      <c r="I2212">
        <v>75.115527442095441</v>
      </c>
      <c r="J2212">
        <f t="shared" si="68"/>
        <v>0</v>
      </c>
    </row>
    <row r="2213" spans="1:10" x14ac:dyDescent="0.25">
      <c r="A2213" s="4" t="str">
        <f t="shared" si="69"/>
        <v>SublapSCEC7/9/2021 (5pm-6pm &amp; 6:30pm-8:58pm)4</v>
      </c>
      <c r="B2213" t="s">
        <v>99</v>
      </c>
      <c r="C2213" t="s">
        <v>114</v>
      </c>
      <c r="D2213" s="5" t="s">
        <v>222</v>
      </c>
      <c r="E2213">
        <v>4</v>
      </c>
      <c r="F2213">
        <v>0.99923115968704224</v>
      </c>
      <c r="G2213">
        <v>1.0169820785522461</v>
      </c>
      <c r="H2213">
        <v>8.296881802380085E-3</v>
      </c>
      <c r="I2213">
        <v>74.53867447129069</v>
      </c>
      <c r="J2213">
        <f t="shared" si="68"/>
        <v>0</v>
      </c>
    </row>
    <row r="2214" spans="1:10" x14ac:dyDescent="0.25">
      <c r="A2214" s="4" t="str">
        <f t="shared" si="69"/>
        <v>SublapSCEC7/9/2021 (5pm-6pm &amp; 6:30pm-8:58pm)5</v>
      </c>
      <c r="B2214" t="s">
        <v>99</v>
      </c>
      <c r="C2214" t="s">
        <v>114</v>
      </c>
      <c r="D2214" s="5" t="s">
        <v>222</v>
      </c>
      <c r="E2214">
        <v>5</v>
      </c>
      <c r="F2214">
        <v>0.93281596899032593</v>
      </c>
      <c r="G2214">
        <v>0.92917132377624512</v>
      </c>
      <c r="H2214">
        <v>7.3959222063422203E-3</v>
      </c>
      <c r="I2214">
        <v>74.023164652553447</v>
      </c>
      <c r="J2214">
        <f t="shared" si="68"/>
        <v>0</v>
      </c>
    </row>
    <row r="2215" spans="1:10" x14ac:dyDescent="0.25">
      <c r="A2215" s="4" t="str">
        <f t="shared" si="69"/>
        <v>SublapSCEC7/9/2021 (5pm-6pm &amp; 6:30pm-8:58pm)6</v>
      </c>
      <c r="B2215" t="s">
        <v>99</v>
      </c>
      <c r="C2215" t="s">
        <v>114</v>
      </c>
      <c r="D2215" s="5" t="s">
        <v>222</v>
      </c>
      <c r="E2215">
        <v>6</v>
      </c>
      <c r="F2215">
        <v>0.88217848539352417</v>
      </c>
      <c r="G2215">
        <v>0.88011890649795532</v>
      </c>
      <c r="H2215">
        <v>6.6537857055664063E-3</v>
      </c>
      <c r="I2215">
        <v>73.086720166166927</v>
      </c>
      <c r="J2215">
        <f t="shared" si="68"/>
        <v>0</v>
      </c>
    </row>
    <row r="2216" spans="1:10" x14ac:dyDescent="0.25">
      <c r="A2216" s="4" t="str">
        <f t="shared" si="69"/>
        <v>SublapSCEC7/9/2021 (5pm-6pm &amp; 6:30pm-8:58pm)7</v>
      </c>
      <c r="B2216" t="s">
        <v>99</v>
      </c>
      <c r="C2216" t="s">
        <v>114</v>
      </c>
      <c r="D2216" s="5" t="s">
        <v>222</v>
      </c>
      <c r="E2216">
        <v>7</v>
      </c>
      <c r="F2216">
        <v>0.83710348606109619</v>
      </c>
      <c r="G2216">
        <v>0.8357778787612915</v>
      </c>
      <c r="H2216">
        <v>6.3259401358664036E-3</v>
      </c>
      <c r="I2216">
        <v>72.686395392744615</v>
      </c>
      <c r="J2216">
        <f t="shared" si="68"/>
        <v>0</v>
      </c>
    </row>
    <row r="2217" spans="1:10" x14ac:dyDescent="0.25">
      <c r="A2217" s="4" t="str">
        <f t="shared" si="69"/>
        <v>SublapSCEC7/9/2021 (5pm-6pm &amp; 6:30pm-8:58pm)8</v>
      </c>
      <c r="B2217" t="s">
        <v>99</v>
      </c>
      <c r="C2217" t="s">
        <v>114</v>
      </c>
      <c r="D2217" s="5" t="s">
        <v>222</v>
      </c>
      <c r="E2217">
        <v>8</v>
      </c>
      <c r="F2217">
        <v>0.79152297973632813</v>
      </c>
      <c r="G2217">
        <v>0.79309123754501343</v>
      </c>
      <c r="H2217">
        <v>6.836259737610817E-3</v>
      </c>
      <c r="I2217">
        <v>73.230708710974454</v>
      </c>
      <c r="J2217">
        <f t="shared" si="68"/>
        <v>0</v>
      </c>
    </row>
    <row r="2218" spans="1:10" x14ac:dyDescent="0.25">
      <c r="A2218" s="4" t="str">
        <f t="shared" si="69"/>
        <v>SublapSCEC7/9/2021 (5pm-6pm &amp; 6:30pm-8:58pm)9</v>
      </c>
      <c r="B2218" t="s">
        <v>99</v>
      </c>
      <c r="C2218" t="s">
        <v>114</v>
      </c>
      <c r="D2218" s="5" t="s">
        <v>222</v>
      </c>
      <c r="E2218">
        <v>9</v>
      </c>
      <c r="F2218">
        <v>0.76623040437698364</v>
      </c>
      <c r="G2218">
        <v>0.76861119270324707</v>
      </c>
      <c r="H2218">
        <v>7.967974990606308E-3</v>
      </c>
      <c r="I2218">
        <v>75.821546450153335</v>
      </c>
      <c r="J2218">
        <f t="shared" si="68"/>
        <v>0</v>
      </c>
    </row>
    <row r="2219" spans="1:10" x14ac:dyDescent="0.25">
      <c r="A2219" s="4" t="str">
        <f t="shared" si="69"/>
        <v>SublapSCEC7/9/2021 (5pm-6pm &amp; 6:30pm-8:58pm)10</v>
      </c>
      <c r="B2219" t="s">
        <v>99</v>
      </c>
      <c r="C2219" t="s">
        <v>114</v>
      </c>
      <c r="D2219" s="5" t="s">
        <v>222</v>
      </c>
      <c r="E2219">
        <v>10</v>
      </c>
      <c r="F2219">
        <v>0.81582772731781006</v>
      </c>
      <c r="G2219">
        <v>0.81025439500808716</v>
      </c>
      <c r="H2219">
        <v>9.7601832821965218E-3</v>
      </c>
      <c r="I2219">
        <v>79.088595166175892</v>
      </c>
      <c r="J2219">
        <f t="shared" si="68"/>
        <v>0</v>
      </c>
    </row>
    <row r="2220" spans="1:10" x14ac:dyDescent="0.25">
      <c r="A2220" s="4" t="str">
        <f t="shared" si="69"/>
        <v>SublapSCEC7/9/2021 (5pm-6pm &amp; 6:30pm-8:58pm)11</v>
      </c>
      <c r="B2220" t="s">
        <v>99</v>
      </c>
      <c r="C2220" t="s">
        <v>114</v>
      </c>
      <c r="D2220" s="5" t="s">
        <v>222</v>
      </c>
      <c r="E2220">
        <v>11</v>
      </c>
      <c r="F2220">
        <v>0.9305189847946167</v>
      </c>
      <c r="G2220">
        <v>0.91958820819854736</v>
      </c>
      <c r="H2220">
        <v>1.1234033852815628E-2</v>
      </c>
      <c r="I2220">
        <v>83.450329137325681</v>
      </c>
      <c r="J2220">
        <f t="shared" si="68"/>
        <v>0</v>
      </c>
    </row>
    <row r="2221" spans="1:10" x14ac:dyDescent="0.25">
      <c r="A2221" s="4" t="str">
        <f t="shared" si="69"/>
        <v>SublapSCEC7/9/2021 (5pm-6pm &amp; 6:30pm-8:58pm)12</v>
      </c>
      <c r="B2221" t="s">
        <v>99</v>
      </c>
      <c r="C2221" t="s">
        <v>114</v>
      </c>
      <c r="D2221" s="5" t="s">
        <v>222</v>
      </c>
      <c r="E2221">
        <v>12</v>
      </c>
      <c r="F2221">
        <v>1.1104154586791992</v>
      </c>
      <c r="G2221">
        <v>1.1272046566009521</v>
      </c>
      <c r="H2221">
        <v>1.2694593518972397E-2</v>
      </c>
      <c r="I2221">
        <v>86.923004965935206</v>
      </c>
      <c r="J2221">
        <f t="shared" si="68"/>
        <v>0</v>
      </c>
    </row>
    <row r="2222" spans="1:10" x14ac:dyDescent="0.25">
      <c r="A2222" s="4" t="str">
        <f t="shared" si="69"/>
        <v>SublapSCEC7/9/2021 (5pm-6pm &amp; 6:30pm-8:58pm)13</v>
      </c>
      <c r="B2222" t="s">
        <v>99</v>
      </c>
      <c r="C2222" t="s">
        <v>114</v>
      </c>
      <c r="D2222" s="5" t="s">
        <v>222</v>
      </c>
      <c r="E2222">
        <v>13</v>
      </c>
      <c r="F2222">
        <v>1.4148483276367188</v>
      </c>
      <c r="G2222">
        <v>1.3886773586273193</v>
      </c>
      <c r="H2222">
        <v>1.348999235779047E-2</v>
      </c>
      <c r="I2222">
        <v>90.265388613004234</v>
      </c>
      <c r="J2222">
        <f t="shared" si="68"/>
        <v>0</v>
      </c>
    </row>
    <row r="2223" spans="1:10" x14ac:dyDescent="0.25">
      <c r="A2223" s="4" t="str">
        <f t="shared" si="69"/>
        <v>SublapSCEC7/9/2021 (5pm-6pm &amp; 6:30pm-8:58pm)14</v>
      </c>
      <c r="B2223" t="s">
        <v>99</v>
      </c>
      <c r="C2223" t="s">
        <v>114</v>
      </c>
      <c r="D2223" s="5" t="s">
        <v>222</v>
      </c>
      <c r="E2223">
        <v>14</v>
      </c>
      <c r="F2223">
        <v>1.617943286895752</v>
      </c>
      <c r="G2223">
        <v>1.5978343486785889</v>
      </c>
      <c r="H2223">
        <v>1.2631646357476711E-2</v>
      </c>
      <c r="I2223">
        <v>93.310740270238227</v>
      </c>
      <c r="J2223">
        <f t="shared" si="68"/>
        <v>0</v>
      </c>
    </row>
    <row r="2224" spans="1:10" x14ac:dyDescent="0.25">
      <c r="A2224" s="4" t="str">
        <f t="shared" si="69"/>
        <v>SublapSCEC7/9/2021 (5pm-6pm &amp; 6:30pm-8:58pm)15</v>
      </c>
      <c r="B2224" t="s">
        <v>99</v>
      </c>
      <c r="C2224" t="s">
        <v>114</v>
      </c>
      <c r="D2224" s="5" t="s">
        <v>222</v>
      </c>
      <c r="E2224">
        <v>15</v>
      </c>
      <c r="F2224">
        <v>1.9545118808746338</v>
      </c>
      <c r="G2224">
        <v>1.9575024843215942</v>
      </c>
      <c r="H2224">
        <v>6.8718795664608479E-3</v>
      </c>
      <c r="I2224">
        <v>95.556322901033397</v>
      </c>
      <c r="J2224">
        <f t="shared" si="68"/>
        <v>0</v>
      </c>
    </row>
    <row r="2225" spans="1:10" x14ac:dyDescent="0.25">
      <c r="A2225" s="4" t="str">
        <f t="shared" si="69"/>
        <v>SublapSCEC7/9/2021 (5pm-6pm &amp; 6:30pm-8:58pm)16</v>
      </c>
      <c r="B2225" t="s">
        <v>99</v>
      </c>
      <c r="C2225" t="s">
        <v>114</v>
      </c>
      <c r="D2225" s="5" t="s">
        <v>222</v>
      </c>
      <c r="E2225">
        <v>16</v>
      </c>
      <c r="F2225">
        <v>2.3540518283843994</v>
      </c>
      <c r="G2225">
        <v>2.3510613441467285</v>
      </c>
      <c r="H2225">
        <v>6.8718795664608479E-3</v>
      </c>
      <c r="I2225">
        <v>97.826273241691908</v>
      </c>
      <c r="J2225">
        <f t="shared" si="68"/>
        <v>0</v>
      </c>
    </row>
    <row r="2226" spans="1:10" x14ac:dyDescent="0.25">
      <c r="A2226" s="4" t="str">
        <f t="shared" si="69"/>
        <v>SublapSCEC7/9/2021 (5pm-6pm &amp; 6:30pm-8:58pm)17</v>
      </c>
      <c r="B2226" t="s">
        <v>99</v>
      </c>
      <c r="C2226" t="s">
        <v>114</v>
      </c>
      <c r="D2226" s="5" t="s">
        <v>222</v>
      </c>
      <c r="E2226">
        <v>17</v>
      </c>
      <c r="F2226">
        <v>2.6607599258422852</v>
      </c>
      <c r="G2226">
        <v>2.6463994979858398</v>
      </c>
      <c r="H2226">
        <v>1.2952623888850212E-2</v>
      </c>
      <c r="I2226">
        <v>98.515405936036998</v>
      </c>
      <c r="J2226">
        <f t="shared" si="68"/>
        <v>0</v>
      </c>
    </row>
    <row r="2227" spans="1:10" x14ac:dyDescent="0.25">
      <c r="A2227" s="4" t="str">
        <f t="shared" si="69"/>
        <v>SublapSCEC7/9/2021 (5pm-6pm &amp; 6:30pm-8:58pm)18</v>
      </c>
      <c r="B2227" t="s">
        <v>99</v>
      </c>
      <c r="C2227" t="s">
        <v>114</v>
      </c>
      <c r="D2227" s="5" t="s">
        <v>222</v>
      </c>
      <c r="E2227">
        <v>18</v>
      </c>
      <c r="F2227">
        <v>2.9414520263671875</v>
      </c>
      <c r="G2227">
        <v>1.5104893445968628</v>
      </c>
      <c r="H2227">
        <v>1.5124737285077572E-2</v>
      </c>
      <c r="I2227">
        <v>97.57670631711612</v>
      </c>
      <c r="J2227">
        <f t="shared" si="68"/>
        <v>0</v>
      </c>
    </row>
    <row r="2228" spans="1:10" x14ac:dyDescent="0.25">
      <c r="A2228" s="4" t="str">
        <f t="shared" si="69"/>
        <v>SublapSCEC7/9/2021 (5pm-6pm &amp; 6:30pm-8:58pm)19</v>
      </c>
      <c r="B2228" t="s">
        <v>99</v>
      </c>
      <c r="C2228" t="s">
        <v>114</v>
      </c>
      <c r="D2228" s="5" t="s">
        <v>222</v>
      </c>
      <c r="E2228">
        <v>19</v>
      </c>
      <c r="F2228">
        <v>2.9735853672027588</v>
      </c>
      <c r="G2228">
        <v>2.7440383434295654</v>
      </c>
      <c r="H2228">
        <v>1.4618214219808578E-2</v>
      </c>
      <c r="I2228">
        <v>95.171827000803219</v>
      </c>
      <c r="J2228">
        <f t="shared" si="68"/>
        <v>0</v>
      </c>
    </row>
    <row r="2229" spans="1:10" x14ac:dyDescent="0.25">
      <c r="A2229" s="4" t="str">
        <f t="shared" si="69"/>
        <v>SublapSCEC7/9/2021 (5pm-6pm &amp; 6:30pm-8:58pm)20</v>
      </c>
      <c r="B2229" t="s">
        <v>99</v>
      </c>
      <c r="C2229" t="s">
        <v>114</v>
      </c>
      <c r="D2229" s="5" t="s">
        <v>222</v>
      </c>
      <c r="E2229">
        <v>20</v>
      </c>
      <c r="F2229">
        <v>2.8011538982391357</v>
      </c>
      <c r="G2229">
        <v>2.0236761569976807</v>
      </c>
      <c r="H2229">
        <v>1.454517338424921E-2</v>
      </c>
      <c r="I2229">
        <v>92.227058551789966</v>
      </c>
      <c r="J2229">
        <f t="shared" si="68"/>
        <v>0</v>
      </c>
    </row>
    <row r="2230" spans="1:10" x14ac:dyDescent="0.25">
      <c r="A2230" s="4" t="str">
        <f t="shared" si="69"/>
        <v>SublapSCEC7/9/2021 (5pm-6pm &amp; 6:30pm-8:58pm)21</v>
      </c>
      <c r="B2230" t="s">
        <v>99</v>
      </c>
      <c r="C2230" t="s">
        <v>114</v>
      </c>
      <c r="D2230" s="5" t="s">
        <v>222</v>
      </c>
      <c r="E2230">
        <v>21</v>
      </c>
      <c r="F2230">
        <v>2.5732934474945068</v>
      </c>
      <c r="G2230">
        <v>2.2033894062042236</v>
      </c>
      <c r="H2230">
        <v>1.3872719369828701E-2</v>
      </c>
      <c r="I2230">
        <v>88.631649151165547</v>
      </c>
      <c r="J2230">
        <f t="shared" si="68"/>
        <v>0</v>
      </c>
    </row>
    <row r="2231" spans="1:10" x14ac:dyDescent="0.25">
      <c r="A2231" s="4" t="str">
        <f t="shared" si="69"/>
        <v>SublapSCEC7/9/2021 (5pm-6pm &amp; 6:30pm-8:58pm)22</v>
      </c>
      <c r="B2231" t="s">
        <v>99</v>
      </c>
      <c r="C2231" t="s">
        <v>114</v>
      </c>
      <c r="D2231" s="5" t="s">
        <v>222</v>
      </c>
      <c r="E2231">
        <v>22</v>
      </c>
      <c r="F2231">
        <v>2.3614590167999268</v>
      </c>
      <c r="G2231">
        <v>2.918635368347168</v>
      </c>
      <c r="H2231">
        <v>1.35831693187356E-2</v>
      </c>
      <c r="I2231">
        <v>84.66009354429562</v>
      </c>
      <c r="J2231">
        <f t="shared" si="68"/>
        <v>0</v>
      </c>
    </row>
    <row r="2232" spans="1:10" x14ac:dyDescent="0.25">
      <c r="A2232" s="4" t="str">
        <f t="shared" si="69"/>
        <v>SublapSCEC7/9/2021 (5pm-6pm &amp; 6:30pm-8:58pm)23</v>
      </c>
      <c r="B2232" t="s">
        <v>99</v>
      </c>
      <c r="C2232" t="s">
        <v>114</v>
      </c>
      <c r="D2232" s="5" t="s">
        <v>222</v>
      </c>
      <c r="E2232">
        <v>23</v>
      </c>
      <c r="F2232">
        <v>2.1309759616851807</v>
      </c>
      <c r="G2232">
        <v>2.4594850540161133</v>
      </c>
      <c r="H2232">
        <v>1.3131364248692989E-2</v>
      </c>
      <c r="I2232">
        <v>81.973403395296074</v>
      </c>
      <c r="J2232">
        <f t="shared" si="68"/>
        <v>0</v>
      </c>
    </row>
    <row r="2233" spans="1:10" x14ac:dyDescent="0.25">
      <c r="A2233" s="4" t="str">
        <f t="shared" si="69"/>
        <v>SublapSCEC7/9/2021 (5pm-6pm &amp; 6:30pm-8:58pm)24</v>
      </c>
      <c r="B2233" t="s">
        <v>99</v>
      </c>
      <c r="C2233" t="s">
        <v>114</v>
      </c>
      <c r="D2233" s="5" t="s">
        <v>222</v>
      </c>
      <c r="E2233">
        <v>24</v>
      </c>
      <c r="F2233">
        <v>1.8648642301559448</v>
      </c>
      <c r="G2233">
        <v>2.0431222915649414</v>
      </c>
      <c r="H2233">
        <v>1.219252310693264E-2</v>
      </c>
      <c r="I2233">
        <v>80.075020210188171</v>
      </c>
      <c r="J2233">
        <f t="shared" si="68"/>
        <v>0</v>
      </c>
    </row>
    <row r="2234" spans="1:10" x14ac:dyDescent="0.25">
      <c r="A2234" s="4" t="str">
        <f t="shared" si="69"/>
        <v>SublapSCEC8/5/2021 (5pm-6pm &amp; 8pm-9pm)1</v>
      </c>
      <c r="B2234" t="s">
        <v>99</v>
      </c>
      <c r="C2234" t="s">
        <v>114</v>
      </c>
      <c r="D2234" s="5" t="s">
        <v>223</v>
      </c>
      <c r="E2234">
        <v>1</v>
      </c>
      <c r="F2234">
        <v>1.6270362138748169</v>
      </c>
      <c r="G2234">
        <v>1.6335374116897583</v>
      </c>
      <c r="H2234">
        <v>1.0205640457570553E-2</v>
      </c>
      <c r="I2234">
        <v>78.653339143708763</v>
      </c>
      <c r="J2234">
        <f t="shared" si="68"/>
        <v>0</v>
      </c>
    </row>
    <row r="2235" spans="1:10" x14ac:dyDescent="0.25">
      <c r="A2235" s="4" t="str">
        <f t="shared" si="69"/>
        <v>SublapSCEC8/5/2021 (5pm-6pm &amp; 8pm-9pm)2</v>
      </c>
      <c r="B2235" t="s">
        <v>99</v>
      </c>
      <c r="C2235" t="s">
        <v>114</v>
      </c>
      <c r="D2235" s="5" t="s">
        <v>223</v>
      </c>
      <c r="E2235">
        <v>2</v>
      </c>
      <c r="F2235">
        <v>1.3859976530075073</v>
      </c>
      <c r="G2235">
        <v>1.3861768245697021</v>
      </c>
      <c r="H2235">
        <v>9.3343751505017281E-3</v>
      </c>
      <c r="I2235">
        <v>77.393572284556612</v>
      </c>
      <c r="J2235">
        <f t="shared" si="68"/>
        <v>0</v>
      </c>
    </row>
    <row r="2236" spans="1:10" x14ac:dyDescent="0.25">
      <c r="A2236" s="4" t="str">
        <f t="shared" si="69"/>
        <v>SublapSCEC8/5/2021 (5pm-6pm &amp; 8pm-9pm)3</v>
      </c>
      <c r="B2236" t="s">
        <v>99</v>
      </c>
      <c r="C2236" t="s">
        <v>114</v>
      </c>
      <c r="D2236" s="5" t="s">
        <v>223</v>
      </c>
      <c r="E2236">
        <v>3</v>
      </c>
      <c r="F2236">
        <v>1.2106292247772217</v>
      </c>
      <c r="G2236">
        <v>1.209784984588623</v>
      </c>
      <c r="H2236">
        <v>8.6548477411270142E-3</v>
      </c>
      <c r="I2236">
        <v>75.516695718467759</v>
      </c>
      <c r="J2236">
        <f t="shared" si="68"/>
        <v>0</v>
      </c>
    </row>
    <row r="2237" spans="1:10" x14ac:dyDescent="0.25">
      <c r="A2237" s="4" t="str">
        <f t="shared" si="69"/>
        <v>SublapSCEC8/5/2021 (5pm-6pm &amp; 8pm-9pm)4</v>
      </c>
      <c r="B2237" t="s">
        <v>99</v>
      </c>
      <c r="C2237" t="s">
        <v>114</v>
      </c>
      <c r="D2237" s="5" t="s">
        <v>223</v>
      </c>
      <c r="E2237">
        <v>4</v>
      </c>
      <c r="F2237">
        <v>1.0912215709686279</v>
      </c>
      <c r="G2237">
        <v>1.0785322189331055</v>
      </c>
      <c r="H2237">
        <v>7.8433053568005562E-3</v>
      </c>
      <c r="I2237">
        <v>74.553889312568131</v>
      </c>
      <c r="J2237">
        <f t="shared" si="68"/>
        <v>0</v>
      </c>
    </row>
    <row r="2238" spans="1:10" x14ac:dyDescent="0.25">
      <c r="A2238" s="4" t="str">
        <f t="shared" si="69"/>
        <v>SublapSCEC8/5/2021 (5pm-6pm &amp; 8pm-9pm)5</v>
      </c>
      <c r="B2238" t="s">
        <v>99</v>
      </c>
      <c r="C2238" t="s">
        <v>114</v>
      </c>
      <c r="D2238" s="5" t="s">
        <v>223</v>
      </c>
      <c r="E2238">
        <v>5</v>
      </c>
      <c r="F2238">
        <v>1.0020241737365723</v>
      </c>
      <c r="G2238">
        <v>0.98198682069778442</v>
      </c>
      <c r="H2238">
        <v>6.930024828761816E-3</v>
      </c>
      <c r="I2238">
        <v>73.869833315168208</v>
      </c>
      <c r="J2238">
        <f t="shared" si="68"/>
        <v>0</v>
      </c>
    </row>
    <row r="2239" spans="1:10" x14ac:dyDescent="0.25">
      <c r="A2239" s="4" t="str">
        <f t="shared" si="69"/>
        <v>SublapSCEC8/5/2021 (5pm-6pm &amp; 8pm-9pm)6</v>
      </c>
      <c r="B2239" t="s">
        <v>99</v>
      </c>
      <c r="C2239" t="s">
        <v>114</v>
      </c>
      <c r="D2239" s="5" t="s">
        <v>223</v>
      </c>
      <c r="E2239">
        <v>6</v>
      </c>
      <c r="F2239">
        <v>0.92222589254379272</v>
      </c>
      <c r="G2239">
        <v>0.92213982343673706</v>
      </c>
      <c r="H2239">
        <v>6.0250982642173767E-3</v>
      </c>
      <c r="I2239">
        <v>72.604837128228667</v>
      </c>
      <c r="J2239">
        <f t="shared" si="68"/>
        <v>0</v>
      </c>
    </row>
    <row r="2240" spans="1:10" x14ac:dyDescent="0.25">
      <c r="A2240" s="4" t="str">
        <f t="shared" si="69"/>
        <v>SublapSCEC8/5/2021 (5pm-6pm &amp; 8pm-9pm)7</v>
      </c>
      <c r="B2240" t="s">
        <v>99</v>
      </c>
      <c r="C2240" t="s">
        <v>114</v>
      </c>
      <c r="D2240" s="5" t="s">
        <v>223</v>
      </c>
      <c r="E2240">
        <v>7</v>
      </c>
      <c r="F2240">
        <v>0.86280083656311035</v>
      </c>
      <c r="G2240">
        <v>0.8742644190788269</v>
      </c>
      <c r="H2240">
        <v>5.6800381280481815E-3</v>
      </c>
      <c r="I2240">
        <v>71.633480226597612</v>
      </c>
      <c r="J2240">
        <f t="shared" si="68"/>
        <v>0</v>
      </c>
    </row>
    <row r="2241" spans="1:10" x14ac:dyDescent="0.25">
      <c r="A2241" s="4" t="str">
        <f t="shared" si="69"/>
        <v>SublapSCEC8/5/2021 (5pm-6pm &amp; 8pm-9pm)8</v>
      </c>
      <c r="B2241" t="s">
        <v>99</v>
      </c>
      <c r="C2241" t="s">
        <v>114</v>
      </c>
      <c r="D2241" s="5" t="s">
        <v>223</v>
      </c>
      <c r="E2241">
        <v>8</v>
      </c>
      <c r="F2241">
        <v>0.79939687252044678</v>
      </c>
      <c r="G2241">
        <v>0.81208401918411255</v>
      </c>
      <c r="H2241">
        <v>6.0914913192391396E-3</v>
      </c>
      <c r="I2241">
        <v>71.530899880162536</v>
      </c>
      <c r="J2241">
        <f t="shared" si="68"/>
        <v>0</v>
      </c>
    </row>
    <row r="2242" spans="1:10" x14ac:dyDescent="0.25">
      <c r="A2242" s="4" t="str">
        <f t="shared" si="69"/>
        <v>SublapSCEC8/5/2021 (5pm-6pm &amp; 8pm-9pm)9</v>
      </c>
      <c r="B2242" t="s">
        <v>99</v>
      </c>
      <c r="C2242" t="s">
        <v>114</v>
      </c>
      <c r="D2242" s="5" t="s">
        <v>223</v>
      </c>
      <c r="E2242">
        <v>9</v>
      </c>
      <c r="F2242">
        <v>0.72762167453765869</v>
      </c>
      <c r="G2242">
        <v>0.7257918119430542</v>
      </c>
      <c r="H2242">
        <v>7.183099165558815E-3</v>
      </c>
      <c r="I2242">
        <v>74.194242292192783</v>
      </c>
      <c r="J2242">
        <f t="shared" ref="J2242:J2305" si="70">INDEX(events, MATCH(CONCATENATE(B2242, C2242, D2242), events_y, 0), MATCH("Confidential", events_x, 0))</f>
        <v>0</v>
      </c>
    </row>
    <row r="2243" spans="1:10" x14ac:dyDescent="0.25">
      <c r="A2243" s="4" t="str">
        <f t="shared" ref="A2243:A2306" si="71">B2243&amp;C2243&amp;D2243&amp;E2243</f>
        <v>SublapSCEC8/5/2021 (5pm-6pm &amp; 8pm-9pm)10</v>
      </c>
      <c r="B2243" t="s">
        <v>99</v>
      </c>
      <c r="C2243" t="s">
        <v>114</v>
      </c>
      <c r="D2243" s="5" t="s">
        <v>223</v>
      </c>
      <c r="E2243">
        <v>10</v>
      </c>
      <c r="F2243">
        <v>0.68803787231445313</v>
      </c>
      <c r="G2243">
        <v>0.69112867116928101</v>
      </c>
      <c r="H2243">
        <v>8.5000526160001755E-3</v>
      </c>
      <c r="I2243">
        <v>78.765508225297779</v>
      </c>
      <c r="J2243">
        <f t="shared" si="70"/>
        <v>0</v>
      </c>
    </row>
    <row r="2244" spans="1:10" x14ac:dyDescent="0.25">
      <c r="A2244" s="4" t="str">
        <f t="shared" si="71"/>
        <v>SublapSCEC8/5/2021 (5pm-6pm &amp; 8pm-9pm)11</v>
      </c>
      <c r="B2244" t="s">
        <v>99</v>
      </c>
      <c r="C2244" t="s">
        <v>114</v>
      </c>
      <c r="D2244" s="5" t="s">
        <v>223</v>
      </c>
      <c r="E2244">
        <v>11</v>
      </c>
      <c r="F2244">
        <v>0.77940380573272705</v>
      </c>
      <c r="G2244">
        <v>0.7721477746963501</v>
      </c>
      <c r="H2244">
        <v>9.7883287817239761E-3</v>
      </c>
      <c r="I2244">
        <v>83.881942477402333</v>
      </c>
      <c r="J2244">
        <f t="shared" si="70"/>
        <v>0</v>
      </c>
    </row>
    <row r="2245" spans="1:10" x14ac:dyDescent="0.25">
      <c r="A2245" s="4" t="str">
        <f t="shared" si="71"/>
        <v>SublapSCEC8/5/2021 (5pm-6pm &amp; 8pm-9pm)12</v>
      </c>
      <c r="B2245" t="s">
        <v>99</v>
      </c>
      <c r="C2245" t="s">
        <v>114</v>
      </c>
      <c r="D2245" s="5" t="s">
        <v>223</v>
      </c>
      <c r="E2245">
        <v>12</v>
      </c>
      <c r="F2245">
        <v>1.0124568939208984</v>
      </c>
      <c r="G2245">
        <v>0.99242830276489258</v>
      </c>
      <c r="H2245">
        <v>1.1219941079616547E-2</v>
      </c>
      <c r="I2245">
        <v>88.963296655410716</v>
      </c>
      <c r="J2245">
        <f t="shared" si="70"/>
        <v>0</v>
      </c>
    </row>
    <row r="2246" spans="1:10" x14ac:dyDescent="0.25">
      <c r="A2246" s="4" t="str">
        <f t="shared" si="71"/>
        <v>SublapSCEC8/5/2021 (5pm-6pm &amp; 8pm-9pm)13</v>
      </c>
      <c r="B2246" t="s">
        <v>99</v>
      </c>
      <c r="C2246" t="s">
        <v>114</v>
      </c>
      <c r="D2246" s="5" t="s">
        <v>223</v>
      </c>
      <c r="E2246">
        <v>13</v>
      </c>
      <c r="F2246">
        <v>1.3194156885147095</v>
      </c>
      <c r="G2246">
        <v>1.320479154586792</v>
      </c>
      <c r="H2246">
        <v>1.2050778605043888E-2</v>
      </c>
      <c r="I2246">
        <v>93.701672295467617</v>
      </c>
      <c r="J2246">
        <f t="shared" si="70"/>
        <v>0</v>
      </c>
    </row>
    <row r="2247" spans="1:10" x14ac:dyDescent="0.25">
      <c r="A2247" s="4" t="str">
        <f t="shared" si="71"/>
        <v>SublapSCEC8/5/2021 (5pm-6pm &amp; 8pm-9pm)14</v>
      </c>
      <c r="B2247" t="s">
        <v>99</v>
      </c>
      <c r="C2247" t="s">
        <v>114</v>
      </c>
      <c r="D2247" s="5" t="s">
        <v>223</v>
      </c>
      <c r="E2247">
        <v>14</v>
      </c>
      <c r="F2247">
        <v>1.6747279167175293</v>
      </c>
      <c r="G2247">
        <v>1.6711146831512451</v>
      </c>
      <c r="H2247">
        <v>1.1593041010200977E-2</v>
      </c>
      <c r="I2247">
        <v>97.122431637454113</v>
      </c>
      <c r="J2247">
        <f t="shared" si="70"/>
        <v>0</v>
      </c>
    </row>
    <row r="2248" spans="1:10" x14ac:dyDescent="0.25">
      <c r="A2248" s="4" t="str">
        <f t="shared" si="71"/>
        <v>SublapSCEC8/5/2021 (5pm-6pm &amp; 8pm-9pm)15</v>
      </c>
      <c r="B2248" t="s">
        <v>99</v>
      </c>
      <c r="C2248" t="s">
        <v>114</v>
      </c>
      <c r="D2248" s="5" t="s">
        <v>223</v>
      </c>
      <c r="E2248">
        <v>15</v>
      </c>
      <c r="F2248">
        <v>1.9978821277618408</v>
      </c>
      <c r="G2248">
        <v>2.0013601779937744</v>
      </c>
      <c r="H2248">
        <v>6.485209334641695E-3</v>
      </c>
      <c r="I2248">
        <v>97.244503758566793</v>
      </c>
      <c r="J2248">
        <f t="shared" si="70"/>
        <v>0</v>
      </c>
    </row>
    <row r="2249" spans="1:10" x14ac:dyDescent="0.25">
      <c r="A2249" s="4" t="str">
        <f t="shared" si="71"/>
        <v>SublapSCEC8/5/2021 (5pm-6pm &amp; 8pm-9pm)16</v>
      </c>
      <c r="B2249" t="s">
        <v>99</v>
      </c>
      <c r="C2249" t="s">
        <v>114</v>
      </c>
      <c r="D2249" s="5" t="s">
        <v>223</v>
      </c>
      <c r="E2249">
        <v>16</v>
      </c>
      <c r="F2249">
        <v>2.362476110458374</v>
      </c>
      <c r="G2249">
        <v>2.3589980602264404</v>
      </c>
      <c r="H2249">
        <v>6.485209334641695E-3</v>
      </c>
      <c r="I2249">
        <v>97.177116243618954</v>
      </c>
      <c r="J2249">
        <f t="shared" si="70"/>
        <v>0</v>
      </c>
    </row>
    <row r="2250" spans="1:10" x14ac:dyDescent="0.25">
      <c r="A2250" s="4" t="str">
        <f t="shared" si="71"/>
        <v>SublapSCEC8/5/2021 (5pm-6pm &amp; 8pm-9pm)17</v>
      </c>
      <c r="B2250" t="s">
        <v>99</v>
      </c>
      <c r="C2250" t="s">
        <v>114</v>
      </c>
      <c r="D2250" s="5" t="s">
        <v>223</v>
      </c>
      <c r="E2250">
        <v>17</v>
      </c>
      <c r="F2250">
        <v>2.6744451522827148</v>
      </c>
      <c r="G2250">
        <v>2.6409289836883545</v>
      </c>
      <c r="H2250">
        <v>1.2094536796212196E-2</v>
      </c>
      <c r="I2250">
        <v>97.762572175637814</v>
      </c>
      <c r="J2250">
        <f t="shared" si="70"/>
        <v>0</v>
      </c>
    </row>
    <row r="2251" spans="1:10" x14ac:dyDescent="0.25">
      <c r="A2251" s="4" t="str">
        <f t="shared" si="71"/>
        <v>SublapSCEC8/5/2021 (5pm-6pm &amp; 8pm-9pm)18</v>
      </c>
      <c r="B2251" t="s">
        <v>99</v>
      </c>
      <c r="C2251" t="s">
        <v>114</v>
      </c>
      <c r="D2251" s="5" t="s">
        <v>223</v>
      </c>
      <c r="E2251">
        <v>18</v>
      </c>
      <c r="F2251">
        <v>2.9222424030303955</v>
      </c>
      <c r="G2251">
        <v>1.8107401132583618</v>
      </c>
      <c r="H2251">
        <v>1.4010347425937653E-2</v>
      </c>
      <c r="I2251">
        <v>96.56365072450312</v>
      </c>
      <c r="J2251">
        <f t="shared" si="70"/>
        <v>0</v>
      </c>
    </row>
    <row r="2252" spans="1:10" x14ac:dyDescent="0.25">
      <c r="A2252" s="4" t="str">
        <f t="shared" si="71"/>
        <v>SublapSCEC8/5/2021 (5pm-6pm &amp; 8pm-9pm)19</v>
      </c>
      <c r="B2252" t="s">
        <v>99</v>
      </c>
      <c r="C2252" t="s">
        <v>114</v>
      </c>
      <c r="D2252" s="5" t="s">
        <v>223</v>
      </c>
      <c r="E2252">
        <v>19</v>
      </c>
      <c r="F2252">
        <v>3.0172767639160156</v>
      </c>
      <c r="G2252">
        <v>3.4067564010620117</v>
      </c>
      <c r="H2252">
        <v>1.392022892832756E-2</v>
      </c>
      <c r="I2252">
        <v>94.934377383167089</v>
      </c>
      <c r="J2252">
        <f t="shared" si="70"/>
        <v>0</v>
      </c>
    </row>
    <row r="2253" spans="1:10" x14ac:dyDescent="0.25">
      <c r="A2253" s="4" t="str">
        <f t="shared" si="71"/>
        <v>SublapSCEC8/5/2021 (5pm-6pm &amp; 8pm-9pm)20</v>
      </c>
      <c r="B2253" t="s">
        <v>99</v>
      </c>
      <c r="C2253" t="s">
        <v>114</v>
      </c>
      <c r="D2253" s="5" t="s">
        <v>223</v>
      </c>
      <c r="E2253">
        <v>20</v>
      </c>
      <c r="F2253">
        <v>2.8645331859588623</v>
      </c>
      <c r="G2253">
        <v>3.0003981590270996</v>
      </c>
      <c r="H2253">
        <v>1.3199052773416042E-2</v>
      </c>
      <c r="I2253">
        <v>92.603578821213745</v>
      </c>
      <c r="J2253">
        <f t="shared" si="70"/>
        <v>0</v>
      </c>
    </row>
    <row r="2254" spans="1:10" x14ac:dyDescent="0.25">
      <c r="A2254" s="4" t="str">
        <f t="shared" si="71"/>
        <v>SublapSCEC8/5/2021 (5pm-6pm &amp; 8pm-9pm)21</v>
      </c>
      <c r="B2254" t="s">
        <v>99</v>
      </c>
      <c r="C2254" t="s">
        <v>114</v>
      </c>
      <c r="D2254" s="5" t="s">
        <v>223</v>
      </c>
      <c r="E2254">
        <v>21</v>
      </c>
      <c r="F2254">
        <v>2.656041145324707</v>
      </c>
      <c r="G2254">
        <v>1.8315145969390869</v>
      </c>
      <c r="H2254">
        <v>1.2929503805935383E-2</v>
      </c>
      <c r="I2254">
        <v>88.810829066335728</v>
      </c>
      <c r="J2254">
        <f t="shared" si="70"/>
        <v>0</v>
      </c>
    </row>
    <row r="2255" spans="1:10" x14ac:dyDescent="0.25">
      <c r="A2255" s="4" t="str">
        <f t="shared" si="71"/>
        <v>SublapSCEC8/5/2021 (5pm-6pm &amp; 8pm-9pm)22</v>
      </c>
      <c r="B2255" t="s">
        <v>99</v>
      </c>
      <c r="C2255" t="s">
        <v>114</v>
      </c>
      <c r="D2255" s="5" t="s">
        <v>223</v>
      </c>
      <c r="E2255">
        <v>22</v>
      </c>
      <c r="F2255">
        <v>2.4683516025543213</v>
      </c>
      <c r="G2255">
        <v>2.9304156303405762</v>
      </c>
      <c r="H2255">
        <v>1.2418976053595543E-2</v>
      </c>
      <c r="I2255">
        <v>84.113574463451315</v>
      </c>
      <c r="J2255">
        <f t="shared" si="70"/>
        <v>0</v>
      </c>
    </row>
    <row r="2256" spans="1:10" x14ac:dyDescent="0.25">
      <c r="A2256" s="4" t="str">
        <f t="shared" si="71"/>
        <v>SublapSCEC8/5/2021 (5pm-6pm &amp; 8pm-9pm)23</v>
      </c>
      <c r="B2256" t="s">
        <v>99</v>
      </c>
      <c r="C2256" t="s">
        <v>114</v>
      </c>
      <c r="D2256" s="5" t="s">
        <v>223</v>
      </c>
      <c r="E2256">
        <v>23</v>
      </c>
      <c r="F2256">
        <v>2.1110248565673828</v>
      </c>
      <c r="G2256">
        <v>2.2803089618682861</v>
      </c>
      <c r="H2256">
        <v>1.1769363656640053E-2</v>
      </c>
      <c r="I2256">
        <v>80.925901514343025</v>
      </c>
      <c r="J2256">
        <f t="shared" si="70"/>
        <v>0</v>
      </c>
    </row>
    <row r="2257" spans="1:10" x14ac:dyDescent="0.25">
      <c r="A2257" s="4" t="str">
        <f t="shared" si="71"/>
        <v>SublapSCEC8/5/2021 (5pm-6pm &amp; 8pm-9pm)24</v>
      </c>
      <c r="B2257" t="s">
        <v>99</v>
      </c>
      <c r="C2257" t="s">
        <v>114</v>
      </c>
      <c r="D2257" s="5" t="s">
        <v>223</v>
      </c>
      <c r="E2257">
        <v>24</v>
      </c>
      <c r="F2257">
        <v>1.7587528228759766</v>
      </c>
      <c r="G2257">
        <v>1.8693234920501709</v>
      </c>
      <c r="H2257">
        <v>1.0869661346077919E-2</v>
      </c>
      <c r="I2257">
        <v>77.970563242180262</v>
      </c>
      <c r="J2257">
        <f t="shared" si="70"/>
        <v>0</v>
      </c>
    </row>
    <row r="2258" spans="1:10" x14ac:dyDescent="0.25">
      <c r="A2258" s="4" t="str">
        <f t="shared" si="71"/>
        <v>SublapSCEC8/27/2021 (6pm-8pm)1</v>
      </c>
      <c r="B2258" t="s">
        <v>99</v>
      </c>
      <c r="C2258" t="s">
        <v>114</v>
      </c>
      <c r="D2258" s="5" t="s">
        <v>224</v>
      </c>
      <c r="E2258">
        <v>1</v>
      </c>
      <c r="F2258">
        <v>1.3800222873687744</v>
      </c>
      <c r="G2258">
        <v>1.3778178691864014</v>
      </c>
      <c r="H2258">
        <v>9.5991715788841248E-3</v>
      </c>
      <c r="I2258">
        <v>78.638711423916419</v>
      </c>
      <c r="J2258">
        <f t="shared" si="70"/>
        <v>0</v>
      </c>
    </row>
    <row r="2259" spans="1:10" x14ac:dyDescent="0.25">
      <c r="A2259" s="4" t="str">
        <f t="shared" si="71"/>
        <v>SublapSCEC8/27/2021 (6pm-8pm)2</v>
      </c>
      <c r="B2259" t="s">
        <v>99</v>
      </c>
      <c r="C2259" t="s">
        <v>114</v>
      </c>
      <c r="D2259" s="5" t="s">
        <v>224</v>
      </c>
      <c r="E2259">
        <v>2</v>
      </c>
      <c r="F2259">
        <v>1.1793907880783081</v>
      </c>
      <c r="G2259">
        <v>1.1674002408981323</v>
      </c>
      <c r="H2259">
        <v>8.9151356369256973E-3</v>
      </c>
      <c r="I2259">
        <v>76.761472658362521</v>
      </c>
      <c r="J2259">
        <f t="shared" si="70"/>
        <v>0</v>
      </c>
    </row>
    <row r="2260" spans="1:10" x14ac:dyDescent="0.25">
      <c r="A2260" s="4" t="str">
        <f t="shared" si="71"/>
        <v>SublapSCEC8/27/2021 (6pm-8pm)3</v>
      </c>
      <c r="B2260" t="s">
        <v>99</v>
      </c>
      <c r="C2260" t="s">
        <v>114</v>
      </c>
      <c r="D2260" s="5" t="s">
        <v>224</v>
      </c>
      <c r="E2260">
        <v>3</v>
      </c>
      <c r="F2260">
        <v>1.0269503593444824</v>
      </c>
      <c r="G2260">
        <v>1.0164095163345337</v>
      </c>
      <c r="H2260">
        <v>8.1634372472763062E-3</v>
      </c>
      <c r="I2260">
        <v>74.925939361117202</v>
      </c>
      <c r="J2260">
        <f t="shared" si="70"/>
        <v>0</v>
      </c>
    </row>
    <row r="2261" spans="1:10" x14ac:dyDescent="0.25">
      <c r="A2261" s="4" t="str">
        <f t="shared" si="71"/>
        <v>SublapSCEC8/27/2021 (6pm-8pm)4</v>
      </c>
      <c r="B2261" t="s">
        <v>99</v>
      </c>
      <c r="C2261" t="s">
        <v>114</v>
      </c>
      <c r="D2261" s="5" t="s">
        <v>224</v>
      </c>
      <c r="E2261">
        <v>4</v>
      </c>
      <c r="F2261">
        <v>0.91338497400283813</v>
      </c>
      <c r="G2261">
        <v>0.90329635143280029</v>
      </c>
      <c r="H2261">
        <v>7.4544157832860947E-3</v>
      </c>
      <c r="I2261">
        <v>73.511247969681619</v>
      </c>
      <c r="J2261">
        <f t="shared" si="70"/>
        <v>0</v>
      </c>
    </row>
    <row r="2262" spans="1:10" x14ac:dyDescent="0.25">
      <c r="A2262" s="4" t="str">
        <f t="shared" si="71"/>
        <v>SublapSCEC8/27/2021 (6pm-8pm)5</v>
      </c>
      <c r="B2262" t="s">
        <v>99</v>
      </c>
      <c r="C2262" t="s">
        <v>114</v>
      </c>
      <c r="D2262" s="5" t="s">
        <v>224</v>
      </c>
      <c r="E2262">
        <v>5</v>
      </c>
      <c r="F2262">
        <v>0.82413607835769653</v>
      </c>
      <c r="G2262">
        <v>0.82058793306350708</v>
      </c>
      <c r="H2262">
        <v>6.5420698374509811E-3</v>
      </c>
      <c r="I2262">
        <v>72.148802382232816</v>
      </c>
      <c r="J2262">
        <f t="shared" si="70"/>
        <v>0</v>
      </c>
    </row>
    <row r="2263" spans="1:10" x14ac:dyDescent="0.25">
      <c r="A2263" s="4" t="str">
        <f t="shared" si="71"/>
        <v>SublapSCEC8/27/2021 (6pm-8pm)6</v>
      </c>
      <c r="B2263" t="s">
        <v>99</v>
      </c>
      <c r="C2263" t="s">
        <v>114</v>
      </c>
      <c r="D2263" s="5" t="s">
        <v>224</v>
      </c>
      <c r="E2263">
        <v>6</v>
      </c>
      <c r="F2263">
        <v>0.77895700931549072</v>
      </c>
      <c r="G2263">
        <v>0.78218406438827515</v>
      </c>
      <c r="H2263">
        <v>5.8176731690764427E-3</v>
      </c>
      <c r="I2263">
        <v>71.254038982152665</v>
      </c>
      <c r="J2263">
        <f t="shared" si="70"/>
        <v>0</v>
      </c>
    </row>
    <row r="2264" spans="1:10" x14ac:dyDescent="0.25">
      <c r="A2264" s="4" t="str">
        <f t="shared" si="71"/>
        <v>SublapSCEC8/27/2021 (6pm-8pm)7</v>
      </c>
      <c r="B2264" t="s">
        <v>99</v>
      </c>
      <c r="C2264" t="s">
        <v>114</v>
      </c>
      <c r="D2264" s="5" t="s">
        <v>224</v>
      </c>
      <c r="E2264">
        <v>7</v>
      </c>
      <c r="F2264">
        <v>0.78451794385910034</v>
      </c>
      <c r="G2264">
        <v>0.78852266073226929</v>
      </c>
      <c r="H2264">
        <v>5.4063545539975166E-3</v>
      </c>
      <c r="I2264">
        <v>70.145483486746571</v>
      </c>
      <c r="J2264">
        <f t="shared" si="70"/>
        <v>0</v>
      </c>
    </row>
    <row r="2265" spans="1:10" x14ac:dyDescent="0.25">
      <c r="A2265" s="4" t="str">
        <f t="shared" si="71"/>
        <v>SublapSCEC8/27/2021 (6pm-8pm)8</v>
      </c>
      <c r="B2265" t="s">
        <v>99</v>
      </c>
      <c r="C2265" t="s">
        <v>114</v>
      </c>
      <c r="D2265" s="5" t="s">
        <v>224</v>
      </c>
      <c r="E2265">
        <v>8</v>
      </c>
      <c r="F2265">
        <v>0.72753447294235229</v>
      </c>
      <c r="G2265">
        <v>0.72334861755371094</v>
      </c>
      <c r="H2265">
        <v>5.8022183366119862E-3</v>
      </c>
      <c r="I2265">
        <v>69.630872225215953</v>
      </c>
      <c r="J2265">
        <f t="shared" si="70"/>
        <v>0</v>
      </c>
    </row>
    <row r="2266" spans="1:10" x14ac:dyDescent="0.25">
      <c r="A2266" s="4" t="str">
        <f t="shared" si="71"/>
        <v>SublapSCEC8/27/2021 (6pm-8pm)9</v>
      </c>
      <c r="B2266" t="s">
        <v>99</v>
      </c>
      <c r="C2266" t="s">
        <v>114</v>
      </c>
      <c r="D2266" s="5" t="s">
        <v>224</v>
      </c>
      <c r="E2266">
        <v>9</v>
      </c>
      <c r="F2266">
        <v>0.57957148551940918</v>
      </c>
      <c r="G2266">
        <v>0.5869414210319519</v>
      </c>
      <c r="H2266">
        <v>6.6393362358212471E-3</v>
      </c>
      <c r="I2266">
        <v>72.991688142935217</v>
      </c>
      <c r="J2266">
        <f t="shared" si="70"/>
        <v>0</v>
      </c>
    </row>
    <row r="2267" spans="1:10" x14ac:dyDescent="0.25">
      <c r="A2267" s="4" t="str">
        <f t="shared" si="71"/>
        <v>SublapSCEC8/27/2021 (6pm-8pm)10</v>
      </c>
      <c r="B2267" t="s">
        <v>99</v>
      </c>
      <c r="C2267" t="s">
        <v>114</v>
      </c>
      <c r="D2267" s="5" t="s">
        <v>224</v>
      </c>
      <c r="E2267">
        <v>10</v>
      </c>
      <c r="F2267">
        <v>0.49592646956443787</v>
      </c>
      <c r="G2267">
        <v>0.49678736925125122</v>
      </c>
      <c r="H2267">
        <v>7.9332217574119568E-3</v>
      </c>
      <c r="I2267">
        <v>79.607775852731791</v>
      </c>
      <c r="J2267">
        <f t="shared" si="70"/>
        <v>0</v>
      </c>
    </row>
    <row r="2268" spans="1:10" x14ac:dyDescent="0.25">
      <c r="A2268" s="4" t="str">
        <f t="shared" si="71"/>
        <v>SublapSCEC8/27/2021 (6pm-8pm)11</v>
      </c>
      <c r="B2268" t="s">
        <v>99</v>
      </c>
      <c r="C2268" t="s">
        <v>114</v>
      </c>
      <c r="D2268" s="5" t="s">
        <v>224</v>
      </c>
      <c r="E2268">
        <v>11</v>
      </c>
      <c r="F2268">
        <v>0.4982883632183075</v>
      </c>
      <c r="G2268">
        <v>0.51039618253707886</v>
      </c>
      <c r="H2268">
        <v>9.4165969640016556E-3</v>
      </c>
      <c r="I2268">
        <v>85.958657282095928</v>
      </c>
      <c r="J2268">
        <f t="shared" si="70"/>
        <v>0</v>
      </c>
    </row>
    <row r="2269" spans="1:10" x14ac:dyDescent="0.25">
      <c r="A2269" s="4" t="str">
        <f t="shared" si="71"/>
        <v>SublapSCEC8/27/2021 (6pm-8pm)12</v>
      </c>
      <c r="B2269" t="s">
        <v>99</v>
      </c>
      <c r="C2269" t="s">
        <v>114</v>
      </c>
      <c r="D2269" s="5" t="s">
        <v>224</v>
      </c>
      <c r="E2269">
        <v>12</v>
      </c>
      <c r="F2269">
        <v>0.67906361818313599</v>
      </c>
      <c r="G2269">
        <v>0.68151384592056274</v>
      </c>
      <c r="H2269">
        <v>1.0860566981136799E-2</v>
      </c>
      <c r="I2269">
        <v>90.738814293440782</v>
      </c>
      <c r="J2269">
        <f t="shared" si="70"/>
        <v>0</v>
      </c>
    </row>
    <row r="2270" spans="1:10" x14ac:dyDescent="0.25">
      <c r="A2270" s="4" t="str">
        <f t="shared" si="71"/>
        <v>SublapSCEC8/27/2021 (6pm-8pm)13</v>
      </c>
      <c r="B2270" t="s">
        <v>99</v>
      </c>
      <c r="C2270" t="s">
        <v>114</v>
      </c>
      <c r="D2270" s="5" t="s">
        <v>224</v>
      </c>
      <c r="E2270">
        <v>13</v>
      </c>
      <c r="F2270">
        <v>1.0206085443496704</v>
      </c>
      <c r="G2270">
        <v>1.021930456161499</v>
      </c>
      <c r="H2270">
        <v>1.224126759916544E-2</v>
      </c>
      <c r="I2270">
        <v>95.386892257702883</v>
      </c>
      <c r="J2270">
        <f t="shared" si="70"/>
        <v>0</v>
      </c>
    </row>
    <row r="2271" spans="1:10" x14ac:dyDescent="0.25">
      <c r="A2271" s="4" t="str">
        <f t="shared" si="71"/>
        <v>SublapSCEC8/27/2021 (6pm-8pm)14</v>
      </c>
      <c r="B2271" t="s">
        <v>99</v>
      </c>
      <c r="C2271" t="s">
        <v>114</v>
      </c>
      <c r="D2271" s="5" t="s">
        <v>224</v>
      </c>
      <c r="E2271">
        <v>14</v>
      </c>
      <c r="F2271">
        <v>1.4705796241760254</v>
      </c>
      <c r="G2271">
        <v>1.4712860584259033</v>
      </c>
      <c r="H2271">
        <v>1.2993237003684044E-2</v>
      </c>
      <c r="I2271">
        <v>98.85801840824594</v>
      </c>
      <c r="J2271">
        <f t="shared" si="70"/>
        <v>0</v>
      </c>
    </row>
    <row r="2272" spans="1:10" x14ac:dyDescent="0.25">
      <c r="A2272" s="4" t="str">
        <f t="shared" si="71"/>
        <v>SublapSCEC8/27/2021 (6pm-8pm)15</v>
      </c>
      <c r="B2272" t="s">
        <v>99</v>
      </c>
      <c r="C2272" t="s">
        <v>114</v>
      </c>
      <c r="D2272" s="5" t="s">
        <v>224</v>
      </c>
      <c r="E2272">
        <v>15</v>
      </c>
      <c r="F2272">
        <v>1.9042928218841553</v>
      </c>
      <c r="G2272">
        <v>1.9269756078720093</v>
      </c>
      <c r="H2272">
        <v>1.233062706887722E-2</v>
      </c>
      <c r="I2272">
        <v>101.17102869518797</v>
      </c>
      <c r="J2272">
        <f t="shared" si="70"/>
        <v>0</v>
      </c>
    </row>
    <row r="2273" spans="1:10" x14ac:dyDescent="0.25">
      <c r="A2273" s="4" t="str">
        <f t="shared" si="71"/>
        <v>SublapSCEC8/27/2021 (6pm-8pm)16</v>
      </c>
      <c r="B2273" t="s">
        <v>99</v>
      </c>
      <c r="C2273" t="s">
        <v>114</v>
      </c>
      <c r="D2273" s="5" t="s">
        <v>224</v>
      </c>
      <c r="E2273">
        <v>16</v>
      </c>
      <c r="F2273">
        <v>2.4171693325042725</v>
      </c>
      <c r="G2273">
        <v>2.4362914562225342</v>
      </c>
      <c r="H2273">
        <v>6.7539215087890625E-3</v>
      </c>
      <c r="I2273">
        <v>102.76093665404278</v>
      </c>
      <c r="J2273">
        <f t="shared" si="70"/>
        <v>0</v>
      </c>
    </row>
    <row r="2274" spans="1:10" x14ac:dyDescent="0.25">
      <c r="A2274" s="4" t="str">
        <f t="shared" si="71"/>
        <v>SublapSCEC8/27/2021 (6pm-8pm)17</v>
      </c>
      <c r="B2274" t="s">
        <v>99</v>
      </c>
      <c r="C2274" t="s">
        <v>114</v>
      </c>
      <c r="D2274" s="5" t="s">
        <v>224</v>
      </c>
      <c r="E2274">
        <v>17</v>
      </c>
      <c r="F2274">
        <v>2.8535778522491455</v>
      </c>
      <c r="G2274">
        <v>2.8344557285308838</v>
      </c>
      <c r="H2274">
        <v>6.7539215087890625E-3</v>
      </c>
      <c r="I2274">
        <v>102.97077422847315</v>
      </c>
      <c r="J2274">
        <f t="shared" si="70"/>
        <v>0</v>
      </c>
    </row>
    <row r="2275" spans="1:10" x14ac:dyDescent="0.25">
      <c r="A2275" s="4" t="str">
        <f t="shared" si="71"/>
        <v>SublapSCEC8/27/2021 (6pm-8pm)18</v>
      </c>
      <c r="B2275" t="s">
        <v>99</v>
      </c>
      <c r="C2275" t="s">
        <v>114</v>
      </c>
      <c r="D2275" s="5" t="s">
        <v>224</v>
      </c>
      <c r="E2275">
        <v>18</v>
      </c>
      <c r="F2275">
        <v>3.1011145114898682</v>
      </c>
      <c r="G2275">
        <v>3.1224992275238037</v>
      </c>
      <c r="H2275">
        <v>1.2341632507741451E-2</v>
      </c>
      <c r="I2275">
        <v>102.00357877638216</v>
      </c>
      <c r="J2275">
        <f t="shared" si="70"/>
        <v>0</v>
      </c>
    </row>
    <row r="2276" spans="1:10" x14ac:dyDescent="0.25">
      <c r="A2276" s="4" t="str">
        <f t="shared" si="71"/>
        <v>SublapSCEC8/27/2021 (6pm-8pm)19</v>
      </c>
      <c r="B2276" t="s">
        <v>99</v>
      </c>
      <c r="C2276" t="s">
        <v>114</v>
      </c>
      <c r="D2276" s="5" t="s">
        <v>224</v>
      </c>
      <c r="E2276">
        <v>19</v>
      </c>
      <c r="F2276">
        <v>3.1446197032928467</v>
      </c>
      <c r="G2276">
        <v>1.9327458143234253</v>
      </c>
      <c r="H2276">
        <v>1.3925564475357533E-2</v>
      </c>
      <c r="I2276">
        <v>99.933270167845478</v>
      </c>
      <c r="J2276">
        <f t="shared" si="70"/>
        <v>0</v>
      </c>
    </row>
    <row r="2277" spans="1:10" x14ac:dyDescent="0.25">
      <c r="A2277" s="4" t="str">
        <f t="shared" si="71"/>
        <v>SublapSCEC8/27/2021 (6pm-8pm)20</v>
      </c>
      <c r="B2277" t="s">
        <v>99</v>
      </c>
      <c r="C2277" t="s">
        <v>114</v>
      </c>
      <c r="D2277" s="5" t="s">
        <v>224</v>
      </c>
      <c r="E2277">
        <v>20</v>
      </c>
      <c r="F2277">
        <v>2.9356114864349365</v>
      </c>
      <c r="G2277">
        <v>2.253591775894165</v>
      </c>
      <c r="H2277">
        <v>1.3536003418266773E-2</v>
      </c>
      <c r="I2277">
        <v>95.708473199801304</v>
      </c>
      <c r="J2277">
        <f t="shared" si="70"/>
        <v>0</v>
      </c>
    </row>
    <row r="2278" spans="1:10" x14ac:dyDescent="0.25">
      <c r="A2278" s="4" t="str">
        <f t="shared" si="71"/>
        <v>SublapSCEC8/27/2021 (6pm-8pm)21</v>
      </c>
      <c r="B2278" t="s">
        <v>99</v>
      </c>
      <c r="C2278" t="s">
        <v>114</v>
      </c>
      <c r="D2278" s="5" t="s">
        <v>224</v>
      </c>
      <c r="E2278">
        <v>21</v>
      </c>
      <c r="F2278">
        <v>2.7028899192810059</v>
      </c>
      <c r="G2278">
        <v>3.2150857448577881</v>
      </c>
      <c r="H2278">
        <v>1.3072154484689236E-2</v>
      </c>
      <c r="I2278">
        <v>90.205500812117322</v>
      </c>
      <c r="J2278">
        <f t="shared" si="70"/>
        <v>0</v>
      </c>
    </row>
    <row r="2279" spans="1:10" x14ac:dyDescent="0.25">
      <c r="A2279" s="4" t="str">
        <f t="shared" si="71"/>
        <v>SublapSCEC8/27/2021 (6pm-8pm)22</v>
      </c>
      <c r="B2279" t="s">
        <v>99</v>
      </c>
      <c r="C2279" t="s">
        <v>114</v>
      </c>
      <c r="D2279" s="5" t="s">
        <v>224</v>
      </c>
      <c r="E2279">
        <v>22</v>
      </c>
      <c r="F2279">
        <v>2.4342575073242188</v>
      </c>
      <c r="G2279">
        <v>2.661834716796875</v>
      </c>
      <c r="H2279">
        <v>1.2414274737238884E-2</v>
      </c>
      <c r="I2279">
        <v>85.89762317271645</v>
      </c>
      <c r="J2279">
        <f t="shared" si="70"/>
        <v>0</v>
      </c>
    </row>
    <row r="2280" spans="1:10" x14ac:dyDescent="0.25">
      <c r="A2280" s="4" t="str">
        <f t="shared" si="71"/>
        <v>SublapSCEC8/27/2021 (6pm-8pm)23</v>
      </c>
      <c r="B2280" t="s">
        <v>99</v>
      </c>
      <c r="C2280" t="s">
        <v>114</v>
      </c>
      <c r="D2280" s="5" t="s">
        <v>224</v>
      </c>
      <c r="E2280">
        <v>23</v>
      </c>
      <c r="F2280">
        <v>2.11334228515625</v>
      </c>
      <c r="G2280">
        <v>2.2451202869415283</v>
      </c>
      <c r="H2280">
        <v>1.1852290481328964E-2</v>
      </c>
      <c r="I2280">
        <v>82.758630211154696</v>
      </c>
      <c r="J2280">
        <f t="shared" si="70"/>
        <v>0</v>
      </c>
    </row>
    <row r="2281" spans="1:10" x14ac:dyDescent="0.25">
      <c r="A2281" s="4" t="str">
        <f t="shared" si="71"/>
        <v>SublapSCEC8/27/2021 (6pm-8pm)24</v>
      </c>
      <c r="B2281" t="s">
        <v>99</v>
      </c>
      <c r="C2281" t="s">
        <v>114</v>
      </c>
      <c r="D2281" s="5" t="s">
        <v>224</v>
      </c>
      <c r="E2281">
        <v>24</v>
      </c>
      <c r="F2281">
        <v>1.786286473274231</v>
      </c>
      <c r="G2281">
        <v>1.8862279653549194</v>
      </c>
      <c r="H2281">
        <v>1.0992662981152534E-2</v>
      </c>
      <c r="I2281">
        <v>80.613443421768253</v>
      </c>
      <c r="J2281">
        <f t="shared" si="70"/>
        <v>0</v>
      </c>
    </row>
    <row r="2282" spans="1:10" x14ac:dyDescent="0.25">
      <c r="A2282" s="4" t="str">
        <f t="shared" si="71"/>
        <v>SublapSCEC9/9/2021 (6pm-8pm)1</v>
      </c>
      <c r="B2282" t="s">
        <v>99</v>
      </c>
      <c r="C2282" t="s">
        <v>114</v>
      </c>
      <c r="D2282" s="5" t="s">
        <v>225</v>
      </c>
      <c r="E2282">
        <v>1</v>
      </c>
      <c r="F2282">
        <v>1.5003625154495239</v>
      </c>
      <c r="G2282">
        <v>1.4872400760650635</v>
      </c>
      <c r="H2282">
        <v>9.9915331229567528E-3</v>
      </c>
      <c r="I2282">
        <v>75.784710236146594</v>
      </c>
      <c r="J2282">
        <f t="shared" si="70"/>
        <v>0</v>
      </c>
    </row>
    <row r="2283" spans="1:10" x14ac:dyDescent="0.25">
      <c r="A2283" s="4" t="str">
        <f t="shared" si="71"/>
        <v>SublapSCEC9/9/2021 (6pm-8pm)2</v>
      </c>
      <c r="B2283" t="s">
        <v>99</v>
      </c>
      <c r="C2283" t="s">
        <v>114</v>
      </c>
      <c r="D2283" s="5" t="s">
        <v>225</v>
      </c>
      <c r="E2283">
        <v>2</v>
      </c>
      <c r="F2283">
        <v>1.2808862924575806</v>
      </c>
      <c r="G2283">
        <v>1.2785946130752563</v>
      </c>
      <c r="H2283">
        <v>9.2191416770219803E-3</v>
      </c>
      <c r="I2283">
        <v>74.880613765680806</v>
      </c>
      <c r="J2283">
        <f t="shared" si="70"/>
        <v>0</v>
      </c>
    </row>
    <row r="2284" spans="1:10" x14ac:dyDescent="0.25">
      <c r="A2284" s="4" t="str">
        <f t="shared" si="71"/>
        <v>SublapSCEC9/9/2021 (6pm-8pm)3</v>
      </c>
      <c r="B2284" t="s">
        <v>99</v>
      </c>
      <c r="C2284" t="s">
        <v>114</v>
      </c>
      <c r="D2284" s="5" t="s">
        <v>225</v>
      </c>
      <c r="E2284">
        <v>3</v>
      </c>
      <c r="F2284">
        <v>1.1427949666976929</v>
      </c>
      <c r="G2284">
        <v>1.1369571685791016</v>
      </c>
      <c r="H2284">
        <v>8.4392335265874863E-3</v>
      </c>
      <c r="I2284">
        <v>74.401004984651379</v>
      </c>
      <c r="J2284">
        <f t="shared" si="70"/>
        <v>0</v>
      </c>
    </row>
    <row r="2285" spans="1:10" x14ac:dyDescent="0.25">
      <c r="A2285" s="4" t="str">
        <f t="shared" si="71"/>
        <v>SublapSCEC9/9/2021 (6pm-8pm)4</v>
      </c>
      <c r="B2285" t="s">
        <v>99</v>
      </c>
      <c r="C2285" t="s">
        <v>114</v>
      </c>
      <c r="D2285" s="5" t="s">
        <v>225</v>
      </c>
      <c r="E2285">
        <v>4</v>
      </c>
      <c r="F2285">
        <v>1.0225625038146973</v>
      </c>
      <c r="G2285">
        <v>1.0278005599975586</v>
      </c>
      <c r="H2285">
        <v>7.5878058560192585E-3</v>
      </c>
      <c r="I2285">
        <v>74.028734202718255</v>
      </c>
      <c r="J2285">
        <f t="shared" si="70"/>
        <v>0</v>
      </c>
    </row>
    <row r="2286" spans="1:10" x14ac:dyDescent="0.25">
      <c r="A2286" s="4" t="str">
        <f t="shared" si="71"/>
        <v>SublapSCEC9/9/2021 (6pm-8pm)5</v>
      </c>
      <c r="B2286" t="s">
        <v>99</v>
      </c>
      <c r="C2286" t="s">
        <v>114</v>
      </c>
      <c r="D2286" s="5" t="s">
        <v>225</v>
      </c>
      <c r="E2286">
        <v>5</v>
      </c>
      <c r="F2286">
        <v>0.95451170206069946</v>
      </c>
      <c r="G2286">
        <v>0.95530402660369873</v>
      </c>
      <c r="H2286">
        <v>6.8054096773266792E-3</v>
      </c>
      <c r="I2286">
        <v>73.761707869700444</v>
      </c>
      <c r="J2286">
        <f t="shared" si="70"/>
        <v>0</v>
      </c>
    </row>
    <row r="2287" spans="1:10" x14ac:dyDescent="0.25">
      <c r="A2287" s="4" t="str">
        <f t="shared" si="71"/>
        <v>SublapSCEC9/9/2021 (6pm-8pm)6</v>
      </c>
      <c r="B2287" t="s">
        <v>99</v>
      </c>
      <c r="C2287" t="s">
        <v>114</v>
      </c>
      <c r="D2287" s="5" t="s">
        <v>225</v>
      </c>
      <c r="E2287">
        <v>6</v>
      </c>
      <c r="F2287">
        <v>0.93284088373184204</v>
      </c>
      <c r="G2287">
        <v>0.92214745283126831</v>
      </c>
      <c r="H2287">
        <v>6.05048518627882E-3</v>
      </c>
      <c r="I2287">
        <v>73.441090579527057</v>
      </c>
      <c r="J2287">
        <f t="shared" si="70"/>
        <v>0</v>
      </c>
    </row>
    <row r="2288" spans="1:10" x14ac:dyDescent="0.25">
      <c r="A2288" s="4" t="str">
        <f t="shared" si="71"/>
        <v>SublapSCEC9/9/2021 (6pm-8pm)7</v>
      </c>
      <c r="B2288" t="s">
        <v>99</v>
      </c>
      <c r="C2288" t="s">
        <v>114</v>
      </c>
      <c r="D2288" s="5" t="s">
        <v>225</v>
      </c>
      <c r="E2288">
        <v>7</v>
      </c>
      <c r="F2288">
        <v>0.92490798234939575</v>
      </c>
      <c r="G2288">
        <v>0.92499560117721558</v>
      </c>
      <c r="H2288">
        <v>5.8551980182528496E-3</v>
      </c>
      <c r="I2288">
        <v>73.721363476164555</v>
      </c>
      <c r="J2288">
        <f t="shared" si="70"/>
        <v>0</v>
      </c>
    </row>
    <row r="2289" spans="1:10" x14ac:dyDescent="0.25">
      <c r="A2289" s="4" t="str">
        <f t="shared" si="71"/>
        <v>SublapSCEC9/9/2021 (6pm-8pm)8</v>
      </c>
      <c r="B2289" t="s">
        <v>99</v>
      </c>
      <c r="C2289" t="s">
        <v>114</v>
      </c>
      <c r="D2289" s="5" t="s">
        <v>225</v>
      </c>
      <c r="E2289">
        <v>8</v>
      </c>
      <c r="F2289">
        <v>0.87919038534164429</v>
      </c>
      <c r="G2289">
        <v>0.86777693033218384</v>
      </c>
      <c r="H2289">
        <v>6.3115269877016544E-3</v>
      </c>
      <c r="I2289">
        <v>73.587115452402614</v>
      </c>
      <c r="J2289">
        <f t="shared" si="70"/>
        <v>0</v>
      </c>
    </row>
    <row r="2290" spans="1:10" x14ac:dyDescent="0.25">
      <c r="A2290" s="4" t="str">
        <f t="shared" si="71"/>
        <v>SublapSCEC9/9/2021 (6pm-8pm)9</v>
      </c>
      <c r="B2290" t="s">
        <v>99</v>
      </c>
      <c r="C2290" t="s">
        <v>114</v>
      </c>
      <c r="D2290" s="5" t="s">
        <v>225</v>
      </c>
      <c r="E2290">
        <v>9</v>
      </c>
      <c r="F2290">
        <v>0.81187331676483154</v>
      </c>
      <c r="G2290">
        <v>0.78103005886077881</v>
      </c>
      <c r="H2290">
        <v>7.4381600134074688E-3</v>
      </c>
      <c r="I2290">
        <v>75.342117718161106</v>
      </c>
      <c r="J2290">
        <f t="shared" si="70"/>
        <v>0</v>
      </c>
    </row>
    <row r="2291" spans="1:10" x14ac:dyDescent="0.25">
      <c r="A2291" s="4" t="str">
        <f t="shared" si="71"/>
        <v>SublapSCEC9/9/2021 (6pm-8pm)10</v>
      </c>
      <c r="B2291" t="s">
        <v>99</v>
      </c>
      <c r="C2291" t="s">
        <v>114</v>
      </c>
      <c r="D2291" s="5" t="s">
        <v>225</v>
      </c>
      <c r="E2291">
        <v>10</v>
      </c>
      <c r="F2291">
        <v>0.79149007797241211</v>
      </c>
      <c r="G2291">
        <v>0.74163347482681274</v>
      </c>
      <c r="H2291">
        <v>8.7676169350743294E-3</v>
      </c>
      <c r="I2291">
        <v>79.827627007684825</v>
      </c>
      <c r="J2291">
        <f t="shared" si="70"/>
        <v>0</v>
      </c>
    </row>
    <row r="2292" spans="1:10" x14ac:dyDescent="0.25">
      <c r="A2292" s="4" t="str">
        <f t="shared" si="71"/>
        <v>SublapSCEC9/9/2021 (6pm-8pm)11</v>
      </c>
      <c r="B2292" t="s">
        <v>99</v>
      </c>
      <c r="C2292" t="s">
        <v>114</v>
      </c>
      <c r="D2292" s="5" t="s">
        <v>225</v>
      </c>
      <c r="E2292">
        <v>11</v>
      </c>
      <c r="F2292">
        <v>0.86744898557662964</v>
      </c>
      <c r="G2292">
        <v>0.8242790699005127</v>
      </c>
      <c r="H2292">
        <v>1.009327732026577E-2</v>
      </c>
      <c r="I2292">
        <v>84.789033784825023</v>
      </c>
      <c r="J2292">
        <f t="shared" si="70"/>
        <v>0</v>
      </c>
    </row>
    <row r="2293" spans="1:10" x14ac:dyDescent="0.25">
      <c r="A2293" s="4" t="str">
        <f t="shared" si="71"/>
        <v>SublapSCEC9/9/2021 (6pm-8pm)12</v>
      </c>
      <c r="B2293" t="s">
        <v>99</v>
      </c>
      <c r="C2293" t="s">
        <v>114</v>
      </c>
      <c r="D2293" s="5" t="s">
        <v>225</v>
      </c>
      <c r="E2293">
        <v>12</v>
      </c>
      <c r="F2293">
        <v>1.0909450054168701</v>
      </c>
      <c r="G2293">
        <v>1.0219708681106567</v>
      </c>
      <c r="H2293">
        <v>1.1527189053595066E-2</v>
      </c>
      <c r="I2293">
        <v>89.150027692451388</v>
      </c>
      <c r="J2293">
        <f t="shared" si="70"/>
        <v>0</v>
      </c>
    </row>
    <row r="2294" spans="1:10" x14ac:dyDescent="0.25">
      <c r="A2294" s="4" t="str">
        <f t="shared" si="71"/>
        <v>SublapSCEC9/9/2021 (6pm-8pm)13</v>
      </c>
      <c r="B2294" t="s">
        <v>99</v>
      </c>
      <c r="C2294" t="s">
        <v>114</v>
      </c>
      <c r="D2294" s="5" t="s">
        <v>225</v>
      </c>
      <c r="E2294">
        <v>13</v>
      </c>
      <c r="F2294">
        <v>1.4199570417404175</v>
      </c>
      <c r="G2294">
        <v>1.3779137134552002</v>
      </c>
      <c r="H2294">
        <v>1.2515798211097717E-2</v>
      </c>
      <c r="I2294">
        <v>92.564417703024702</v>
      </c>
      <c r="J2294">
        <f t="shared" si="70"/>
        <v>0</v>
      </c>
    </row>
    <row r="2295" spans="1:10" x14ac:dyDescent="0.25">
      <c r="A2295" s="4" t="str">
        <f t="shared" si="71"/>
        <v>SublapSCEC9/9/2021 (6pm-8pm)14</v>
      </c>
      <c r="B2295" t="s">
        <v>99</v>
      </c>
      <c r="C2295" t="s">
        <v>114</v>
      </c>
      <c r="D2295" s="5" t="s">
        <v>225</v>
      </c>
      <c r="E2295">
        <v>14</v>
      </c>
      <c r="F2295">
        <v>1.7869395017623901</v>
      </c>
      <c r="G2295">
        <v>1.7901443243026733</v>
      </c>
      <c r="H2295">
        <v>1.2862558476626873E-2</v>
      </c>
      <c r="I2295">
        <v>95.521358441167763</v>
      </c>
      <c r="J2295">
        <f t="shared" si="70"/>
        <v>0</v>
      </c>
    </row>
    <row r="2296" spans="1:10" x14ac:dyDescent="0.25">
      <c r="A2296" s="4" t="str">
        <f t="shared" si="71"/>
        <v>SublapSCEC9/9/2021 (6pm-8pm)15</v>
      </c>
      <c r="B2296" t="s">
        <v>99</v>
      </c>
      <c r="C2296" t="s">
        <v>114</v>
      </c>
      <c r="D2296" s="5" t="s">
        <v>225</v>
      </c>
      <c r="E2296">
        <v>15</v>
      </c>
      <c r="F2296">
        <v>2.157907247543335</v>
      </c>
      <c r="G2296">
        <v>2.1575210094451904</v>
      </c>
      <c r="H2296">
        <v>1.2031526304781437E-2</v>
      </c>
      <c r="I2296">
        <v>97.342480237650051</v>
      </c>
      <c r="J2296">
        <f t="shared" si="70"/>
        <v>0</v>
      </c>
    </row>
    <row r="2297" spans="1:10" x14ac:dyDescent="0.25">
      <c r="A2297" s="4" t="str">
        <f t="shared" si="71"/>
        <v>SublapSCEC9/9/2021 (6pm-8pm)16</v>
      </c>
      <c r="B2297" t="s">
        <v>99</v>
      </c>
      <c r="C2297" t="s">
        <v>114</v>
      </c>
      <c r="D2297" s="5" t="s">
        <v>225</v>
      </c>
      <c r="E2297">
        <v>16</v>
      </c>
      <c r="F2297">
        <v>2.5455939769744873</v>
      </c>
      <c r="G2297">
        <v>2.5387842655181885</v>
      </c>
      <c r="H2297">
        <v>6.3730459660291672E-3</v>
      </c>
      <c r="I2297">
        <v>98.315240924432572</v>
      </c>
      <c r="J2297">
        <f t="shared" si="70"/>
        <v>0</v>
      </c>
    </row>
    <row r="2298" spans="1:10" x14ac:dyDescent="0.25">
      <c r="A2298" s="4" t="str">
        <f t="shared" si="71"/>
        <v>SublapSCEC9/9/2021 (6pm-8pm)17</v>
      </c>
      <c r="B2298" t="s">
        <v>99</v>
      </c>
      <c r="C2298" t="s">
        <v>114</v>
      </c>
      <c r="D2298" s="5" t="s">
        <v>225</v>
      </c>
      <c r="E2298">
        <v>17</v>
      </c>
      <c r="F2298">
        <v>2.7908470630645752</v>
      </c>
      <c r="G2298">
        <v>2.797656774520874</v>
      </c>
      <c r="H2298">
        <v>6.3730459660291672E-3</v>
      </c>
      <c r="I2298">
        <v>97.607421579985356</v>
      </c>
      <c r="J2298">
        <f t="shared" si="70"/>
        <v>0</v>
      </c>
    </row>
    <row r="2299" spans="1:10" x14ac:dyDescent="0.25">
      <c r="A2299" s="4" t="str">
        <f t="shared" si="71"/>
        <v>SublapSCEC9/9/2021 (6pm-8pm)18</v>
      </c>
      <c r="B2299" t="s">
        <v>99</v>
      </c>
      <c r="C2299" t="s">
        <v>114</v>
      </c>
      <c r="D2299" s="5" t="s">
        <v>225</v>
      </c>
      <c r="E2299">
        <v>18</v>
      </c>
      <c r="F2299">
        <v>3.0268044471740723</v>
      </c>
      <c r="G2299">
        <v>3.0040998458862305</v>
      </c>
      <c r="H2299">
        <v>1.1906804516911507E-2</v>
      </c>
      <c r="I2299">
        <v>97.01187251399746</v>
      </c>
      <c r="J2299">
        <f t="shared" si="70"/>
        <v>0</v>
      </c>
    </row>
    <row r="2300" spans="1:10" x14ac:dyDescent="0.25">
      <c r="A2300" s="4" t="str">
        <f t="shared" si="71"/>
        <v>SublapSCEC9/9/2021 (6pm-8pm)19</v>
      </c>
      <c r="B2300" t="s">
        <v>99</v>
      </c>
      <c r="C2300" t="s">
        <v>114</v>
      </c>
      <c r="D2300" s="5" t="s">
        <v>225</v>
      </c>
      <c r="E2300">
        <v>19</v>
      </c>
      <c r="F2300">
        <v>3.052351713180542</v>
      </c>
      <c r="G2300">
        <v>1.8726099729537964</v>
      </c>
      <c r="H2300">
        <v>1.3306411914527416E-2</v>
      </c>
      <c r="I2300">
        <v>94.716967927089428</v>
      </c>
      <c r="J2300">
        <f t="shared" si="70"/>
        <v>0</v>
      </c>
    </row>
    <row r="2301" spans="1:10" x14ac:dyDescent="0.25">
      <c r="A2301" s="4" t="str">
        <f t="shared" si="71"/>
        <v>SublapSCEC9/9/2021 (6pm-8pm)20</v>
      </c>
      <c r="B2301" t="s">
        <v>99</v>
      </c>
      <c r="C2301" t="s">
        <v>114</v>
      </c>
      <c r="D2301" s="5" t="s">
        <v>225</v>
      </c>
      <c r="E2301">
        <v>20</v>
      </c>
      <c r="F2301">
        <v>2.8699877262115479</v>
      </c>
      <c r="G2301">
        <v>2.2377989292144775</v>
      </c>
      <c r="H2301">
        <v>1.3119622133672237E-2</v>
      </c>
      <c r="I2301">
        <v>91.014022456060218</v>
      </c>
      <c r="J2301">
        <f t="shared" si="70"/>
        <v>0</v>
      </c>
    </row>
    <row r="2302" spans="1:10" x14ac:dyDescent="0.25">
      <c r="A2302" s="4" t="str">
        <f t="shared" si="71"/>
        <v>SublapSCEC9/9/2021 (6pm-8pm)21</v>
      </c>
      <c r="B2302" t="s">
        <v>99</v>
      </c>
      <c r="C2302" t="s">
        <v>114</v>
      </c>
      <c r="D2302" s="5" t="s">
        <v>225</v>
      </c>
      <c r="E2302">
        <v>21</v>
      </c>
      <c r="F2302">
        <v>2.6925342082977295</v>
      </c>
      <c r="G2302">
        <v>3.2278988361358643</v>
      </c>
      <c r="H2302">
        <v>1.2638969346880913E-2</v>
      </c>
      <c r="I2302">
        <v>87.338603292868299</v>
      </c>
      <c r="J2302">
        <f t="shared" si="70"/>
        <v>0</v>
      </c>
    </row>
    <row r="2303" spans="1:10" x14ac:dyDescent="0.25">
      <c r="A2303" s="4" t="str">
        <f t="shared" si="71"/>
        <v>SublapSCEC9/9/2021 (6pm-8pm)22</v>
      </c>
      <c r="B2303" t="s">
        <v>99</v>
      </c>
      <c r="C2303" t="s">
        <v>114</v>
      </c>
      <c r="D2303" s="5" t="s">
        <v>225</v>
      </c>
      <c r="E2303">
        <v>22</v>
      </c>
      <c r="F2303">
        <v>2.4673430919647217</v>
      </c>
      <c r="G2303">
        <v>2.6881403923034668</v>
      </c>
      <c r="H2303">
        <v>1.2142199091613293E-2</v>
      </c>
      <c r="I2303">
        <v>84.492084990698828</v>
      </c>
      <c r="J2303">
        <f t="shared" si="70"/>
        <v>0</v>
      </c>
    </row>
    <row r="2304" spans="1:10" x14ac:dyDescent="0.25">
      <c r="A2304" s="4" t="str">
        <f t="shared" si="71"/>
        <v>SublapSCEC9/9/2021 (6pm-8pm)23</v>
      </c>
      <c r="B2304" t="s">
        <v>99</v>
      </c>
      <c r="C2304" t="s">
        <v>114</v>
      </c>
      <c r="D2304" s="5" t="s">
        <v>225</v>
      </c>
      <c r="E2304">
        <v>23</v>
      </c>
      <c r="F2304">
        <v>2.1430289745330811</v>
      </c>
      <c r="G2304">
        <v>2.255634069442749</v>
      </c>
      <c r="H2304">
        <v>1.153587456792593E-2</v>
      </c>
      <c r="I2304">
        <v>82.247887820329154</v>
      </c>
      <c r="J2304">
        <f t="shared" si="70"/>
        <v>0</v>
      </c>
    </row>
    <row r="2305" spans="1:10" x14ac:dyDescent="0.25">
      <c r="A2305" s="4" t="str">
        <f t="shared" si="71"/>
        <v>SublapSCEC9/9/2021 (6pm-8pm)24</v>
      </c>
      <c r="B2305" t="s">
        <v>99</v>
      </c>
      <c r="C2305" t="s">
        <v>114</v>
      </c>
      <c r="D2305" s="5" t="s">
        <v>225</v>
      </c>
      <c r="E2305">
        <v>24</v>
      </c>
      <c r="F2305">
        <v>1.7998814582824707</v>
      </c>
      <c r="G2305">
        <v>1.880408763885498</v>
      </c>
      <c r="H2305">
        <v>1.0571458376944065E-2</v>
      </c>
      <c r="I2305">
        <v>80.118584159903222</v>
      </c>
      <c r="J2305">
        <f t="shared" si="70"/>
        <v>0</v>
      </c>
    </row>
    <row r="2306" spans="1:10" x14ac:dyDescent="0.25">
      <c r="A2306" s="4" t="str">
        <f t="shared" si="71"/>
        <v>SublapSCEC9/14/2021 (4pm-7pm)1</v>
      </c>
      <c r="B2306" t="s">
        <v>99</v>
      </c>
      <c r="C2306" t="s">
        <v>114</v>
      </c>
      <c r="D2306" s="5" t="s">
        <v>226</v>
      </c>
      <c r="E2306">
        <v>1</v>
      </c>
      <c r="F2306">
        <v>1.1714204549789429</v>
      </c>
      <c r="G2306">
        <v>1.158516526222229</v>
      </c>
      <c r="H2306">
        <v>8.4096156060695648E-3</v>
      </c>
      <c r="I2306">
        <v>72.289307039980812</v>
      </c>
      <c r="J2306">
        <f t="shared" ref="J2306:J2369" si="72">INDEX(events, MATCH(CONCATENATE(B2306, C2306, D2306), events_y, 0), MATCH("Confidential", events_x, 0))</f>
        <v>0</v>
      </c>
    </row>
    <row r="2307" spans="1:10" x14ac:dyDescent="0.25">
      <c r="A2307" s="4" t="str">
        <f t="shared" ref="A2307:A2370" si="73">B2307&amp;C2307&amp;D2307&amp;E2307</f>
        <v>SublapSCEC9/14/2021 (4pm-7pm)2</v>
      </c>
      <c r="B2307" t="s">
        <v>99</v>
      </c>
      <c r="C2307" t="s">
        <v>114</v>
      </c>
      <c r="D2307" s="5" t="s">
        <v>226</v>
      </c>
      <c r="E2307">
        <v>2</v>
      </c>
      <c r="F2307">
        <v>0.99370473623275757</v>
      </c>
      <c r="G2307">
        <v>0.99713093042373657</v>
      </c>
      <c r="H2307">
        <v>7.825702428817749E-3</v>
      </c>
      <c r="I2307">
        <v>71.059757137843874</v>
      </c>
      <c r="J2307">
        <f t="shared" si="72"/>
        <v>0</v>
      </c>
    </row>
    <row r="2308" spans="1:10" x14ac:dyDescent="0.25">
      <c r="A2308" s="4" t="str">
        <f t="shared" si="73"/>
        <v>SublapSCEC9/14/2021 (4pm-7pm)3</v>
      </c>
      <c r="B2308" t="s">
        <v>99</v>
      </c>
      <c r="C2308" t="s">
        <v>114</v>
      </c>
      <c r="D2308" s="5" t="s">
        <v>226</v>
      </c>
      <c r="E2308">
        <v>3</v>
      </c>
      <c r="F2308">
        <v>0.86756497621536255</v>
      </c>
      <c r="G2308">
        <v>0.87694525718688965</v>
      </c>
      <c r="H2308">
        <v>7.262056227773428E-3</v>
      </c>
      <c r="I2308">
        <v>69.420208741028489</v>
      </c>
      <c r="J2308">
        <f t="shared" si="72"/>
        <v>0</v>
      </c>
    </row>
    <row r="2309" spans="1:10" x14ac:dyDescent="0.25">
      <c r="A2309" s="4" t="str">
        <f t="shared" si="73"/>
        <v>SublapSCEC9/14/2021 (4pm-7pm)4</v>
      </c>
      <c r="B2309" t="s">
        <v>99</v>
      </c>
      <c r="C2309" t="s">
        <v>114</v>
      </c>
      <c r="D2309" s="5" t="s">
        <v>226</v>
      </c>
      <c r="E2309">
        <v>4</v>
      </c>
      <c r="F2309">
        <v>0.77999711036682129</v>
      </c>
      <c r="G2309">
        <v>0.79661786556243896</v>
      </c>
      <c r="H2309">
        <v>6.5300567075610161E-3</v>
      </c>
      <c r="I2309">
        <v>68.156903507454089</v>
      </c>
      <c r="J2309">
        <f t="shared" si="72"/>
        <v>0</v>
      </c>
    </row>
    <row r="2310" spans="1:10" x14ac:dyDescent="0.25">
      <c r="A2310" s="4" t="str">
        <f t="shared" si="73"/>
        <v>SublapSCEC9/14/2021 (4pm-7pm)5</v>
      </c>
      <c r="B2310" t="s">
        <v>99</v>
      </c>
      <c r="C2310" t="s">
        <v>114</v>
      </c>
      <c r="D2310" s="5" t="s">
        <v>226</v>
      </c>
      <c r="E2310">
        <v>5</v>
      </c>
      <c r="F2310">
        <v>0.73152273893356323</v>
      </c>
      <c r="G2310">
        <v>0.74582946300506592</v>
      </c>
      <c r="H2310">
        <v>5.8505861088633537E-3</v>
      </c>
      <c r="I2310">
        <v>66.598887550793222</v>
      </c>
      <c r="J2310">
        <f t="shared" si="72"/>
        <v>0</v>
      </c>
    </row>
    <row r="2311" spans="1:10" x14ac:dyDescent="0.25">
      <c r="A2311" s="4" t="str">
        <f t="shared" si="73"/>
        <v>SublapSCEC9/14/2021 (4pm-7pm)6</v>
      </c>
      <c r="B2311" t="s">
        <v>99</v>
      </c>
      <c r="C2311" t="s">
        <v>114</v>
      </c>
      <c r="D2311" s="5" t="s">
        <v>226</v>
      </c>
      <c r="E2311">
        <v>6</v>
      </c>
      <c r="F2311">
        <v>0.7144848108291626</v>
      </c>
      <c r="G2311">
        <v>0.72691386938095093</v>
      </c>
      <c r="H2311">
        <v>5.1540769636631012E-3</v>
      </c>
      <c r="I2311">
        <v>65.731685483460765</v>
      </c>
      <c r="J2311">
        <f t="shared" si="72"/>
        <v>0</v>
      </c>
    </row>
    <row r="2312" spans="1:10" x14ac:dyDescent="0.25">
      <c r="A2312" s="4" t="str">
        <f t="shared" si="73"/>
        <v>SublapSCEC9/14/2021 (4pm-7pm)7</v>
      </c>
      <c r="B2312" t="s">
        <v>99</v>
      </c>
      <c r="C2312" t="s">
        <v>114</v>
      </c>
      <c r="D2312" s="5" t="s">
        <v>226</v>
      </c>
      <c r="E2312">
        <v>7</v>
      </c>
      <c r="F2312">
        <v>0.7385103702545166</v>
      </c>
      <c r="G2312">
        <v>0.73721355199813843</v>
      </c>
      <c r="H2312">
        <v>4.7912681475281715E-3</v>
      </c>
      <c r="I2312">
        <v>64.514561192234581</v>
      </c>
      <c r="J2312">
        <f t="shared" si="72"/>
        <v>0</v>
      </c>
    </row>
    <row r="2313" spans="1:10" x14ac:dyDescent="0.25">
      <c r="A2313" s="4" t="str">
        <f t="shared" si="73"/>
        <v>SublapSCEC9/14/2021 (4pm-7pm)8</v>
      </c>
      <c r="B2313" t="s">
        <v>99</v>
      </c>
      <c r="C2313" t="s">
        <v>114</v>
      </c>
      <c r="D2313" s="5" t="s">
        <v>226</v>
      </c>
      <c r="E2313">
        <v>8</v>
      </c>
      <c r="F2313">
        <v>0.64450806379318237</v>
      </c>
      <c r="G2313">
        <v>0.65578711032867432</v>
      </c>
      <c r="H2313">
        <v>5.0509828142821789E-3</v>
      </c>
      <c r="I2313">
        <v>63.967270309582474</v>
      </c>
      <c r="J2313">
        <f t="shared" si="72"/>
        <v>0</v>
      </c>
    </row>
    <row r="2314" spans="1:10" x14ac:dyDescent="0.25">
      <c r="A2314" s="4" t="str">
        <f t="shared" si="73"/>
        <v>SublapSCEC9/14/2021 (4pm-7pm)9</v>
      </c>
      <c r="B2314" t="s">
        <v>99</v>
      </c>
      <c r="C2314" t="s">
        <v>114</v>
      </c>
      <c r="D2314" s="5" t="s">
        <v>226</v>
      </c>
      <c r="E2314">
        <v>9</v>
      </c>
      <c r="F2314">
        <v>0.49132663011550903</v>
      </c>
      <c r="G2314">
        <v>0.48056179285049438</v>
      </c>
      <c r="H2314">
        <v>5.6481086649000645E-3</v>
      </c>
      <c r="I2314">
        <v>64.967155401685275</v>
      </c>
      <c r="J2314">
        <f t="shared" si="72"/>
        <v>0</v>
      </c>
    </row>
    <row r="2315" spans="1:10" x14ac:dyDescent="0.25">
      <c r="A2315" s="4" t="str">
        <f t="shared" si="73"/>
        <v>SublapSCEC9/14/2021 (4pm-7pm)10</v>
      </c>
      <c r="B2315" t="s">
        <v>99</v>
      </c>
      <c r="C2315" t="s">
        <v>114</v>
      </c>
      <c r="D2315" s="5" t="s">
        <v>226</v>
      </c>
      <c r="E2315">
        <v>10</v>
      </c>
      <c r="F2315">
        <v>0.31548401713371277</v>
      </c>
      <c r="G2315">
        <v>0.31081724166870117</v>
      </c>
      <c r="H2315">
        <v>6.360677070915699E-3</v>
      </c>
      <c r="I2315">
        <v>69.905614431235094</v>
      </c>
      <c r="J2315">
        <f t="shared" si="72"/>
        <v>0</v>
      </c>
    </row>
    <row r="2316" spans="1:10" x14ac:dyDescent="0.25">
      <c r="A2316" s="4" t="str">
        <f t="shared" si="73"/>
        <v>SublapSCEC9/14/2021 (4pm-7pm)11</v>
      </c>
      <c r="B2316" t="s">
        <v>99</v>
      </c>
      <c r="C2316" t="s">
        <v>114</v>
      </c>
      <c r="D2316" s="5" t="s">
        <v>226</v>
      </c>
      <c r="E2316">
        <v>11</v>
      </c>
      <c r="F2316">
        <v>0.20846889913082123</v>
      </c>
      <c r="G2316">
        <v>0.21416060626506805</v>
      </c>
      <c r="H2316">
        <v>7.1337781846523285E-3</v>
      </c>
      <c r="I2316">
        <v>75.638894073978548</v>
      </c>
      <c r="J2316">
        <f t="shared" si="72"/>
        <v>0</v>
      </c>
    </row>
    <row r="2317" spans="1:10" x14ac:dyDescent="0.25">
      <c r="A2317" s="4" t="str">
        <f t="shared" si="73"/>
        <v>SublapSCEC9/14/2021 (4pm-7pm)12</v>
      </c>
      <c r="B2317" t="s">
        <v>99</v>
      </c>
      <c r="C2317" t="s">
        <v>114</v>
      </c>
      <c r="D2317" s="5" t="s">
        <v>226</v>
      </c>
      <c r="E2317">
        <v>12</v>
      </c>
      <c r="F2317">
        <v>0.23270596563816071</v>
      </c>
      <c r="G2317">
        <v>0.25008639693260193</v>
      </c>
      <c r="H2317">
        <v>8.0085191875696182E-3</v>
      </c>
      <c r="I2317">
        <v>81.194430227314982</v>
      </c>
      <c r="J2317">
        <f t="shared" si="72"/>
        <v>0</v>
      </c>
    </row>
    <row r="2318" spans="1:10" x14ac:dyDescent="0.25">
      <c r="A2318" s="4" t="str">
        <f t="shared" si="73"/>
        <v>SublapSCEC9/14/2021 (4pm-7pm)13</v>
      </c>
      <c r="B2318" t="s">
        <v>99</v>
      </c>
      <c r="C2318" t="s">
        <v>114</v>
      </c>
      <c r="D2318" s="5" t="s">
        <v>226</v>
      </c>
      <c r="E2318">
        <v>13</v>
      </c>
      <c r="F2318">
        <v>0.40808698534965515</v>
      </c>
      <c r="G2318">
        <v>0.38813617825508118</v>
      </c>
      <c r="H2318">
        <v>8.2721784710884094E-3</v>
      </c>
      <c r="I2318">
        <v>86.328074665061564</v>
      </c>
      <c r="J2318">
        <f t="shared" si="72"/>
        <v>0</v>
      </c>
    </row>
    <row r="2319" spans="1:10" x14ac:dyDescent="0.25">
      <c r="A2319" s="4" t="str">
        <f t="shared" si="73"/>
        <v>SublapSCEC9/14/2021 (4pm-7pm)14</v>
      </c>
      <c r="B2319" t="s">
        <v>99</v>
      </c>
      <c r="C2319" t="s">
        <v>114</v>
      </c>
      <c r="D2319" s="5" t="s">
        <v>226</v>
      </c>
      <c r="E2319">
        <v>14</v>
      </c>
      <c r="F2319">
        <v>0.68070739507675171</v>
      </c>
      <c r="G2319">
        <v>0.66148602962493896</v>
      </c>
      <c r="H2319">
        <v>5.1550464704632759E-3</v>
      </c>
      <c r="I2319">
        <v>89.971533945498152</v>
      </c>
      <c r="J2319">
        <f t="shared" si="72"/>
        <v>0</v>
      </c>
    </row>
    <row r="2320" spans="1:10" x14ac:dyDescent="0.25">
      <c r="A2320" s="4" t="str">
        <f t="shared" si="73"/>
        <v>SublapSCEC9/14/2021 (4pm-7pm)15</v>
      </c>
      <c r="B2320" t="s">
        <v>99</v>
      </c>
      <c r="C2320" t="s">
        <v>114</v>
      </c>
      <c r="D2320" s="5" t="s">
        <v>226</v>
      </c>
      <c r="E2320">
        <v>15</v>
      </c>
      <c r="F2320">
        <v>1.0296792984008789</v>
      </c>
      <c r="G2320">
        <v>1.0489007234573364</v>
      </c>
      <c r="H2320">
        <v>5.1550464704632759E-3</v>
      </c>
      <c r="I2320">
        <v>92.131386421800116</v>
      </c>
      <c r="J2320">
        <f t="shared" si="72"/>
        <v>0</v>
      </c>
    </row>
    <row r="2321" spans="1:10" x14ac:dyDescent="0.25">
      <c r="A2321" s="4" t="str">
        <f t="shared" si="73"/>
        <v>SublapSCEC9/14/2021 (4pm-7pm)16</v>
      </c>
      <c r="B2321" t="s">
        <v>99</v>
      </c>
      <c r="C2321" t="s">
        <v>114</v>
      </c>
      <c r="D2321" s="5" t="s">
        <v>226</v>
      </c>
      <c r="E2321">
        <v>16</v>
      </c>
      <c r="F2321">
        <v>1.4819703102111816</v>
      </c>
      <c r="G2321">
        <v>1.5414915084838867</v>
      </c>
      <c r="H2321">
        <v>1.0683152824640274E-2</v>
      </c>
      <c r="I2321">
        <v>93.525420241857333</v>
      </c>
      <c r="J2321">
        <f t="shared" si="72"/>
        <v>0</v>
      </c>
    </row>
    <row r="2322" spans="1:10" x14ac:dyDescent="0.25">
      <c r="A2322" s="4" t="str">
        <f t="shared" si="73"/>
        <v>SublapSCEC9/14/2021 (4pm-7pm)17</v>
      </c>
      <c r="B2322" t="s">
        <v>99</v>
      </c>
      <c r="C2322" t="s">
        <v>114</v>
      </c>
      <c r="D2322" s="5" t="s">
        <v>226</v>
      </c>
      <c r="E2322">
        <v>17</v>
      </c>
      <c r="F2322">
        <v>1.915648341178894</v>
      </c>
      <c r="G2322">
        <v>1.1135212182998657</v>
      </c>
      <c r="H2322">
        <v>1.2817049399018288E-2</v>
      </c>
      <c r="I2322">
        <v>93.340293040280102</v>
      </c>
      <c r="J2322">
        <f t="shared" si="72"/>
        <v>0</v>
      </c>
    </row>
    <row r="2323" spans="1:10" x14ac:dyDescent="0.25">
      <c r="A2323" s="4" t="str">
        <f t="shared" si="73"/>
        <v>SublapSCEC9/14/2021 (4pm-7pm)18</v>
      </c>
      <c r="B2323" t="s">
        <v>99</v>
      </c>
      <c r="C2323" t="s">
        <v>114</v>
      </c>
      <c r="D2323" s="5" t="s">
        <v>226</v>
      </c>
      <c r="E2323">
        <v>18</v>
      </c>
      <c r="F2323">
        <v>2.1590876579284668</v>
      </c>
      <c r="G2323">
        <v>1.6636935472488403</v>
      </c>
      <c r="H2323">
        <v>1.3128957711160183E-2</v>
      </c>
      <c r="I2323">
        <v>91.998228711947803</v>
      </c>
      <c r="J2323">
        <f t="shared" si="72"/>
        <v>0</v>
      </c>
    </row>
    <row r="2324" spans="1:10" x14ac:dyDescent="0.25">
      <c r="A2324" s="4" t="str">
        <f t="shared" si="73"/>
        <v>SublapSCEC9/14/2021 (4pm-7pm)19</v>
      </c>
      <c r="B2324" t="s">
        <v>99</v>
      </c>
      <c r="C2324" t="s">
        <v>114</v>
      </c>
      <c r="D2324" s="5" t="s">
        <v>226</v>
      </c>
      <c r="E2324">
        <v>19</v>
      </c>
      <c r="F2324">
        <v>2.1698362827301025</v>
      </c>
      <c r="G2324">
        <v>1.8529624938964844</v>
      </c>
      <c r="H2324">
        <v>1.2674919329583645E-2</v>
      </c>
      <c r="I2324">
        <v>88.629665311835126</v>
      </c>
      <c r="J2324">
        <f t="shared" si="72"/>
        <v>0</v>
      </c>
    </row>
    <row r="2325" spans="1:10" x14ac:dyDescent="0.25">
      <c r="A2325" s="4" t="str">
        <f t="shared" si="73"/>
        <v>SublapSCEC9/14/2021 (4pm-7pm)20</v>
      </c>
      <c r="B2325" t="s">
        <v>99</v>
      </c>
      <c r="C2325" t="s">
        <v>114</v>
      </c>
      <c r="D2325" s="5" t="s">
        <v>226</v>
      </c>
      <c r="E2325">
        <v>20</v>
      </c>
      <c r="F2325">
        <v>2.0271410942077637</v>
      </c>
      <c r="G2325">
        <v>2.4126081466674805</v>
      </c>
      <c r="H2325">
        <v>1.1855717748403549E-2</v>
      </c>
      <c r="I2325">
        <v>83.626993828088445</v>
      </c>
      <c r="J2325">
        <f t="shared" si="72"/>
        <v>0</v>
      </c>
    </row>
    <row r="2326" spans="1:10" x14ac:dyDescent="0.25">
      <c r="A2326" s="4" t="str">
        <f t="shared" si="73"/>
        <v>SublapSCEC9/14/2021 (4pm-7pm)21</v>
      </c>
      <c r="B2326" t="s">
        <v>99</v>
      </c>
      <c r="C2326" t="s">
        <v>114</v>
      </c>
      <c r="D2326" s="5" t="s">
        <v>226</v>
      </c>
      <c r="E2326">
        <v>21</v>
      </c>
      <c r="F2326">
        <v>1.8859413862228394</v>
      </c>
      <c r="G2326">
        <v>2.0351505279541016</v>
      </c>
      <c r="H2326">
        <v>1.1057634837925434E-2</v>
      </c>
      <c r="I2326">
        <v>77.970053690596089</v>
      </c>
      <c r="J2326">
        <f t="shared" si="72"/>
        <v>0</v>
      </c>
    </row>
    <row r="2327" spans="1:10" x14ac:dyDescent="0.25">
      <c r="A2327" s="4" t="str">
        <f t="shared" si="73"/>
        <v>SublapSCEC9/14/2021 (4pm-7pm)22</v>
      </c>
      <c r="B2327" t="s">
        <v>99</v>
      </c>
      <c r="C2327" t="s">
        <v>114</v>
      </c>
      <c r="D2327" s="5" t="s">
        <v>226</v>
      </c>
      <c r="E2327">
        <v>22</v>
      </c>
      <c r="F2327">
        <v>1.7080065011978149</v>
      </c>
      <c r="G2327">
        <v>1.7883968353271484</v>
      </c>
      <c r="H2327">
        <v>1.0631252080202103E-2</v>
      </c>
      <c r="I2327">
        <v>74.042919865514193</v>
      </c>
      <c r="J2327">
        <f t="shared" si="72"/>
        <v>0</v>
      </c>
    </row>
    <row r="2328" spans="1:10" x14ac:dyDescent="0.25">
      <c r="A2328" s="4" t="str">
        <f t="shared" si="73"/>
        <v>SublapSCEC9/14/2021 (4pm-7pm)23</v>
      </c>
      <c r="B2328" t="s">
        <v>99</v>
      </c>
      <c r="C2328" t="s">
        <v>114</v>
      </c>
      <c r="D2328" s="5" t="s">
        <v>226</v>
      </c>
      <c r="E2328">
        <v>23</v>
      </c>
      <c r="F2328">
        <v>1.460566520690918</v>
      </c>
      <c r="G2328">
        <v>1.519102931022644</v>
      </c>
      <c r="H2328">
        <v>1.017112098634243E-2</v>
      </c>
      <c r="I2328">
        <v>70.943411611196993</v>
      </c>
      <c r="J2328">
        <f t="shared" si="72"/>
        <v>0</v>
      </c>
    </row>
    <row r="2329" spans="1:10" x14ac:dyDescent="0.25">
      <c r="A2329" s="4" t="str">
        <f t="shared" si="73"/>
        <v>SublapSCEC9/14/2021 (4pm-7pm)24</v>
      </c>
      <c r="B2329" t="s">
        <v>99</v>
      </c>
      <c r="C2329" t="s">
        <v>114</v>
      </c>
      <c r="D2329" s="5" t="s">
        <v>226</v>
      </c>
      <c r="E2329">
        <v>24</v>
      </c>
      <c r="F2329">
        <v>1.2247277498245239</v>
      </c>
      <c r="G2329">
        <v>1.2489577531814575</v>
      </c>
      <c r="H2329">
        <v>9.3566449359059334E-3</v>
      </c>
      <c r="I2329">
        <v>68.691859601565952</v>
      </c>
      <c r="J2329">
        <f t="shared" si="72"/>
        <v>0</v>
      </c>
    </row>
    <row r="2330" spans="1:10" x14ac:dyDescent="0.25">
      <c r="A2330" s="4" t="str">
        <f t="shared" si="73"/>
        <v>SublapSCEC9/22/2021 (4pm-5pm &amp; 5:55pm-7pm)1</v>
      </c>
      <c r="B2330" t="s">
        <v>99</v>
      </c>
      <c r="C2330" t="s">
        <v>114</v>
      </c>
      <c r="D2330" s="5" t="s">
        <v>227</v>
      </c>
      <c r="E2330">
        <v>1</v>
      </c>
      <c r="F2330">
        <v>1.300413966178894</v>
      </c>
      <c r="G2330">
        <v>1.3273473978042603</v>
      </c>
      <c r="H2330">
        <v>9.7199808806180954E-3</v>
      </c>
      <c r="I2330">
        <v>77.993268476694396</v>
      </c>
      <c r="J2330">
        <f t="shared" si="72"/>
        <v>0</v>
      </c>
    </row>
    <row r="2331" spans="1:10" x14ac:dyDescent="0.25">
      <c r="A2331" s="4" t="str">
        <f t="shared" si="73"/>
        <v>SublapSCEC9/22/2021 (4pm-5pm &amp; 5:55pm-7pm)2</v>
      </c>
      <c r="B2331" t="s">
        <v>99</v>
      </c>
      <c r="C2331" t="s">
        <v>114</v>
      </c>
      <c r="D2331" s="5" t="s">
        <v>227</v>
      </c>
      <c r="E2331">
        <v>2</v>
      </c>
      <c r="F2331">
        <v>1.1184741258621216</v>
      </c>
      <c r="G2331">
        <v>1.1335353851318359</v>
      </c>
      <c r="H2331">
        <v>8.671863004565239E-3</v>
      </c>
      <c r="I2331">
        <v>76.352881818633847</v>
      </c>
      <c r="J2331">
        <f t="shared" si="72"/>
        <v>0</v>
      </c>
    </row>
    <row r="2332" spans="1:10" x14ac:dyDescent="0.25">
      <c r="A2332" s="4" t="str">
        <f t="shared" si="73"/>
        <v>SublapSCEC9/22/2021 (4pm-5pm &amp; 5:55pm-7pm)3</v>
      </c>
      <c r="B2332" t="s">
        <v>99</v>
      </c>
      <c r="C2332" t="s">
        <v>114</v>
      </c>
      <c r="D2332" s="5" t="s">
        <v>227</v>
      </c>
      <c r="E2332">
        <v>3</v>
      </c>
      <c r="F2332">
        <v>0.97960299253463745</v>
      </c>
      <c r="G2332">
        <v>0.98932510614395142</v>
      </c>
      <c r="H2332">
        <v>7.9070944339036942E-3</v>
      </c>
      <c r="I2332">
        <v>75.296275872345987</v>
      </c>
      <c r="J2332">
        <f t="shared" si="72"/>
        <v>0</v>
      </c>
    </row>
    <row r="2333" spans="1:10" x14ac:dyDescent="0.25">
      <c r="A2333" s="4" t="str">
        <f t="shared" si="73"/>
        <v>SublapSCEC9/22/2021 (4pm-5pm &amp; 5:55pm-7pm)4</v>
      </c>
      <c r="B2333" t="s">
        <v>99</v>
      </c>
      <c r="C2333" t="s">
        <v>114</v>
      </c>
      <c r="D2333" s="5" t="s">
        <v>227</v>
      </c>
      <c r="E2333">
        <v>4</v>
      </c>
      <c r="F2333">
        <v>0.88007462024688721</v>
      </c>
      <c r="G2333">
        <v>0.89046472311019897</v>
      </c>
      <c r="H2333">
        <v>7.2611290961503983E-3</v>
      </c>
      <c r="I2333">
        <v>73.855215664841566</v>
      </c>
      <c r="J2333">
        <f t="shared" si="72"/>
        <v>0</v>
      </c>
    </row>
    <row r="2334" spans="1:10" x14ac:dyDescent="0.25">
      <c r="A2334" s="4" t="str">
        <f t="shared" si="73"/>
        <v>SublapSCEC9/22/2021 (4pm-5pm &amp; 5:55pm-7pm)5</v>
      </c>
      <c r="B2334" t="s">
        <v>99</v>
      </c>
      <c r="C2334" t="s">
        <v>114</v>
      </c>
      <c r="D2334" s="5" t="s">
        <v>227</v>
      </c>
      <c r="E2334">
        <v>5</v>
      </c>
      <c r="F2334">
        <v>0.8128436803817749</v>
      </c>
      <c r="G2334">
        <v>0.81847101449966431</v>
      </c>
      <c r="H2334">
        <v>6.5615437924861908E-3</v>
      </c>
      <c r="I2334">
        <v>72.828486623313722</v>
      </c>
      <c r="J2334">
        <f t="shared" si="72"/>
        <v>0</v>
      </c>
    </row>
    <row r="2335" spans="1:10" x14ac:dyDescent="0.25">
      <c r="A2335" s="4" t="str">
        <f t="shared" si="73"/>
        <v>SublapSCEC9/22/2021 (4pm-5pm &amp; 5:55pm-7pm)6</v>
      </c>
      <c r="B2335" t="s">
        <v>99</v>
      </c>
      <c r="C2335" t="s">
        <v>114</v>
      </c>
      <c r="D2335" s="5" t="s">
        <v>227</v>
      </c>
      <c r="E2335">
        <v>6</v>
      </c>
      <c r="F2335">
        <v>0.76965248584747314</v>
      </c>
      <c r="G2335">
        <v>0.77918362617492676</v>
      </c>
      <c r="H2335">
        <v>5.7122828438878059E-3</v>
      </c>
      <c r="I2335">
        <v>72.492430138473622</v>
      </c>
      <c r="J2335">
        <f t="shared" si="72"/>
        <v>0</v>
      </c>
    </row>
    <row r="2336" spans="1:10" x14ac:dyDescent="0.25">
      <c r="A2336" s="4" t="str">
        <f t="shared" si="73"/>
        <v>SublapSCEC9/22/2021 (4pm-5pm &amp; 5:55pm-7pm)7</v>
      </c>
      <c r="B2336" t="s">
        <v>99</v>
      </c>
      <c r="C2336" t="s">
        <v>114</v>
      </c>
      <c r="D2336" s="5" t="s">
        <v>227</v>
      </c>
      <c r="E2336">
        <v>7</v>
      </c>
      <c r="F2336">
        <v>0.78103423118591309</v>
      </c>
      <c r="G2336">
        <v>0.78812962770462036</v>
      </c>
      <c r="H2336">
        <v>5.2815778180956841E-3</v>
      </c>
      <c r="I2336">
        <v>71.505634089441344</v>
      </c>
      <c r="J2336">
        <f t="shared" si="72"/>
        <v>0</v>
      </c>
    </row>
    <row r="2337" spans="1:10" x14ac:dyDescent="0.25">
      <c r="A2337" s="4" t="str">
        <f t="shared" si="73"/>
        <v>SublapSCEC9/22/2021 (4pm-5pm &amp; 5:55pm-7pm)8</v>
      </c>
      <c r="B2337" t="s">
        <v>99</v>
      </c>
      <c r="C2337" t="s">
        <v>114</v>
      </c>
      <c r="D2337" s="5" t="s">
        <v>227</v>
      </c>
      <c r="E2337">
        <v>8</v>
      </c>
      <c r="F2337">
        <v>0.72932589054107666</v>
      </c>
      <c r="G2337">
        <v>0.7284245491027832</v>
      </c>
      <c r="H2337">
        <v>5.7163978926837444E-3</v>
      </c>
      <c r="I2337">
        <v>71.388781952652295</v>
      </c>
      <c r="J2337">
        <f t="shared" si="72"/>
        <v>0</v>
      </c>
    </row>
    <row r="2338" spans="1:10" x14ac:dyDescent="0.25">
      <c r="A2338" s="4" t="str">
        <f t="shared" si="73"/>
        <v>SublapSCEC9/22/2021 (4pm-5pm &amp; 5:55pm-7pm)9</v>
      </c>
      <c r="B2338" t="s">
        <v>99</v>
      </c>
      <c r="C2338" t="s">
        <v>114</v>
      </c>
      <c r="D2338" s="5" t="s">
        <v>227</v>
      </c>
      <c r="E2338">
        <v>9</v>
      </c>
      <c r="F2338">
        <v>0.60312515497207642</v>
      </c>
      <c r="G2338">
        <v>0.6012953519821167</v>
      </c>
      <c r="H2338">
        <v>6.6225994378328323E-3</v>
      </c>
      <c r="I2338">
        <v>72.463825879788828</v>
      </c>
      <c r="J2338">
        <f t="shared" si="72"/>
        <v>0</v>
      </c>
    </row>
    <row r="2339" spans="1:10" x14ac:dyDescent="0.25">
      <c r="A2339" s="4" t="str">
        <f t="shared" si="73"/>
        <v>SublapSCEC9/22/2021 (4pm-5pm &amp; 5:55pm-7pm)10</v>
      </c>
      <c r="B2339" t="s">
        <v>99</v>
      </c>
      <c r="C2339" t="s">
        <v>114</v>
      </c>
      <c r="D2339" s="5" t="s">
        <v>227</v>
      </c>
      <c r="E2339">
        <v>10</v>
      </c>
      <c r="F2339">
        <v>0.52472734451293945</v>
      </c>
      <c r="G2339">
        <v>0.52046167850494385</v>
      </c>
      <c r="H2339">
        <v>7.8011257573962212E-3</v>
      </c>
      <c r="I2339">
        <v>78.850260088350581</v>
      </c>
      <c r="J2339">
        <f t="shared" si="72"/>
        <v>0</v>
      </c>
    </row>
    <row r="2340" spans="1:10" x14ac:dyDescent="0.25">
      <c r="A2340" s="4" t="str">
        <f t="shared" si="73"/>
        <v>SublapSCEC9/22/2021 (4pm-5pm &amp; 5:55pm-7pm)11</v>
      </c>
      <c r="B2340" t="s">
        <v>99</v>
      </c>
      <c r="C2340" t="s">
        <v>114</v>
      </c>
      <c r="D2340" s="5" t="s">
        <v>227</v>
      </c>
      <c r="E2340">
        <v>11</v>
      </c>
      <c r="F2340">
        <v>0.55112600326538086</v>
      </c>
      <c r="G2340">
        <v>0.55161058902740479</v>
      </c>
      <c r="H2340">
        <v>9.2433681711554527E-3</v>
      </c>
      <c r="I2340">
        <v>85.187983322556519</v>
      </c>
      <c r="J2340">
        <f t="shared" si="72"/>
        <v>0</v>
      </c>
    </row>
    <row r="2341" spans="1:10" x14ac:dyDescent="0.25">
      <c r="A2341" s="4" t="str">
        <f t="shared" si="73"/>
        <v>SublapSCEC9/22/2021 (4pm-5pm &amp; 5:55pm-7pm)12</v>
      </c>
      <c r="B2341" t="s">
        <v>99</v>
      </c>
      <c r="C2341" t="s">
        <v>114</v>
      </c>
      <c r="D2341" s="5" t="s">
        <v>227</v>
      </c>
      <c r="E2341">
        <v>12</v>
      </c>
      <c r="F2341">
        <v>0.76350122690200806</v>
      </c>
      <c r="G2341">
        <v>0.73948895931243896</v>
      </c>
      <c r="H2341">
        <v>1.0340739972889423E-2</v>
      </c>
      <c r="I2341">
        <v>90.576333945496103</v>
      </c>
      <c r="J2341">
        <f t="shared" si="72"/>
        <v>0</v>
      </c>
    </row>
    <row r="2342" spans="1:10" x14ac:dyDescent="0.25">
      <c r="A2342" s="4" t="str">
        <f t="shared" si="73"/>
        <v>SublapSCEC9/22/2021 (4pm-5pm &amp; 5:55pm-7pm)13</v>
      </c>
      <c r="B2342" t="s">
        <v>99</v>
      </c>
      <c r="C2342" t="s">
        <v>114</v>
      </c>
      <c r="D2342" s="5" t="s">
        <v>227</v>
      </c>
      <c r="E2342">
        <v>13</v>
      </c>
      <c r="F2342">
        <v>1.1144719123840332</v>
      </c>
      <c r="G2342">
        <v>1.0833512544631958</v>
      </c>
      <c r="H2342">
        <v>1.0615631937980652E-2</v>
      </c>
      <c r="I2342">
        <v>93.967230853259892</v>
      </c>
      <c r="J2342">
        <f t="shared" si="72"/>
        <v>0</v>
      </c>
    </row>
    <row r="2343" spans="1:10" x14ac:dyDescent="0.25">
      <c r="A2343" s="4" t="str">
        <f t="shared" si="73"/>
        <v>SublapSCEC9/22/2021 (4pm-5pm &amp; 5:55pm-7pm)14</v>
      </c>
      <c r="B2343" t="s">
        <v>99</v>
      </c>
      <c r="C2343" t="s">
        <v>114</v>
      </c>
      <c r="D2343" s="5" t="s">
        <v>227</v>
      </c>
      <c r="E2343">
        <v>14</v>
      </c>
      <c r="F2343">
        <v>1.5225296020507813</v>
      </c>
      <c r="G2343">
        <v>1.512120246887207</v>
      </c>
      <c r="H2343">
        <v>6.1528277583420277E-3</v>
      </c>
      <c r="I2343">
        <v>96.447649774138043</v>
      </c>
      <c r="J2343">
        <f t="shared" si="72"/>
        <v>0</v>
      </c>
    </row>
    <row r="2344" spans="1:10" x14ac:dyDescent="0.25">
      <c r="A2344" s="4" t="str">
        <f t="shared" si="73"/>
        <v>SublapSCEC9/22/2021 (4pm-5pm &amp; 5:55pm-7pm)15</v>
      </c>
      <c r="B2344" t="s">
        <v>99</v>
      </c>
      <c r="C2344" t="s">
        <v>114</v>
      </c>
      <c r="D2344" s="5" t="s">
        <v>227</v>
      </c>
      <c r="E2344">
        <v>15</v>
      </c>
      <c r="F2344">
        <v>1.9425346851348877</v>
      </c>
      <c r="G2344">
        <v>1.9529440402984619</v>
      </c>
      <c r="H2344">
        <v>6.1528277583420277E-3</v>
      </c>
      <c r="I2344">
        <v>97.826261974499943</v>
      </c>
      <c r="J2344">
        <f t="shared" si="72"/>
        <v>0</v>
      </c>
    </row>
    <row r="2345" spans="1:10" x14ac:dyDescent="0.25">
      <c r="A2345" s="4" t="str">
        <f t="shared" si="73"/>
        <v>SublapSCEC9/22/2021 (4pm-5pm &amp; 5:55pm-7pm)16</v>
      </c>
      <c r="B2345" t="s">
        <v>99</v>
      </c>
      <c r="C2345" t="s">
        <v>114</v>
      </c>
      <c r="D2345" s="5" t="s">
        <v>227</v>
      </c>
      <c r="E2345">
        <v>16</v>
      </c>
      <c r="F2345">
        <v>2.4001843929290771</v>
      </c>
      <c r="G2345">
        <v>2.399775505065918</v>
      </c>
      <c r="H2345">
        <v>1.200477872043848E-2</v>
      </c>
      <c r="I2345">
        <v>98.201047302308965</v>
      </c>
      <c r="J2345">
        <f t="shared" si="72"/>
        <v>0</v>
      </c>
    </row>
    <row r="2346" spans="1:10" x14ac:dyDescent="0.25">
      <c r="A2346" s="4" t="str">
        <f t="shared" si="73"/>
        <v>SublapSCEC9/22/2021 (4pm-5pm &amp; 5:55pm-7pm)17</v>
      </c>
      <c r="B2346" t="s">
        <v>99</v>
      </c>
      <c r="C2346" t="s">
        <v>114</v>
      </c>
      <c r="D2346" s="5" t="s">
        <v>227</v>
      </c>
      <c r="E2346">
        <v>17</v>
      </c>
      <c r="F2346">
        <v>2.6789116859436035</v>
      </c>
      <c r="G2346">
        <v>1.4306656122207642</v>
      </c>
      <c r="H2346">
        <v>1.394619420170784E-2</v>
      </c>
      <c r="I2346">
        <v>97.318181366973306</v>
      </c>
      <c r="J2346">
        <f t="shared" si="72"/>
        <v>0</v>
      </c>
    </row>
    <row r="2347" spans="1:10" x14ac:dyDescent="0.25">
      <c r="A2347" s="4" t="str">
        <f t="shared" si="73"/>
        <v>SublapSCEC9/22/2021 (4pm-5pm &amp; 5:55pm-7pm)18</v>
      </c>
      <c r="B2347" t="s">
        <v>99</v>
      </c>
      <c r="C2347" t="s">
        <v>114</v>
      </c>
      <c r="D2347" s="5" t="s">
        <v>227</v>
      </c>
      <c r="E2347">
        <v>18</v>
      </c>
      <c r="F2347">
        <v>2.7813224792480469</v>
      </c>
      <c r="G2347">
        <v>3.2080414295196533</v>
      </c>
      <c r="H2347">
        <v>1.3727466575801373E-2</v>
      </c>
      <c r="I2347">
        <v>95.111440909337276</v>
      </c>
      <c r="J2347">
        <f t="shared" si="72"/>
        <v>0</v>
      </c>
    </row>
    <row r="2348" spans="1:10" x14ac:dyDescent="0.25">
      <c r="A2348" s="4" t="str">
        <f t="shared" si="73"/>
        <v>SublapSCEC9/22/2021 (4pm-5pm &amp; 5:55pm-7pm)19</v>
      </c>
      <c r="B2348" t="s">
        <v>99</v>
      </c>
      <c r="C2348" t="s">
        <v>114</v>
      </c>
      <c r="D2348" s="5" t="s">
        <v>227</v>
      </c>
      <c r="E2348">
        <v>19</v>
      </c>
      <c r="F2348">
        <v>2.6645996570587158</v>
      </c>
      <c r="G2348">
        <v>1.8187888860702515</v>
      </c>
      <c r="H2348">
        <v>1.3530847616493702E-2</v>
      </c>
      <c r="I2348">
        <v>92.342418226011219</v>
      </c>
      <c r="J2348">
        <f t="shared" si="72"/>
        <v>0</v>
      </c>
    </row>
    <row r="2349" spans="1:10" x14ac:dyDescent="0.25">
      <c r="A2349" s="4" t="str">
        <f t="shared" si="73"/>
        <v>SublapSCEC9/22/2021 (4pm-5pm &amp; 5:55pm-7pm)20</v>
      </c>
      <c r="B2349" t="s">
        <v>99</v>
      </c>
      <c r="C2349" t="s">
        <v>114</v>
      </c>
      <c r="D2349" s="5" t="s">
        <v>227</v>
      </c>
      <c r="E2349">
        <v>20</v>
      </c>
      <c r="F2349">
        <v>2.4915323257446289</v>
      </c>
      <c r="G2349">
        <v>2.9781947135925293</v>
      </c>
      <c r="H2349">
        <v>1.3009113259613514E-2</v>
      </c>
      <c r="I2349">
        <v>88.075765622682965</v>
      </c>
      <c r="J2349">
        <f t="shared" si="72"/>
        <v>0</v>
      </c>
    </row>
    <row r="2350" spans="1:10" x14ac:dyDescent="0.25">
      <c r="A2350" s="4" t="str">
        <f t="shared" si="73"/>
        <v>SublapSCEC9/22/2021 (4pm-5pm &amp; 5:55pm-7pm)21</v>
      </c>
      <c r="B2350" t="s">
        <v>99</v>
      </c>
      <c r="C2350" t="s">
        <v>114</v>
      </c>
      <c r="D2350" s="5" t="s">
        <v>227</v>
      </c>
      <c r="E2350">
        <v>21</v>
      </c>
      <c r="F2350">
        <v>2.3106532096862793</v>
      </c>
      <c r="G2350">
        <v>2.5006487369537354</v>
      </c>
      <c r="H2350">
        <v>1.2095496989786625E-2</v>
      </c>
      <c r="I2350">
        <v>84.485141708446932</v>
      </c>
      <c r="J2350">
        <f t="shared" si="72"/>
        <v>0</v>
      </c>
    </row>
    <row r="2351" spans="1:10" x14ac:dyDescent="0.25">
      <c r="A2351" s="4" t="str">
        <f t="shared" si="73"/>
        <v>SublapSCEC9/22/2021 (4pm-5pm &amp; 5:55pm-7pm)22</v>
      </c>
      <c r="B2351" t="s">
        <v>99</v>
      </c>
      <c r="C2351" t="s">
        <v>114</v>
      </c>
      <c r="D2351" s="5" t="s">
        <v>227</v>
      </c>
      <c r="E2351">
        <v>22</v>
      </c>
      <c r="F2351">
        <v>2.0858111381530762</v>
      </c>
      <c r="G2351">
        <v>2.2235660552978516</v>
      </c>
      <c r="H2351">
        <v>1.1690826155245304E-2</v>
      </c>
      <c r="I2351">
        <v>81.987216459006433</v>
      </c>
      <c r="J2351">
        <f t="shared" si="72"/>
        <v>0</v>
      </c>
    </row>
    <row r="2352" spans="1:10" x14ac:dyDescent="0.25">
      <c r="A2352" s="4" t="str">
        <f t="shared" si="73"/>
        <v>SublapSCEC9/22/2021 (4pm-5pm &amp; 5:55pm-7pm)23</v>
      </c>
      <c r="B2352" t="s">
        <v>99</v>
      </c>
      <c r="C2352" t="s">
        <v>114</v>
      </c>
      <c r="D2352" s="5" t="s">
        <v>227</v>
      </c>
      <c r="E2352">
        <v>23</v>
      </c>
      <c r="F2352">
        <v>1.7860846519470215</v>
      </c>
      <c r="G2352">
        <v>1.9077272415161133</v>
      </c>
      <c r="H2352">
        <v>1.1234624311327934E-2</v>
      </c>
      <c r="I2352">
        <v>80.365716980215922</v>
      </c>
      <c r="J2352">
        <f t="shared" si="72"/>
        <v>0</v>
      </c>
    </row>
    <row r="2353" spans="1:10" x14ac:dyDescent="0.25">
      <c r="A2353" s="4" t="str">
        <f t="shared" si="73"/>
        <v>SublapSCEC9/22/2021 (4pm-5pm &amp; 5:55pm-7pm)24</v>
      </c>
      <c r="B2353" t="s">
        <v>99</v>
      </c>
      <c r="C2353" t="s">
        <v>114</v>
      </c>
      <c r="D2353" s="5" t="s">
        <v>227</v>
      </c>
      <c r="E2353">
        <v>24</v>
      </c>
      <c r="F2353">
        <v>1.4814738035202026</v>
      </c>
      <c r="G2353">
        <v>1.5913629531860352</v>
      </c>
      <c r="H2353">
        <v>1.0249657556414604E-2</v>
      </c>
      <c r="I2353">
        <v>79.215989973699479</v>
      </c>
      <c r="J2353">
        <f t="shared" si="72"/>
        <v>0</v>
      </c>
    </row>
    <row r="2354" spans="1:10" x14ac:dyDescent="0.25">
      <c r="A2354" s="4" t="str">
        <f t="shared" si="73"/>
        <v>SublapSCEC9/30/2021 (5pm-7pm)1</v>
      </c>
      <c r="B2354" t="s">
        <v>99</v>
      </c>
      <c r="C2354" t="s">
        <v>114</v>
      </c>
      <c r="D2354" s="5" t="s">
        <v>228</v>
      </c>
      <c r="E2354">
        <v>1</v>
      </c>
      <c r="F2354">
        <v>0.75967741012573242</v>
      </c>
      <c r="G2354">
        <v>0.79141014814376831</v>
      </c>
      <c r="H2354">
        <v>7.7664586715400219E-3</v>
      </c>
      <c r="I2354">
        <v>63.910700113798015</v>
      </c>
      <c r="J2354">
        <f t="shared" si="72"/>
        <v>0</v>
      </c>
    </row>
    <row r="2355" spans="1:10" x14ac:dyDescent="0.25">
      <c r="A2355" s="4" t="str">
        <f t="shared" si="73"/>
        <v>SublapSCEC9/30/2021 (5pm-7pm)2</v>
      </c>
      <c r="B2355" t="s">
        <v>99</v>
      </c>
      <c r="C2355" t="s">
        <v>114</v>
      </c>
      <c r="D2355" s="5" t="s">
        <v>228</v>
      </c>
      <c r="E2355">
        <v>2</v>
      </c>
      <c r="F2355">
        <v>0.68175262212753296</v>
      </c>
      <c r="G2355">
        <v>0.71028822660446167</v>
      </c>
      <c r="H2355">
        <v>7.3339426890015602E-3</v>
      </c>
      <c r="I2355">
        <v>62.347832368526262</v>
      </c>
      <c r="J2355">
        <f t="shared" si="72"/>
        <v>0</v>
      </c>
    </row>
    <row r="2356" spans="1:10" x14ac:dyDescent="0.25">
      <c r="A2356" s="4" t="str">
        <f t="shared" si="73"/>
        <v>SublapSCEC9/30/2021 (5pm-7pm)3</v>
      </c>
      <c r="B2356" t="s">
        <v>99</v>
      </c>
      <c r="C2356" t="s">
        <v>114</v>
      </c>
      <c r="D2356" s="5" t="s">
        <v>228</v>
      </c>
      <c r="E2356">
        <v>3</v>
      </c>
      <c r="F2356">
        <v>0.62359952926635742</v>
      </c>
      <c r="G2356">
        <v>0.65247929096221924</v>
      </c>
      <c r="H2356">
        <v>6.6456422209739685E-3</v>
      </c>
      <c r="I2356">
        <v>60.640790163757231</v>
      </c>
      <c r="J2356">
        <f t="shared" si="72"/>
        <v>0</v>
      </c>
    </row>
    <row r="2357" spans="1:10" x14ac:dyDescent="0.25">
      <c r="A2357" s="4" t="str">
        <f t="shared" si="73"/>
        <v>SublapSCEC9/30/2021 (5pm-7pm)4</v>
      </c>
      <c r="B2357" t="s">
        <v>99</v>
      </c>
      <c r="C2357" t="s">
        <v>114</v>
      </c>
      <c r="D2357" s="5" t="s">
        <v>228</v>
      </c>
      <c r="E2357">
        <v>4</v>
      </c>
      <c r="F2357">
        <v>0.59189891815185547</v>
      </c>
      <c r="G2357">
        <v>0.61995786428451538</v>
      </c>
      <c r="H2357">
        <v>6.0499105602502823E-3</v>
      </c>
      <c r="I2357">
        <v>59.797434565333496</v>
      </c>
      <c r="J2357">
        <f t="shared" si="72"/>
        <v>0</v>
      </c>
    </row>
    <row r="2358" spans="1:10" x14ac:dyDescent="0.25">
      <c r="A2358" s="4" t="str">
        <f t="shared" si="73"/>
        <v>SublapSCEC9/30/2021 (5pm-7pm)5</v>
      </c>
      <c r="B2358" t="s">
        <v>99</v>
      </c>
      <c r="C2358" t="s">
        <v>114</v>
      </c>
      <c r="D2358" s="5" t="s">
        <v>228</v>
      </c>
      <c r="E2358">
        <v>5</v>
      </c>
      <c r="F2358">
        <v>0.58352738618850708</v>
      </c>
      <c r="G2358">
        <v>0.59937113523483276</v>
      </c>
      <c r="H2358">
        <v>5.4231751710176468E-3</v>
      </c>
      <c r="I2358">
        <v>58.699050022263435</v>
      </c>
      <c r="J2358">
        <f t="shared" si="72"/>
        <v>0</v>
      </c>
    </row>
    <row r="2359" spans="1:10" x14ac:dyDescent="0.25">
      <c r="A2359" s="4" t="str">
        <f t="shared" si="73"/>
        <v>SublapSCEC9/30/2021 (5pm-7pm)6</v>
      </c>
      <c r="B2359" t="s">
        <v>99</v>
      </c>
      <c r="C2359" t="s">
        <v>114</v>
      </c>
      <c r="D2359" s="5" t="s">
        <v>228</v>
      </c>
      <c r="E2359">
        <v>6</v>
      </c>
      <c r="F2359">
        <v>0.58473235368728638</v>
      </c>
      <c r="G2359">
        <v>0.60187983512878418</v>
      </c>
      <c r="H2359">
        <v>4.6666930429637432E-3</v>
      </c>
      <c r="I2359">
        <v>58.400461135035421</v>
      </c>
      <c r="J2359">
        <f t="shared" si="72"/>
        <v>0</v>
      </c>
    </row>
    <row r="2360" spans="1:10" x14ac:dyDescent="0.25">
      <c r="A2360" s="4" t="str">
        <f t="shared" si="73"/>
        <v>SublapSCEC9/30/2021 (5pm-7pm)7</v>
      </c>
      <c r="B2360" t="s">
        <v>99</v>
      </c>
      <c r="C2360" t="s">
        <v>114</v>
      </c>
      <c r="D2360" s="5" t="s">
        <v>228</v>
      </c>
      <c r="E2360">
        <v>7</v>
      </c>
      <c r="F2360">
        <v>0.63402730226516724</v>
      </c>
      <c r="G2360">
        <v>0.64822393655776978</v>
      </c>
      <c r="H2360">
        <v>4.3600997887551785E-3</v>
      </c>
      <c r="I2360">
        <v>60.873856810657863</v>
      </c>
      <c r="J2360">
        <f t="shared" si="72"/>
        <v>0</v>
      </c>
    </row>
    <row r="2361" spans="1:10" x14ac:dyDescent="0.25">
      <c r="A2361" s="4" t="str">
        <f t="shared" si="73"/>
        <v>SublapSCEC9/30/2021 (5pm-7pm)8</v>
      </c>
      <c r="B2361" t="s">
        <v>99</v>
      </c>
      <c r="C2361" t="s">
        <v>114</v>
      </c>
      <c r="D2361" s="5" t="s">
        <v>228</v>
      </c>
      <c r="E2361">
        <v>8</v>
      </c>
      <c r="F2361">
        <v>0.57365214824676514</v>
      </c>
      <c r="G2361">
        <v>0.58009427785873413</v>
      </c>
      <c r="H2361">
        <v>4.8401546664535999E-3</v>
      </c>
      <c r="I2361">
        <v>61.408961951400137</v>
      </c>
      <c r="J2361">
        <f t="shared" si="72"/>
        <v>0</v>
      </c>
    </row>
    <row r="2362" spans="1:10" x14ac:dyDescent="0.25">
      <c r="A2362" s="4" t="str">
        <f t="shared" si="73"/>
        <v>SublapSCEC9/30/2021 (5pm-7pm)9</v>
      </c>
      <c r="B2362" t="s">
        <v>99</v>
      </c>
      <c r="C2362" t="s">
        <v>114</v>
      </c>
      <c r="D2362" s="5" t="s">
        <v>228</v>
      </c>
      <c r="E2362">
        <v>9</v>
      </c>
      <c r="F2362">
        <v>0.38187301158905029</v>
      </c>
      <c r="G2362">
        <v>0.37789270281791687</v>
      </c>
      <c r="H2362">
        <v>5.7346620596945286E-3</v>
      </c>
      <c r="I2362">
        <v>63.932870219198662</v>
      </c>
      <c r="J2362">
        <f t="shared" si="72"/>
        <v>0</v>
      </c>
    </row>
    <row r="2363" spans="1:10" x14ac:dyDescent="0.25">
      <c r="A2363" s="4" t="str">
        <f t="shared" si="73"/>
        <v>SublapSCEC9/30/2021 (5pm-7pm)10</v>
      </c>
      <c r="B2363" t="s">
        <v>99</v>
      </c>
      <c r="C2363" t="s">
        <v>114</v>
      </c>
      <c r="D2363" s="5" t="s">
        <v>228</v>
      </c>
      <c r="E2363">
        <v>10</v>
      </c>
      <c r="F2363">
        <v>0.1785595715045929</v>
      </c>
      <c r="G2363">
        <v>0.17233890295028687</v>
      </c>
      <c r="H2363">
        <v>6.2503935769200325E-3</v>
      </c>
      <c r="I2363">
        <v>69.944197219331002</v>
      </c>
      <c r="J2363">
        <f t="shared" si="72"/>
        <v>0</v>
      </c>
    </row>
    <row r="2364" spans="1:10" x14ac:dyDescent="0.25">
      <c r="A2364" s="4" t="str">
        <f t="shared" si="73"/>
        <v>SublapSCEC9/30/2021 (5pm-7pm)11</v>
      </c>
      <c r="B2364" t="s">
        <v>99</v>
      </c>
      <c r="C2364" t="s">
        <v>114</v>
      </c>
      <c r="D2364" s="5" t="s">
        <v>228</v>
      </c>
      <c r="E2364">
        <v>11</v>
      </c>
      <c r="F2364">
        <v>1.6314923763275146E-2</v>
      </c>
      <c r="G2364">
        <v>-3.4950494300574064E-3</v>
      </c>
      <c r="H2364">
        <v>6.4214514568448067E-3</v>
      </c>
      <c r="I2364">
        <v>75.175739943594607</v>
      </c>
      <c r="J2364">
        <f t="shared" si="72"/>
        <v>0</v>
      </c>
    </row>
    <row r="2365" spans="1:10" x14ac:dyDescent="0.25">
      <c r="A2365" s="4" t="str">
        <f t="shared" si="73"/>
        <v>SublapSCEC9/30/2021 (5pm-7pm)12</v>
      </c>
      <c r="B2365" t="s">
        <v>99</v>
      </c>
      <c r="C2365" t="s">
        <v>114</v>
      </c>
      <c r="D2365" s="5" t="s">
        <v>228</v>
      </c>
      <c r="E2365">
        <v>12</v>
      </c>
      <c r="F2365">
        <v>-7.6248809695243835E-2</v>
      </c>
      <c r="G2365">
        <v>-7.8698940575122833E-2</v>
      </c>
      <c r="H2365">
        <v>7.0263291709125042E-3</v>
      </c>
      <c r="I2365">
        <v>80.177300882569043</v>
      </c>
      <c r="J2365">
        <f t="shared" si="72"/>
        <v>0</v>
      </c>
    </row>
    <row r="2366" spans="1:10" x14ac:dyDescent="0.25">
      <c r="A2366" s="4" t="str">
        <f t="shared" si="73"/>
        <v>SublapSCEC9/30/2021 (5pm-7pm)13</v>
      </c>
      <c r="B2366" t="s">
        <v>99</v>
      </c>
      <c r="C2366" t="s">
        <v>114</v>
      </c>
      <c r="D2366" s="5" t="s">
        <v>228</v>
      </c>
      <c r="E2366">
        <v>13</v>
      </c>
      <c r="F2366">
        <v>-5.1751941442489624E-2</v>
      </c>
      <c r="G2366">
        <v>-4.8755738884210587E-2</v>
      </c>
      <c r="H2366">
        <v>7.6956148259341717E-3</v>
      </c>
      <c r="I2366">
        <v>84.223193367210783</v>
      </c>
      <c r="J2366">
        <f t="shared" si="72"/>
        <v>0</v>
      </c>
    </row>
    <row r="2367" spans="1:10" x14ac:dyDescent="0.25">
      <c r="A2367" s="4" t="str">
        <f t="shared" si="73"/>
        <v>SublapSCEC9/30/2021 (5pm-7pm)14</v>
      </c>
      <c r="B2367" t="s">
        <v>99</v>
      </c>
      <c r="C2367" t="s">
        <v>114</v>
      </c>
      <c r="D2367" s="5" t="s">
        <v>228</v>
      </c>
      <c r="E2367">
        <v>14</v>
      </c>
      <c r="F2367">
        <v>7.9229414463043213E-2</v>
      </c>
      <c r="G2367">
        <v>7.9173095524311066E-2</v>
      </c>
      <c r="H2367">
        <v>7.6300925575196743E-3</v>
      </c>
      <c r="I2367">
        <v>85.71610323616342</v>
      </c>
      <c r="J2367">
        <f t="shared" si="72"/>
        <v>0</v>
      </c>
    </row>
    <row r="2368" spans="1:10" x14ac:dyDescent="0.25">
      <c r="A2368" s="4" t="str">
        <f t="shared" si="73"/>
        <v>SublapSCEC9/30/2021 (5pm-7pm)15</v>
      </c>
      <c r="B2368" t="s">
        <v>99</v>
      </c>
      <c r="C2368" t="s">
        <v>114</v>
      </c>
      <c r="D2368" s="5" t="s">
        <v>228</v>
      </c>
      <c r="E2368">
        <v>15</v>
      </c>
      <c r="F2368">
        <v>0.32313776016235352</v>
      </c>
      <c r="G2368">
        <v>0.32022038102149963</v>
      </c>
      <c r="H2368">
        <v>4.5616426505148411E-3</v>
      </c>
      <c r="I2368">
        <v>86.988058304361275</v>
      </c>
      <c r="J2368">
        <f t="shared" si="72"/>
        <v>0</v>
      </c>
    </row>
    <row r="2369" spans="1:10" x14ac:dyDescent="0.25">
      <c r="A2369" s="4" t="str">
        <f t="shared" si="73"/>
        <v>SublapSCEC9/30/2021 (5pm-7pm)16</v>
      </c>
      <c r="B2369" t="s">
        <v>99</v>
      </c>
      <c r="C2369" t="s">
        <v>114</v>
      </c>
      <c r="D2369" s="5" t="s">
        <v>228</v>
      </c>
      <c r="E2369">
        <v>16</v>
      </c>
      <c r="F2369">
        <v>0.71154510974884033</v>
      </c>
      <c r="G2369">
        <v>0.7144625186920166</v>
      </c>
      <c r="H2369">
        <v>4.5616426505148411E-3</v>
      </c>
      <c r="I2369">
        <v>88.068598555738916</v>
      </c>
      <c r="J2369">
        <f t="shared" si="72"/>
        <v>0</v>
      </c>
    </row>
    <row r="2370" spans="1:10" x14ac:dyDescent="0.25">
      <c r="A2370" s="4" t="str">
        <f t="shared" si="73"/>
        <v>SublapSCEC9/30/2021 (5pm-7pm)17</v>
      </c>
      <c r="B2370" t="s">
        <v>99</v>
      </c>
      <c r="C2370" t="s">
        <v>114</v>
      </c>
      <c r="D2370" s="5" t="s">
        <v>228</v>
      </c>
      <c r="E2370">
        <v>17</v>
      </c>
      <c r="F2370">
        <v>1.1428899765014648</v>
      </c>
      <c r="G2370">
        <v>1.0998739004135132</v>
      </c>
      <c r="H2370">
        <v>9.4402926042675972E-3</v>
      </c>
      <c r="I2370">
        <v>88.45619951858383</v>
      </c>
      <c r="J2370">
        <f t="shared" ref="J2370:J2433" si="74">INDEX(events, MATCH(CONCATENATE(B2370, C2370, D2370), events_y, 0), MATCH("Confidential", events_x, 0))</f>
        <v>0</v>
      </c>
    </row>
    <row r="2371" spans="1:10" x14ac:dyDescent="0.25">
      <c r="A2371" s="4" t="str">
        <f t="shared" ref="A2371:A2434" si="75">B2371&amp;C2371&amp;D2371&amp;E2371</f>
        <v>SublapSCEC9/30/2021 (5pm-7pm)18</v>
      </c>
      <c r="B2371" t="s">
        <v>99</v>
      </c>
      <c r="C2371" t="s">
        <v>114</v>
      </c>
      <c r="D2371" s="5" t="s">
        <v>228</v>
      </c>
      <c r="E2371">
        <v>18</v>
      </c>
      <c r="F2371">
        <v>1.4299713373184204</v>
      </c>
      <c r="G2371">
        <v>0.95339971780776978</v>
      </c>
      <c r="H2371">
        <v>1.0773812420666218E-2</v>
      </c>
      <c r="I2371">
        <v>88.296036373388304</v>
      </c>
      <c r="J2371">
        <f t="shared" si="74"/>
        <v>0</v>
      </c>
    </row>
    <row r="2372" spans="1:10" x14ac:dyDescent="0.25">
      <c r="A2372" s="4" t="str">
        <f t="shared" si="75"/>
        <v>SublapSCEC9/30/2021 (5pm-7pm)19</v>
      </c>
      <c r="B2372" t="s">
        <v>99</v>
      </c>
      <c r="C2372" t="s">
        <v>114</v>
      </c>
      <c r="D2372" s="5" t="s">
        <v>228</v>
      </c>
      <c r="E2372">
        <v>19</v>
      </c>
      <c r="F2372">
        <v>1.4867074489593506</v>
      </c>
      <c r="G2372">
        <v>1.2346587181091309</v>
      </c>
      <c r="H2372">
        <v>1.0555677115917206E-2</v>
      </c>
      <c r="I2372">
        <v>87.315199251122351</v>
      </c>
      <c r="J2372">
        <f t="shared" si="74"/>
        <v>0</v>
      </c>
    </row>
    <row r="2373" spans="1:10" x14ac:dyDescent="0.25">
      <c r="A2373" s="4" t="str">
        <f t="shared" si="75"/>
        <v>SublapSCEC9/30/2021 (5pm-7pm)20</v>
      </c>
      <c r="B2373" t="s">
        <v>99</v>
      </c>
      <c r="C2373" t="s">
        <v>114</v>
      </c>
      <c r="D2373" s="5" t="s">
        <v>228</v>
      </c>
      <c r="E2373">
        <v>20</v>
      </c>
      <c r="F2373">
        <v>1.4734398126602173</v>
      </c>
      <c r="G2373">
        <v>1.7607824802398682</v>
      </c>
      <c r="H2373">
        <v>1.0157251730561256E-2</v>
      </c>
      <c r="I2373">
        <v>84.449542658456522</v>
      </c>
      <c r="J2373">
        <f t="shared" si="74"/>
        <v>0</v>
      </c>
    </row>
    <row r="2374" spans="1:10" x14ac:dyDescent="0.25">
      <c r="A2374" s="4" t="str">
        <f t="shared" si="75"/>
        <v>SublapSCEC9/30/2021 (5pm-7pm)21</v>
      </c>
      <c r="B2374" t="s">
        <v>99</v>
      </c>
      <c r="C2374" t="s">
        <v>114</v>
      </c>
      <c r="D2374" s="5" t="s">
        <v>228</v>
      </c>
      <c r="E2374">
        <v>21</v>
      </c>
      <c r="F2374">
        <v>1.3908798694610596</v>
      </c>
      <c r="G2374">
        <v>1.4784963130950928</v>
      </c>
      <c r="H2374">
        <v>9.3813976272940636E-3</v>
      </c>
      <c r="I2374">
        <v>80.883978068993031</v>
      </c>
      <c r="J2374">
        <f t="shared" si="74"/>
        <v>0</v>
      </c>
    </row>
    <row r="2375" spans="1:10" x14ac:dyDescent="0.25">
      <c r="A2375" s="4" t="str">
        <f t="shared" si="75"/>
        <v>SublapSCEC9/30/2021 (5pm-7pm)22</v>
      </c>
      <c r="B2375" t="s">
        <v>99</v>
      </c>
      <c r="C2375" t="s">
        <v>114</v>
      </c>
      <c r="D2375" s="5" t="s">
        <v>228</v>
      </c>
      <c r="E2375">
        <v>22</v>
      </c>
      <c r="F2375">
        <v>1.3033516407012939</v>
      </c>
      <c r="G2375">
        <v>1.3447083234786987</v>
      </c>
      <c r="H2375">
        <v>9.2631783336400986E-3</v>
      </c>
      <c r="I2375">
        <v>77.305105108320731</v>
      </c>
      <c r="J2375">
        <f t="shared" si="74"/>
        <v>0</v>
      </c>
    </row>
    <row r="2376" spans="1:10" x14ac:dyDescent="0.25">
      <c r="A2376" s="4" t="str">
        <f t="shared" si="75"/>
        <v>SublapSCEC9/30/2021 (5pm-7pm)23</v>
      </c>
      <c r="B2376" t="s">
        <v>99</v>
      </c>
      <c r="C2376" t="s">
        <v>114</v>
      </c>
      <c r="D2376" s="5" t="s">
        <v>228</v>
      </c>
      <c r="E2376">
        <v>23</v>
      </c>
      <c r="F2376">
        <v>1.1408053636550903</v>
      </c>
      <c r="G2376">
        <v>1.1764763593673706</v>
      </c>
      <c r="H2376">
        <v>9.1218547895550728E-3</v>
      </c>
      <c r="I2376">
        <v>75.525160738175856</v>
      </c>
      <c r="J2376">
        <f t="shared" si="74"/>
        <v>0</v>
      </c>
    </row>
    <row r="2377" spans="1:10" x14ac:dyDescent="0.25">
      <c r="A2377" s="4" t="str">
        <f t="shared" si="75"/>
        <v>SublapSCEC9/30/2021 (5pm-7pm)24</v>
      </c>
      <c r="B2377" t="s">
        <v>99</v>
      </c>
      <c r="C2377" t="s">
        <v>114</v>
      </c>
      <c r="D2377" s="5" t="s">
        <v>228</v>
      </c>
      <c r="E2377">
        <v>24</v>
      </c>
      <c r="F2377">
        <v>0.95079952478408813</v>
      </c>
      <c r="G2377">
        <v>0.99400585889816284</v>
      </c>
      <c r="H2377">
        <v>8.4963943809270859E-3</v>
      </c>
      <c r="I2377">
        <v>73.534937683863618</v>
      </c>
      <c r="J2377">
        <f t="shared" si="74"/>
        <v>0</v>
      </c>
    </row>
    <row r="2378" spans="1:10" x14ac:dyDescent="0.25">
      <c r="A2378" s="4" t="str">
        <f t="shared" si="75"/>
        <v>SublapSCENAverage Event Day (6pm-8pm)1</v>
      </c>
      <c r="B2378" t="s">
        <v>99</v>
      </c>
      <c r="C2378" t="s">
        <v>115</v>
      </c>
      <c r="D2378" s="5" t="s">
        <v>229</v>
      </c>
      <c r="E2378">
        <v>1</v>
      </c>
      <c r="F2378">
        <v>1.4099181890487671</v>
      </c>
      <c r="G2378">
        <v>1.3984804153442383</v>
      </c>
      <c r="H2378">
        <v>1.981578953564167E-2</v>
      </c>
      <c r="I2378">
        <v>77.053940212506248</v>
      </c>
      <c r="J2378">
        <f t="shared" si="74"/>
        <v>0</v>
      </c>
    </row>
    <row r="2379" spans="1:10" x14ac:dyDescent="0.25">
      <c r="A2379" s="4" t="str">
        <f t="shared" si="75"/>
        <v>SublapSCENAverage Event Day (6pm-8pm)2</v>
      </c>
      <c r="B2379" t="s">
        <v>99</v>
      </c>
      <c r="C2379" t="s">
        <v>115</v>
      </c>
      <c r="D2379" s="5" t="s">
        <v>229</v>
      </c>
      <c r="E2379">
        <v>2</v>
      </c>
      <c r="F2379">
        <v>1.2115911245346069</v>
      </c>
      <c r="G2379">
        <v>1.1957685947418213</v>
      </c>
      <c r="H2379">
        <v>1.8039539456367493E-2</v>
      </c>
      <c r="I2379">
        <v>74.954079966856142</v>
      </c>
      <c r="J2379">
        <f t="shared" si="74"/>
        <v>0</v>
      </c>
    </row>
    <row r="2380" spans="1:10" x14ac:dyDescent="0.25">
      <c r="A2380" s="4" t="str">
        <f t="shared" si="75"/>
        <v>SublapSCENAverage Event Day (6pm-8pm)3</v>
      </c>
      <c r="B2380" t="s">
        <v>99</v>
      </c>
      <c r="C2380" t="s">
        <v>115</v>
      </c>
      <c r="D2380" s="5" t="s">
        <v>229</v>
      </c>
      <c r="E2380">
        <v>3</v>
      </c>
      <c r="F2380">
        <v>1.082818865776062</v>
      </c>
      <c r="G2380">
        <v>1.0520486831665039</v>
      </c>
      <c r="H2380">
        <v>1.636069267988205E-2</v>
      </c>
      <c r="I2380">
        <v>73.054330348533455</v>
      </c>
      <c r="J2380">
        <f t="shared" si="74"/>
        <v>0</v>
      </c>
    </row>
    <row r="2381" spans="1:10" x14ac:dyDescent="0.25">
      <c r="A2381" s="4" t="str">
        <f t="shared" si="75"/>
        <v>SublapSCENAverage Event Day (6pm-8pm)4</v>
      </c>
      <c r="B2381" t="s">
        <v>99</v>
      </c>
      <c r="C2381" t="s">
        <v>115</v>
      </c>
      <c r="D2381" s="5" t="s">
        <v>229</v>
      </c>
      <c r="E2381">
        <v>4</v>
      </c>
      <c r="F2381">
        <v>0.99081051349639893</v>
      </c>
      <c r="G2381">
        <v>0.95195084810256958</v>
      </c>
      <c r="H2381">
        <v>1.4563417062163353E-2</v>
      </c>
      <c r="I2381">
        <v>72.039008270157794</v>
      </c>
      <c r="J2381">
        <f t="shared" si="74"/>
        <v>0</v>
      </c>
    </row>
    <row r="2382" spans="1:10" x14ac:dyDescent="0.25">
      <c r="A2382" s="4" t="str">
        <f t="shared" si="75"/>
        <v>SublapSCENAverage Event Day (6pm-8pm)5</v>
      </c>
      <c r="B2382" t="s">
        <v>99</v>
      </c>
      <c r="C2382" t="s">
        <v>115</v>
      </c>
      <c r="D2382" s="5" t="s">
        <v>229</v>
      </c>
      <c r="E2382">
        <v>5</v>
      </c>
      <c r="F2382">
        <v>0.91379797458648682</v>
      </c>
      <c r="G2382">
        <v>0.89670044183731079</v>
      </c>
      <c r="H2382">
        <v>1.3419695198535919E-2</v>
      </c>
      <c r="I2382">
        <v>70.621045061532186</v>
      </c>
      <c r="J2382">
        <f t="shared" si="74"/>
        <v>0</v>
      </c>
    </row>
    <row r="2383" spans="1:10" x14ac:dyDescent="0.25">
      <c r="A2383" s="4" t="str">
        <f t="shared" si="75"/>
        <v>SublapSCENAverage Event Day (6pm-8pm)6</v>
      </c>
      <c r="B2383" t="s">
        <v>99</v>
      </c>
      <c r="C2383" t="s">
        <v>115</v>
      </c>
      <c r="D2383" s="5" t="s">
        <v>229</v>
      </c>
      <c r="E2383">
        <v>6</v>
      </c>
      <c r="F2383">
        <v>0.89028775691986084</v>
      </c>
      <c r="G2383">
        <v>0.86056011915206909</v>
      </c>
      <c r="H2383">
        <v>1.2145710177719593E-2</v>
      </c>
      <c r="I2383">
        <v>70.136901882929379</v>
      </c>
      <c r="J2383">
        <f t="shared" si="74"/>
        <v>0</v>
      </c>
    </row>
    <row r="2384" spans="1:10" x14ac:dyDescent="0.25">
      <c r="A2384" s="4" t="str">
        <f t="shared" si="75"/>
        <v>SublapSCENAverage Event Day (6pm-8pm)7</v>
      </c>
      <c r="B2384" t="s">
        <v>99</v>
      </c>
      <c r="C2384" t="s">
        <v>115</v>
      </c>
      <c r="D2384" s="5" t="s">
        <v>229</v>
      </c>
      <c r="E2384">
        <v>7</v>
      </c>
      <c r="F2384">
        <v>0.88590395450592041</v>
      </c>
      <c r="G2384">
        <v>0.88656991720199585</v>
      </c>
      <c r="H2384">
        <v>1.1795574799180031E-2</v>
      </c>
      <c r="I2384">
        <v>69.103871985378376</v>
      </c>
      <c r="J2384">
        <f t="shared" si="74"/>
        <v>0</v>
      </c>
    </row>
    <row r="2385" spans="1:10" x14ac:dyDescent="0.25">
      <c r="A2385" s="4" t="str">
        <f t="shared" si="75"/>
        <v>SublapSCENAverage Event Day (6pm-8pm)8</v>
      </c>
      <c r="B2385" t="s">
        <v>99</v>
      </c>
      <c r="C2385" t="s">
        <v>115</v>
      </c>
      <c r="D2385" s="5" t="s">
        <v>229</v>
      </c>
      <c r="E2385">
        <v>8</v>
      </c>
      <c r="F2385">
        <v>0.84732335805892944</v>
      </c>
      <c r="G2385">
        <v>0.81505608558654785</v>
      </c>
      <c r="H2385">
        <v>1.27904387190938E-2</v>
      </c>
      <c r="I2385">
        <v>68.120645028498686</v>
      </c>
      <c r="J2385">
        <f t="shared" si="74"/>
        <v>0</v>
      </c>
    </row>
    <row r="2386" spans="1:10" x14ac:dyDescent="0.25">
      <c r="A2386" s="4" t="str">
        <f t="shared" si="75"/>
        <v>SublapSCENAverage Event Day (6pm-8pm)9</v>
      </c>
      <c r="B2386" t="s">
        <v>99</v>
      </c>
      <c r="C2386" t="s">
        <v>115</v>
      </c>
      <c r="D2386" s="5" t="s">
        <v>229</v>
      </c>
      <c r="E2386">
        <v>9</v>
      </c>
      <c r="F2386">
        <v>0.69312292337417603</v>
      </c>
      <c r="G2386">
        <v>0.66964954137802124</v>
      </c>
      <c r="H2386">
        <v>1.4295845292508602E-2</v>
      </c>
      <c r="I2386">
        <v>69.806645472566785</v>
      </c>
      <c r="J2386">
        <f t="shared" si="74"/>
        <v>0</v>
      </c>
    </row>
    <row r="2387" spans="1:10" x14ac:dyDescent="0.25">
      <c r="A2387" s="4" t="str">
        <f t="shared" si="75"/>
        <v>SublapSCENAverage Event Day (6pm-8pm)10</v>
      </c>
      <c r="B2387" t="s">
        <v>99</v>
      </c>
      <c r="C2387" t="s">
        <v>115</v>
      </c>
      <c r="D2387" s="5" t="s">
        <v>229</v>
      </c>
      <c r="E2387">
        <v>10</v>
      </c>
      <c r="F2387">
        <v>0.6033174991607666</v>
      </c>
      <c r="G2387">
        <v>0.56334686279296875</v>
      </c>
      <c r="H2387">
        <v>1.6889853402972221E-2</v>
      </c>
      <c r="I2387">
        <v>74.823268334117373</v>
      </c>
      <c r="J2387">
        <f t="shared" si="74"/>
        <v>0</v>
      </c>
    </row>
    <row r="2388" spans="1:10" x14ac:dyDescent="0.25">
      <c r="A2388" s="4" t="str">
        <f t="shared" si="75"/>
        <v>SublapSCENAverage Event Day (6pm-8pm)11</v>
      </c>
      <c r="B2388" t="s">
        <v>99</v>
      </c>
      <c r="C2388" t="s">
        <v>115</v>
      </c>
      <c r="D2388" s="5" t="s">
        <v>229</v>
      </c>
      <c r="E2388">
        <v>11</v>
      </c>
      <c r="F2388">
        <v>0.62384754419326782</v>
      </c>
      <c r="G2388">
        <v>0.59559428691864014</v>
      </c>
      <c r="H2388">
        <v>1.9865542650222778E-2</v>
      </c>
      <c r="I2388">
        <v>81.163872798730281</v>
      </c>
      <c r="J2388">
        <f t="shared" si="74"/>
        <v>0</v>
      </c>
    </row>
    <row r="2389" spans="1:10" x14ac:dyDescent="0.25">
      <c r="A2389" s="4" t="str">
        <f t="shared" si="75"/>
        <v>SublapSCENAverage Event Day (6pm-8pm)12</v>
      </c>
      <c r="B2389" t="s">
        <v>99</v>
      </c>
      <c r="C2389" t="s">
        <v>115</v>
      </c>
      <c r="D2389" s="5" t="s">
        <v>229</v>
      </c>
      <c r="E2389">
        <v>12</v>
      </c>
      <c r="F2389">
        <v>0.80746525526046753</v>
      </c>
      <c r="G2389">
        <v>0.77412772178649902</v>
      </c>
      <c r="H2389">
        <v>2.2773049771785736E-2</v>
      </c>
      <c r="I2389">
        <v>87.422303819341209</v>
      </c>
      <c r="J2389">
        <f t="shared" si="74"/>
        <v>0</v>
      </c>
    </row>
    <row r="2390" spans="1:10" x14ac:dyDescent="0.25">
      <c r="A2390" s="4" t="str">
        <f t="shared" si="75"/>
        <v>SublapSCENAverage Event Day (6pm-8pm)13</v>
      </c>
      <c r="B2390" t="s">
        <v>99</v>
      </c>
      <c r="C2390" t="s">
        <v>115</v>
      </c>
      <c r="D2390" s="5" t="s">
        <v>229</v>
      </c>
      <c r="E2390">
        <v>13</v>
      </c>
      <c r="F2390">
        <v>1.1388852596282959</v>
      </c>
      <c r="G2390">
        <v>1.0877392292022705</v>
      </c>
      <c r="H2390">
        <v>2.516929991543293E-2</v>
      </c>
      <c r="I2390">
        <v>92.201323676728279</v>
      </c>
      <c r="J2390">
        <f t="shared" si="74"/>
        <v>0</v>
      </c>
    </row>
    <row r="2391" spans="1:10" x14ac:dyDescent="0.25">
      <c r="A2391" s="4" t="str">
        <f t="shared" si="75"/>
        <v>SublapSCENAverage Event Day (6pm-8pm)14</v>
      </c>
      <c r="B2391" t="s">
        <v>99</v>
      </c>
      <c r="C2391" t="s">
        <v>115</v>
      </c>
      <c r="D2391" s="5" t="s">
        <v>229</v>
      </c>
      <c r="E2391">
        <v>14</v>
      </c>
      <c r="F2391">
        <v>1.5021647214889526</v>
      </c>
      <c r="G2391">
        <v>1.4310557842254639</v>
      </c>
      <c r="H2391">
        <v>2.6061529293656349E-2</v>
      </c>
      <c r="I2391">
        <v>96.040745694929342</v>
      </c>
      <c r="J2391">
        <f t="shared" si="74"/>
        <v>0</v>
      </c>
    </row>
    <row r="2392" spans="1:10" x14ac:dyDescent="0.25">
      <c r="A2392" s="4" t="str">
        <f t="shared" si="75"/>
        <v>SublapSCENAverage Event Day (6pm-8pm)15</v>
      </c>
      <c r="B2392" t="s">
        <v>99</v>
      </c>
      <c r="C2392" t="s">
        <v>115</v>
      </c>
      <c r="D2392" s="5" t="s">
        <v>229</v>
      </c>
      <c r="E2392">
        <v>15</v>
      </c>
      <c r="F2392">
        <v>1.9097442626953125</v>
      </c>
      <c r="G2392">
        <v>1.8500790596008301</v>
      </c>
      <c r="H2392">
        <v>2.4512888863682747E-2</v>
      </c>
      <c r="I2392">
        <v>98.521853782835123</v>
      </c>
      <c r="J2392">
        <f t="shared" si="74"/>
        <v>0</v>
      </c>
    </row>
    <row r="2393" spans="1:10" x14ac:dyDescent="0.25">
      <c r="A2393" s="4" t="str">
        <f t="shared" si="75"/>
        <v>SublapSCENAverage Event Day (6pm-8pm)16</v>
      </c>
      <c r="B2393" t="s">
        <v>99</v>
      </c>
      <c r="C2393" t="s">
        <v>115</v>
      </c>
      <c r="D2393" s="5" t="s">
        <v>229</v>
      </c>
      <c r="E2393">
        <v>16</v>
      </c>
      <c r="F2393">
        <v>2.35982346534729</v>
      </c>
      <c r="G2393">
        <v>2.3680388927459717</v>
      </c>
      <c r="H2393">
        <v>1.3359351083636284E-2</v>
      </c>
      <c r="I2393">
        <v>99.564257204086616</v>
      </c>
      <c r="J2393">
        <f t="shared" si="74"/>
        <v>0</v>
      </c>
    </row>
    <row r="2394" spans="1:10" x14ac:dyDescent="0.25">
      <c r="A2394" s="4" t="str">
        <f t="shared" si="75"/>
        <v>SublapSCENAverage Event Day (6pm-8pm)17</v>
      </c>
      <c r="B2394" t="s">
        <v>99</v>
      </c>
      <c r="C2394" t="s">
        <v>115</v>
      </c>
      <c r="D2394" s="5" t="s">
        <v>229</v>
      </c>
      <c r="E2394">
        <v>17</v>
      </c>
      <c r="F2394">
        <v>2.7909679412841797</v>
      </c>
      <c r="G2394">
        <v>2.782752513885498</v>
      </c>
      <c r="H2394">
        <v>1.3359351083636284E-2</v>
      </c>
      <c r="I2394">
        <v>100.06527949050792</v>
      </c>
      <c r="J2394">
        <f t="shared" si="74"/>
        <v>0</v>
      </c>
    </row>
    <row r="2395" spans="1:10" x14ac:dyDescent="0.25">
      <c r="A2395" s="4" t="str">
        <f t="shared" si="75"/>
        <v>SublapSCENAverage Event Day (6pm-8pm)18</v>
      </c>
      <c r="B2395" t="s">
        <v>99</v>
      </c>
      <c r="C2395" t="s">
        <v>115</v>
      </c>
      <c r="D2395" s="5" t="s">
        <v>229</v>
      </c>
      <c r="E2395">
        <v>18</v>
      </c>
      <c r="F2395">
        <v>3.0758700370788574</v>
      </c>
      <c r="G2395">
        <v>3.0754103660583496</v>
      </c>
      <c r="H2395">
        <v>2.4568812921643257E-2</v>
      </c>
      <c r="I2395">
        <v>99.317996450336949</v>
      </c>
      <c r="J2395">
        <f t="shared" si="74"/>
        <v>0</v>
      </c>
    </row>
    <row r="2396" spans="1:10" x14ac:dyDescent="0.25">
      <c r="A2396" s="4" t="str">
        <f t="shared" si="75"/>
        <v>SublapSCENAverage Event Day (6pm-8pm)19</v>
      </c>
      <c r="B2396" t="s">
        <v>99</v>
      </c>
      <c r="C2396" t="s">
        <v>115</v>
      </c>
      <c r="D2396" s="5" t="s">
        <v>229</v>
      </c>
      <c r="E2396">
        <v>19</v>
      </c>
      <c r="F2396">
        <v>3.1451294422149658</v>
      </c>
      <c r="G2396">
        <v>1.8909287452697754</v>
      </c>
      <c r="H2396">
        <v>2.7552615851163864E-2</v>
      </c>
      <c r="I2396">
        <v>97.889175481477565</v>
      </c>
      <c r="J2396">
        <f t="shared" si="74"/>
        <v>0</v>
      </c>
    </row>
    <row r="2397" spans="1:10" x14ac:dyDescent="0.25">
      <c r="A2397" s="4" t="str">
        <f t="shared" si="75"/>
        <v>SublapSCENAverage Event Day (6pm-8pm)20</v>
      </c>
      <c r="B2397" t="s">
        <v>99</v>
      </c>
      <c r="C2397" t="s">
        <v>115</v>
      </c>
      <c r="D2397" s="5" t="s">
        <v>229</v>
      </c>
      <c r="E2397">
        <v>20</v>
      </c>
      <c r="F2397">
        <v>2.9638891220092773</v>
      </c>
      <c r="G2397">
        <v>2.2514853477478027</v>
      </c>
      <c r="H2397">
        <v>2.6907775551080704E-2</v>
      </c>
      <c r="I2397">
        <v>94.83902010141432</v>
      </c>
      <c r="J2397">
        <f t="shared" si="74"/>
        <v>0</v>
      </c>
    </row>
    <row r="2398" spans="1:10" x14ac:dyDescent="0.25">
      <c r="A2398" s="4" t="str">
        <f t="shared" si="75"/>
        <v>SublapSCENAverage Event Day (6pm-8pm)21</v>
      </c>
      <c r="B2398" t="s">
        <v>99</v>
      </c>
      <c r="C2398" t="s">
        <v>115</v>
      </c>
      <c r="D2398" s="5" t="s">
        <v>229</v>
      </c>
      <c r="E2398">
        <v>21</v>
      </c>
      <c r="F2398">
        <v>2.7825274467468262</v>
      </c>
      <c r="G2398">
        <v>3.2671124935150146</v>
      </c>
      <c r="H2398">
        <v>2.5846017524600029E-2</v>
      </c>
      <c r="I2398">
        <v>90.736016939904175</v>
      </c>
      <c r="J2398">
        <f t="shared" si="74"/>
        <v>0</v>
      </c>
    </row>
    <row r="2399" spans="1:10" x14ac:dyDescent="0.25">
      <c r="A2399" s="4" t="str">
        <f t="shared" si="75"/>
        <v>SublapSCENAverage Event Day (6pm-8pm)22</v>
      </c>
      <c r="B2399" t="s">
        <v>99</v>
      </c>
      <c r="C2399" t="s">
        <v>115</v>
      </c>
      <c r="D2399" s="5" t="s">
        <v>229</v>
      </c>
      <c r="E2399">
        <v>22</v>
      </c>
      <c r="F2399">
        <v>2.5362989902496338</v>
      </c>
      <c r="G2399">
        <v>2.7036716938018799</v>
      </c>
      <c r="H2399">
        <v>2.4304622784256935E-2</v>
      </c>
      <c r="I2399">
        <v>86.327923096099141</v>
      </c>
      <c r="J2399">
        <f t="shared" si="74"/>
        <v>0</v>
      </c>
    </row>
    <row r="2400" spans="1:10" x14ac:dyDescent="0.25">
      <c r="A2400" s="4" t="str">
        <f t="shared" si="75"/>
        <v>SublapSCENAverage Event Day (6pm-8pm)23</v>
      </c>
      <c r="B2400" t="s">
        <v>99</v>
      </c>
      <c r="C2400" t="s">
        <v>115</v>
      </c>
      <c r="D2400" s="5" t="s">
        <v>229</v>
      </c>
      <c r="E2400">
        <v>23</v>
      </c>
      <c r="F2400">
        <v>2.1668040752410889</v>
      </c>
      <c r="G2400">
        <v>2.2713837623596191</v>
      </c>
      <c r="H2400">
        <v>2.3288330063223839E-2</v>
      </c>
      <c r="I2400">
        <v>83.133647239390925</v>
      </c>
      <c r="J2400">
        <f t="shared" si="74"/>
        <v>0</v>
      </c>
    </row>
    <row r="2401" spans="1:10" x14ac:dyDescent="0.25">
      <c r="A2401" s="4" t="str">
        <f t="shared" si="75"/>
        <v>SublapSCENAverage Event Day (6pm-8pm)24</v>
      </c>
      <c r="B2401" t="s">
        <v>99</v>
      </c>
      <c r="C2401" t="s">
        <v>115</v>
      </c>
      <c r="D2401" s="5" t="s">
        <v>229</v>
      </c>
      <c r="E2401">
        <v>24</v>
      </c>
      <c r="F2401">
        <v>1.8054717779159546</v>
      </c>
      <c r="G2401">
        <v>1.8900619745254517</v>
      </c>
      <c r="H2401">
        <v>2.1631000563502312E-2</v>
      </c>
      <c r="I2401">
        <v>80.676636157761749</v>
      </c>
      <c r="J2401">
        <f t="shared" si="74"/>
        <v>0</v>
      </c>
    </row>
    <row r="2402" spans="1:10" x14ac:dyDescent="0.25">
      <c r="A2402" s="4" t="str">
        <f t="shared" si="75"/>
        <v>SublapSCEN6/17/2021 (8pm-9pm)1</v>
      </c>
      <c r="B2402" t="s">
        <v>99</v>
      </c>
      <c r="C2402" t="s">
        <v>115</v>
      </c>
      <c r="D2402" s="5" t="s">
        <v>230</v>
      </c>
      <c r="E2402">
        <v>1</v>
      </c>
      <c r="F2402">
        <v>1.5051347017288208</v>
      </c>
      <c r="G2402">
        <v>1.6719397306442261</v>
      </c>
      <c r="H2402">
        <v>2.4450752884149551E-2</v>
      </c>
      <c r="I2402">
        <v>77.190194009773194</v>
      </c>
      <c r="J2402">
        <f t="shared" si="74"/>
        <v>0</v>
      </c>
    </row>
    <row r="2403" spans="1:10" x14ac:dyDescent="0.25">
      <c r="A2403" s="4" t="str">
        <f t="shared" si="75"/>
        <v>SublapSCEN6/17/2021 (8pm-9pm)2</v>
      </c>
      <c r="B2403" t="s">
        <v>99</v>
      </c>
      <c r="C2403" t="s">
        <v>115</v>
      </c>
      <c r="D2403" s="5" t="s">
        <v>230</v>
      </c>
      <c r="E2403">
        <v>2</v>
      </c>
      <c r="F2403">
        <v>1.2817884683609009</v>
      </c>
      <c r="G2403">
        <v>1.4644558429718018</v>
      </c>
      <c r="H2403">
        <v>2.230214886367321E-2</v>
      </c>
      <c r="I2403">
        <v>75.429557813752083</v>
      </c>
      <c r="J2403">
        <f t="shared" si="74"/>
        <v>0</v>
      </c>
    </row>
    <row r="2404" spans="1:10" x14ac:dyDescent="0.25">
      <c r="A2404" s="4" t="str">
        <f t="shared" si="75"/>
        <v>SublapSCEN6/17/2021 (8pm-9pm)3</v>
      </c>
      <c r="B2404" t="s">
        <v>99</v>
      </c>
      <c r="C2404" t="s">
        <v>115</v>
      </c>
      <c r="D2404" s="5" t="s">
        <v>230</v>
      </c>
      <c r="E2404">
        <v>3</v>
      </c>
      <c r="F2404">
        <v>1.1388313770294189</v>
      </c>
      <c r="G2404">
        <v>1.2496838569641113</v>
      </c>
      <c r="H2404">
        <v>2.0150471478700638E-2</v>
      </c>
      <c r="I2404">
        <v>74.582522995048947</v>
      </c>
      <c r="J2404">
        <f t="shared" si="74"/>
        <v>0</v>
      </c>
    </row>
    <row r="2405" spans="1:10" x14ac:dyDescent="0.25">
      <c r="A2405" s="4" t="str">
        <f t="shared" si="75"/>
        <v>SublapSCEN6/17/2021 (8pm-9pm)4</v>
      </c>
      <c r="B2405" t="s">
        <v>99</v>
      </c>
      <c r="C2405" t="s">
        <v>115</v>
      </c>
      <c r="D2405" s="5" t="s">
        <v>230</v>
      </c>
      <c r="E2405">
        <v>4</v>
      </c>
      <c r="F2405">
        <v>1.0337004661560059</v>
      </c>
      <c r="G2405">
        <v>1.1027648448944092</v>
      </c>
      <c r="H2405">
        <v>1.8073886632919312E-2</v>
      </c>
      <c r="I2405">
        <v>74.310949444770813</v>
      </c>
      <c r="J2405">
        <f t="shared" si="74"/>
        <v>0</v>
      </c>
    </row>
    <row r="2406" spans="1:10" x14ac:dyDescent="0.25">
      <c r="A2406" s="4" t="str">
        <f t="shared" si="75"/>
        <v>SublapSCEN6/17/2021 (8pm-9pm)5</v>
      </c>
      <c r="B2406" t="s">
        <v>99</v>
      </c>
      <c r="C2406" t="s">
        <v>115</v>
      </c>
      <c r="D2406" s="5" t="s">
        <v>230</v>
      </c>
      <c r="E2406">
        <v>5</v>
      </c>
      <c r="F2406">
        <v>0.96361011266708374</v>
      </c>
      <c r="G2406">
        <v>1.005024790763855</v>
      </c>
      <c r="H2406">
        <v>1.648392342031002E-2</v>
      </c>
      <c r="I2406">
        <v>73.566538187765303</v>
      </c>
      <c r="J2406">
        <f t="shared" si="74"/>
        <v>0</v>
      </c>
    </row>
    <row r="2407" spans="1:10" x14ac:dyDescent="0.25">
      <c r="A2407" s="4" t="str">
        <f t="shared" si="75"/>
        <v>SublapSCEN6/17/2021 (8pm-9pm)6</v>
      </c>
      <c r="B2407" t="s">
        <v>99</v>
      </c>
      <c r="C2407" t="s">
        <v>115</v>
      </c>
      <c r="D2407" s="5" t="s">
        <v>230</v>
      </c>
      <c r="E2407">
        <v>6</v>
      </c>
      <c r="F2407">
        <v>0.90898460149765015</v>
      </c>
      <c r="G2407">
        <v>0.93383967876434326</v>
      </c>
      <c r="H2407">
        <v>1.47284846752882E-2</v>
      </c>
      <c r="I2407">
        <v>72.993282953577662</v>
      </c>
      <c r="J2407">
        <f t="shared" si="74"/>
        <v>0</v>
      </c>
    </row>
    <row r="2408" spans="1:10" x14ac:dyDescent="0.25">
      <c r="A2408" s="4" t="str">
        <f t="shared" si="75"/>
        <v>SublapSCEN6/17/2021 (8pm-9pm)7</v>
      </c>
      <c r="B2408" t="s">
        <v>99</v>
      </c>
      <c r="C2408" t="s">
        <v>115</v>
      </c>
      <c r="D2408" s="5" t="s">
        <v>230</v>
      </c>
      <c r="E2408">
        <v>7</v>
      </c>
      <c r="F2408">
        <v>0.84383153915405273</v>
      </c>
      <c r="G2408">
        <v>0.87547487020492554</v>
      </c>
      <c r="H2408">
        <v>1.3973183929920197E-2</v>
      </c>
      <c r="I2408">
        <v>71.824159897142835</v>
      </c>
      <c r="J2408">
        <f t="shared" si="74"/>
        <v>0</v>
      </c>
    </row>
    <row r="2409" spans="1:10" x14ac:dyDescent="0.25">
      <c r="A2409" s="4" t="str">
        <f t="shared" si="75"/>
        <v>SublapSCEN6/17/2021 (8pm-9pm)8</v>
      </c>
      <c r="B2409" t="s">
        <v>99</v>
      </c>
      <c r="C2409" t="s">
        <v>115</v>
      </c>
      <c r="D2409" s="5" t="s">
        <v>230</v>
      </c>
      <c r="E2409">
        <v>8</v>
      </c>
      <c r="F2409">
        <v>0.76485848426818848</v>
      </c>
      <c r="G2409">
        <v>0.83045750856399536</v>
      </c>
      <c r="H2409">
        <v>1.5198130160570145E-2</v>
      </c>
      <c r="I2409">
        <v>71.964744551527886</v>
      </c>
      <c r="J2409">
        <f t="shared" si="74"/>
        <v>0</v>
      </c>
    </row>
    <row r="2410" spans="1:10" x14ac:dyDescent="0.25">
      <c r="A2410" s="4" t="str">
        <f t="shared" si="75"/>
        <v>SublapSCEN6/17/2021 (8pm-9pm)9</v>
      </c>
      <c r="B2410" t="s">
        <v>99</v>
      </c>
      <c r="C2410" t="s">
        <v>115</v>
      </c>
      <c r="D2410" s="5" t="s">
        <v>230</v>
      </c>
      <c r="E2410">
        <v>9</v>
      </c>
      <c r="F2410">
        <v>0.70615649223327637</v>
      </c>
      <c r="G2410">
        <v>0.75663620233535767</v>
      </c>
      <c r="H2410">
        <v>1.7126461490988731E-2</v>
      </c>
      <c r="I2410">
        <v>74.642633172773543</v>
      </c>
      <c r="J2410">
        <f t="shared" si="74"/>
        <v>0</v>
      </c>
    </row>
    <row r="2411" spans="1:10" x14ac:dyDescent="0.25">
      <c r="A2411" s="4" t="str">
        <f t="shared" si="75"/>
        <v>SublapSCEN6/17/2021 (8pm-9pm)10</v>
      </c>
      <c r="B2411" t="s">
        <v>99</v>
      </c>
      <c r="C2411" t="s">
        <v>115</v>
      </c>
      <c r="D2411" s="5" t="s">
        <v>230</v>
      </c>
      <c r="E2411">
        <v>10</v>
      </c>
      <c r="F2411">
        <v>0.70540159940719604</v>
      </c>
      <c r="G2411">
        <v>0.79416221380233765</v>
      </c>
      <c r="H2411">
        <v>2.0119385793805122E-2</v>
      </c>
      <c r="I2411">
        <v>79.9390132331079</v>
      </c>
      <c r="J2411">
        <f t="shared" si="74"/>
        <v>0</v>
      </c>
    </row>
    <row r="2412" spans="1:10" x14ac:dyDescent="0.25">
      <c r="A2412" s="4" t="str">
        <f t="shared" si="75"/>
        <v>SublapSCEN6/17/2021 (8pm-9pm)11</v>
      </c>
      <c r="B2412" t="s">
        <v>99</v>
      </c>
      <c r="C2412" t="s">
        <v>115</v>
      </c>
      <c r="D2412" s="5" t="s">
        <v>230</v>
      </c>
      <c r="E2412">
        <v>11</v>
      </c>
      <c r="F2412">
        <v>0.79314517974853516</v>
      </c>
      <c r="G2412">
        <v>1.0586721897125244</v>
      </c>
      <c r="H2412">
        <v>2.4311184883117676E-2</v>
      </c>
      <c r="I2412">
        <v>84.712628226126398</v>
      </c>
      <c r="J2412">
        <f t="shared" si="74"/>
        <v>0</v>
      </c>
    </row>
    <row r="2413" spans="1:10" x14ac:dyDescent="0.25">
      <c r="A2413" s="4" t="str">
        <f t="shared" si="75"/>
        <v>SublapSCEN6/17/2021 (8pm-9pm)12</v>
      </c>
      <c r="B2413" t="s">
        <v>99</v>
      </c>
      <c r="C2413" t="s">
        <v>115</v>
      </c>
      <c r="D2413" s="5" t="s">
        <v>230</v>
      </c>
      <c r="E2413">
        <v>12</v>
      </c>
      <c r="F2413">
        <v>0.84982401132583618</v>
      </c>
      <c r="G2413">
        <v>0.98662984371185303</v>
      </c>
      <c r="H2413">
        <v>2.6043655350804329E-2</v>
      </c>
      <c r="I2413">
        <v>89.250806633503203</v>
      </c>
      <c r="J2413">
        <f t="shared" si="74"/>
        <v>0</v>
      </c>
    </row>
    <row r="2414" spans="1:10" x14ac:dyDescent="0.25">
      <c r="A2414" s="4" t="str">
        <f t="shared" si="75"/>
        <v>SublapSCEN6/17/2021 (8pm-9pm)13</v>
      </c>
      <c r="B2414" t="s">
        <v>99</v>
      </c>
      <c r="C2414" t="s">
        <v>115</v>
      </c>
      <c r="D2414" s="5" t="s">
        <v>230</v>
      </c>
      <c r="E2414">
        <v>13</v>
      </c>
      <c r="F2414">
        <v>1.104840874671936</v>
      </c>
      <c r="G2414">
        <v>1.1301892995834351</v>
      </c>
      <c r="H2414">
        <v>2.8599204495549202E-2</v>
      </c>
      <c r="I2414">
        <v>91.697000784258691</v>
      </c>
      <c r="J2414">
        <f t="shared" si="74"/>
        <v>0</v>
      </c>
    </row>
    <row r="2415" spans="1:10" x14ac:dyDescent="0.25">
      <c r="A2415" s="4" t="str">
        <f t="shared" si="75"/>
        <v>SublapSCEN6/17/2021 (8pm-9pm)14</v>
      </c>
      <c r="B2415" t="s">
        <v>99</v>
      </c>
      <c r="C2415" t="s">
        <v>115</v>
      </c>
      <c r="D2415" s="5" t="s">
        <v>230</v>
      </c>
      <c r="E2415">
        <v>14</v>
      </c>
      <c r="F2415">
        <v>1.5169302225112915</v>
      </c>
      <c r="G2415">
        <v>1.4979217052459717</v>
      </c>
      <c r="H2415">
        <v>3.1231030821800232E-2</v>
      </c>
      <c r="I2415">
        <v>95.438254487129953</v>
      </c>
      <c r="J2415">
        <f t="shared" si="74"/>
        <v>0</v>
      </c>
    </row>
    <row r="2416" spans="1:10" x14ac:dyDescent="0.25">
      <c r="A2416" s="4" t="str">
        <f t="shared" si="75"/>
        <v>SublapSCEN6/17/2021 (8pm-9pm)15</v>
      </c>
      <c r="B2416" t="s">
        <v>99</v>
      </c>
      <c r="C2416" t="s">
        <v>115</v>
      </c>
      <c r="D2416" s="5" t="s">
        <v>230</v>
      </c>
      <c r="E2416">
        <v>15</v>
      </c>
      <c r="F2416">
        <v>1.948728084564209</v>
      </c>
      <c r="G2416">
        <v>2.0002412796020508</v>
      </c>
      <c r="H2416">
        <v>3.1503722071647644E-2</v>
      </c>
      <c r="I2416">
        <v>98.565497367612778</v>
      </c>
      <c r="J2416">
        <f t="shared" si="74"/>
        <v>0</v>
      </c>
    </row>
    <row r="2417" spans="1:10" x14ac:dyDescent="0.25">
      <c r="A2417" s="4" t="str">
        <f t="shared" si="75"/>
        <v>SublapSCEN6/17/2021 (8pm-9pm)16</v>
      </c>
      <c r="B2417" t="s">
        <v>99</v>
      </c>
      <c r="C2417" t="s">
        <v>115</v>
      </c>
      <c r="D2417" s="5" t="s">
        <v>230</v>
      </c>
      <c r="E2417">
        <v>16</v>
      </c>
      <c r="F2417">
        <v>2.3346598148345947</v>
      </c>
      <c r="G2417">
        <v>2.4587669372558594</v>
      </c>
      <c r="H2417">
        <v>3.1331330537796021E-2</v>
      </c>
      <c r="I2417">
        <v>100.51113950437114</v>
      </c>
      <c r="J2417">
        <f t="shared" si="74"/>
        <v>0</v>
      </c>
    </row>
    <row r="2418" spans="1:10" x14ac:dyDescent="0.25">
      <c r="A2418" s="4" t="str">
        <f t="shared" si="75"/>
        <v>SublapSCEN6/17/2021 (8pm-9pm)17</v>
      </c>
      <c r="B2418" t="s">
        <v>99</v>
      </c>
      <c r="C2418" t="s">
        <v>115</v>
      </c>
      <c r="D2418" s="5" t="s">
        <v>230</v>
      </c>
      <c r="E2418">
        <v>17</v>
      </c>
      <c r="F2418">
        <v>2.6993322372436523</v>
      </c>
      <c r="G2418">
        <v>2.7431254386901855</v>
      </c>
      <c r="H2418">
        <v>2.7996145188808441E-2</v>
      </c>
      <c r="I2418">
        <v>100.75821695981487</v>
      </c>
      <c r="J2418">
        <f t="shared" si="74"/>
        <v>0</v>
      </c>
    </row>
    <row r="2419" spans="1:10" x14ac:dyDescent="0.25">
      <c r="A2419" s="4" t="str">
        <f t="shared" si="75"/>
        <v>SublapSCEN6/17/2021 (8pm-9pm)18</v>
      </c>
      <c r="B2419" t="s">
        <v>99</v>
      </c>
      <c r="C2419" t="s">
        <v>115</v>
      </c>
      <c r="D2419" s="5" t="s">
        <v>230</v>
      </c>
      <c r="E2419">
        <v>18</v>
      </c>
      <c r="F2419">
        <v>3.0676620006561279</v>
      </c>
      <c r="G2419">
        <v>3.0684878826141357</v>
      </c>
      <c r="H2419">
        <v>1.4888295903801918E-2</v>
      </c>
      <c r="I2419">
        <v>99.081928941511336</v>
      </c>
      <c r="J2419">
        <f t="shared" si="74"/>
        <v>0</v>
      </c>
    </row>
    <row r="2420" spans="1:10" x14ac:dyDescent="0.25">
      <c r="A2420" s="4" t="str">
        <f t="shared" si="75"/>
        <v>SublapSCEN6/17/2021 (8pm-9pm)19</v>
      </c>
      <c r="B2420" t="s">
        <v>99</v>
      </c>
      <c r="C2420" t="s">
        <v>115</v>
      </c>
      <c r="D2420" s="5" t="s">
        <v>230</v>
      </c>
      <c r="E2420">
        <v>19</v>
      </c>
      <c r="F2420">
        <v>3.1763637065887451</v>
      </c>
      <c r="G2420">
        <v>3.1755378246307373</v>
      </c>
      <c r="H2420">
        <v>1.4888295903801918E-2</v>
      </c>
      <c r="I2420">
        <v>96.859398916844398</v>
      </c>
      <c r="J2420">
        <f t="shared" si="74"/>
        <v>0</v>
      </c>
    </row>
    <row r="2421" spans="1:10" x14ac:dyDescent="0.25">
      <c r="A2421" s="4" t="str">
        <f t="shared" si="75"/>
        <v>SublapSCEN6/17/2021 (8pm-9pm)20</v>
      </c>
      <c r="B2421" t="s">
        <v>99</v>
      </c>
      <c r="C2421" t="s">
        <v>115</v>
      </c>
      <c r="D2421" s="5" t="s">
        <v>230</v>
      </c>
      <c r="E2421">
        <v>20</v>
      </c>
      <c r="F2421">
        <v>2.98284912109375</v>
      </c>
      <c r="G2421">
        <v>3.0770609378814697</v>
      </c>
      <c r="H2421">
        <v>2.5856699794530869E-2</v>
      </c>
      <c r="I2421">
        <v>94.10748645567125</v>
      </c>
      <c r="J2421">
        <f t="shared" si="74"/>
        <v>0</v>
      </c>
    </row>
    <row r="2422" spans="1:10" x14ac:dyDescent="0.25">
      <c r="A2422" s="4" t="str">
        <f t="shared" si="75"/>
        <v>SublapSCEN6/17/2021 (8pm-9pm)21</v>
      </c>
      <c r="B2422" t="s">
        <v>99</v>
      </c>
      <c r="C2422" t="s">
        <v>115</v>
      </c>
      <c r="D2422" s="5" t="s">
        <v>230</v>
      </c>
      <c r="E2422">
        <v>21</v>
      </c>
      <c r="F2422">
        <v>2.77724289894104</v>
      </c>
      <c r="G2422">
        <v>1.7817360162734985</v>
      </c>
      <c r="H2422">
        <v>2.836059033870697E-2</v>
      </c>
      <c r="I2422">
        <v>90.722179655105833</v>
      </c>
      <c r="J2422">
        <f t="shared" si="74"/>
        <v>0</v>
      </c>
    </row>
    <row r="2423" spans="1:10" x14ac:dyDescent="0.25">
      <c r="A2423" s="4" t="str">
        <f t="shared" si="75"/>
        <v>SublapSCEN6/17/2021 (8pm-9pm)22</v>
      </c>
      <c r="B2423" t="s">
        <v>99</v>
      </c>
      <c r="C2423" t="s">
        <v>115</v>
      </c>
      <c r="D2423" s="5" t="s">
        <v>230</v>
      </c>
      <c r="E2423">
        <v>22</v>
      </c>
      <c r="F2423">
        <v>2.5609986782073975</v>
      </c>
      <c r="G2423">
        <v>3.2377357482910156</v>
      </c>
      <c r="H2423">
        <v>2.8000831604003906E-2</v>
      </c>
      <c r="I2423">
        <v>87.365035210886305</v>
      </c>
      <c r="J2423">
        <f t="shared" si="74"/>
        <v>0</v>
      </c>
    </row>
    <row r="2424" spans="1:10" x14ac:dyDescent="0.25">
      <c r="A2424" s="4" t="str">
        <f t="shared" si="75"/>
        <v>SublapSCEN6/17/2021 (8pm-9pm)23</v>
      </c>
      <c r="B2424" t="s">
        <v>99</v>
      </c>
      <c r="C2424" t="s">
        <v>115</v>
      </c>
      <c r="D2424" s="5" t="s">
        <v>230</v>
      </c>
      <c r="E2424">
        <v>23</v>
      </c>
      <c r="F2424">
        <v>2.2129154205322266</v>
      </c>
      <c r="G2424">
        <v>2.561171293258667</v>
      </c>
      <c r="H2424">
        <v>2.7342906221747398E-2</v>
      </c>
      <c r="I2424">
        <v>84.533562940935937</v>
      </c>
      <c r="J2424">
        <f t="shared" si="74"/>
        <v>0</v>
      </c>
    </row>
    <row r="2425" spans="1:10" x14ac:dyDescent="0.25">
      <c r="A2425" s="4" t="str">
        <f t="shared" si="75"/>
        <v>SublapSCEN6/17/2021 (8pm-9pm)24</v>
      </c>
      <c r="B2425" t="s">
        <v>99</v>
      </c>
      <c r="C2425" t="s">
        <v>115</v>
      </c>
      <c r="D2425" s="5" t="s">
        <v>230</v>
      </c>
      <c r="E2425">
        <v>24</v>
      </c>
      <c r="F2425">
        <v>1.8460239171981812</v>
      </c>
      <c r="G2425">
        <v>2.1198022365570068</v>
      </c>
      <c r="H2425">
        <v>2.5592662394046783E-2</v>
      </c>
      <c r="I2425">
        <v>81.172646223537384</v>
      </c>
      <c r="J2425">
        <f t="shared" si="74"/>
        <v>0</v>
      </c>
    </row>
    <row r="2426" spans="1:10" x14ac:dyDescent="0.25">
      <c r="A2426" s="4" t="str">
        <f t="shared" si="75"/>
        <v>SublapSCEN7/9/2021 (5pm-6pm &amp; 6:30pm-8:58pm)1</v>
      </c>
      <c r="B2426" t="s">
        <v>99</v>
      </c>
      <c r="C2426" t="s">
        <v>115</v>
      </c>
      <c r="D2426" s="5" t="s">
        <v>231</v>
      </c>
      <c r="E2426">
        <v>1</v>
      </c>
      <c r="F2426">
        <v>1.816195011138916</v>
      </c>
      <c r="G2426">
        <v>1.7765955924987793</v>
      </c>
      <c r="H2426">
        <v>2.2611113265156746E-2</v>
      </c>
      <c r="I2426">
        <v>82.269856081706322</v>
      </c>
      <c r="J2426">
        <f t="shared" si="74"/>
        <v>0</v>
      </c>
    </row>
    <row r="2427" spans="1:10" x14ac:dyDescent="0.25">
      <c r="A2427" s="4" t="str">
        <f t="shared" si="75"/>
        <v>SublapSCEN7/9/2021 (5pm-6pm &amp; 6:30pm-8:58pm)2</v>
      </c>
      <c r="B2427" t="s">
        <v>99</v>
      </c>
      <c r="C2427" t="s">
        <v>115</v>
      </c>
      <c r="D2427" s="5" t="s">
        <v>231</v>
      </c>
      <c r="E2427">
        <v>2</v>
      </c>
      <c r="F2427">
        <v>1.5796530246734619</v>
      </c>
      <c r="G2427">
        <v>1.5657529830932617</v>
      </c>
      <c r="H2427">
        <v>2.0879881456494331E-2</v>
      </c>
      <c r="I2427">
        <v>80.48753946146627</v>
      </c>
      <c r="J2427">
        <f t="shared" si="74"/>
        <v>0</v>
      </c>
    </row>
    <row r="2428" spans="1:10" x14ac:dyDescent="0.25">
      <c r="A2428" s="4" t="str">
        <f t="shared" si="75"/>
        <v>SublapSCEN7/9/2021 (5pm-6pm &amp; 6:30pm-8:58pm)3</v>
      </c>
      <c r="B2428" t="s">
        <v>99</v>
      </c>
      <c r="C2428" t="s">
        <v>115</v>
      </c>
      <c r="D2428" s="5" t="s">
        <v>231</v>
      </c>
      <c r="E2428">
        <v>3</v>
      </c>
      <c r="F2428">
        <v>1.4035074710845947</v>
      </c>
      <c r="G2428">
        <v>1.3748672008514404</v>
      </c>
      <c r="H2428">
        <v>1.9132234156131744E-2</v>
      </c>
      <c r="I2428">
        <v>79.004972144842966</v>
      </c>
      <c r="J2428">
        <f t="shared" si="74"/>
        <v>0</v>
      </c>
    </row>
    <row r="2429" spans="1:10" x14ac:dyDescent="0.25">
      <c r="A2429" s="4" t="str">
        <f t="shared" si="75"/>
        <v>SublapSCEN7/9/2021 (5pm-6pm &amp; 6:30pm-8:58pm)4</v>
      </c>
      <c r="B2429" t="s">
        <v>99</v>
      </c>
      <c r="C2429" t="s">
        <v>115</v>
      </c>
      <c r="D2429" s="5" t="s">
        <v>231</v>
      </c>
      <c r="E2429">
        <v>4</v>
      </c>
      <c r="F2429">
        <v>1.2583111524581909</v>
      </c>
      <c r="G2429">
        <v>1.247092604637146</v>
      </c>
      <c r="H2429">
        <v>1.7290439456701279E-2</v>
      </c>
      <c r="I2429">
        <v>77.335543175482258</v>
      </c>
      <c r="J2429">
        <f t="shared" si="74"/>
        <v>0</v>
      </c>
    </row>
    <row r="2430" spans="1:10" x14ac:dyDescent="0.25">
      <c r="A2430" s="4" t="str">
        <f t="shared" si="75"/>
        <v>SublapSCEN7/9/2021 (5pm-6pm &amp; 6:30pm-8:58pm)5</v>
      </c>
      <c r="B2430" t="s">
        <v>99</v>
      </c>
      <c r="C2430" t="s">
        <v>115</v>
      </c>
      <c r="D2430" s="5" t="s">
        <v>231</v>
      </c>
      <c r="E2430">
        <v>5</v>
      </c>
      <c r="F2430">
        <v>1.1648057699203491</v>
      </c>
      <c r="G2430">
        <v>1.1475772857666016</v>
      </c>
      <c r="H2430">
        <v>1.555830892175436E-2</v>
      </c>
      <c r="I2430">
        <v>76.64753481894067</v>
      </c>
      <c r="J2430">
        <f t="shared" si="74"/>
        <v>0</v>
      </c>
    </row>
    <row r="2431" spans="1:10" x14ac:dyDescent="0.25">
      <c r="A2431" s="4" t="str">
        <f t="shared" si="75"/>
        <v>SublapSCEN7/9/2021 (5pm-6pm &amp; 6:30pm-8:58pm)6</v>
      </c>
      <c r="B2431" t="s">
        <v>99</v>
      </c>
      <c r="C2431" t="s">
        <v>115</v>
      </c>
      <c r="D2431" s="5" t="s">
        <v>231</v>
      </c>
      <c r="E2431">
        <v>6</v>
      </c>
      <c r="F2431">
        <v>1.0868338346481323</v>
      </c>
      <c r="G2431">
        <v>1.0842961072921753</v>
      </c>
      <c r="H2431">
        <v>1.4108240604400635E-2</v>
      </c>
      <c r="I2431">
        <v>75.779962859797706</v>
      </c>
      <c r="J2431">
        <f t="shared" si="74"/>
        <v>0</v>
      </c>
    </row>
    <row r="2432" spans="1:10" x14ac:dyDescent="0.25">
      <c r="A2432" s="4" t="str">
        <f t="shared" si="75"/>
        <v>SublapSCEN7/9/2021 (5pm-6pm &amp; 6:30pm-8:58pm)7</v>
      </c>
      <c r="B2432" t="s">
        <v>99</v>
      </c>
      <c r="C2432" t="s">
        <v>115</v>
      </c>
      <c r="D2432" s="5" t="s">
        <v>231</v>
      </c>
      <c r="E2432">
        <v>7</v>
      </c>
      <c r="F2432">
        <v>1.0254027843475342</v>
      </c>
      <c r="G2432">
        <v>1.0106132030487061</v>
      </c>
      <c r="H2432">
        <v>1.3663987629115582E-2</v>
      </c>
      <c r="I2432">
        <v>74.970236768801144</v>
      </c>
      <c r="J2432">
        <f t="shared" si="74"/>
        <v>0</v>
      </c>
    </row>
    <row r="2433" spans="1:10" x14ac:dyDescent="0.25">
      <c r="A2433" s="4" t="str">
        <f t="shared" si="75"/>
        <v>SublapSCEN7/9/2021 (5pm-6pm &amp; 6:30pm-8:58pm)8</v>
      </c>
      <c r="B2433" t="s">
        <v>99</v>
      </c>
      <c r="C2433" t="s">
        <v>115</v>
      </c>
      <c r="D2433" s="5" t="s">
        <v>231</v>
      </c>
      <c r="E2433">
        <v>8</v>
      </c>
      <c r="F2433">
        <v>1.0052028894424438</v>
      </c>
      <c r="G2433">
        <v>0.98998779058456421</v>
      </c>
      <c r="H2433">
        <v>1.4956771396100521E-2</v>
      </c>
      <c r="I2433">
        <v>75.464517177346295</v>
      </c>
      <c r="J2433">
        <f t="shared" si="74"/>
        <v>0</v>
      </c>
    </row>
    <row r="2434" spans="1:10" x14ac:dyDescent="0.25">
      <c r="A2434" s="4" t="str">
        <f t="shared" si="75"/>
        <v>SublapSCEN7/9/2021 (5pm-6pm &amp; 6:30pm-8:58pm)9</v>
      </c>
      <c r="B2434" t="s">
        <v>99</v>
      </c>
      <c r="C2434" t="s">
        <v>115</v>
      </c>
      <c r="D2434" s="5" t="s">
        <v>231</v>
      </c>
      <c r="E2434">
        <v>9</v>
      </c>
      <c r="F2434">
        <v>0.96323120594024658</v>
      </c>
      <c r="G2434">
        <v>0.95932722091674805</v>
      </c>
      <c r="H2434">
        <v>1.7429793253540993E-2</v>
      </c>
      <c r="I2434">
        <v>78.092107706592543</v>
      </c>
      <c r="J2434">
        <f t="shared" ref="J2434:J2497" si="76">INDEX(events, MATCH(CONCATENATE(B2434, C2434, D2434), events_y, 0), MATCH("Confidential", events_x, 0))</f>
        <v>0</v>
      </c>
    </row>
    <row r="2435" spans="1:10" x14ac:dyDescent="0.25">
      <c r="A2435" s="4" t="str">
        <f t="shared" ref="A2435:A2498" si="77">B2435&amp;C2435&amp;D2435&amp;E2435</f>
        <v>SublapSCEN7/9/2021 (5pm-6pm &amp; 6:30pm-8:58pm)10</v>
      </c>
      <c r="B2435" t="s">
        <v>99</v>
      </c>
      <c r="C2435" t="s">
        <v>115</v>
      </c>
      <c r="D2435" s="5" t="s">
        <v>231</v>
      </c>
      <c r="E2435">
        <v>10</v>
      </c>
      <c r="F2435">
        <v>0.97286385297775269</v>
      </c>
      <c r="G2435">
        <v>1.0220640897750854</v>
      </c>
      <c r="H2435">
        <v>2.0646899938583374E-2</v>
      </c>
      <c r="I2435">
        <v>82.428528319404947</v>
      </c>
      <c r="J2435">
        <f t="shared" si="76"/>
        <v>0</v>
      </c>
    </row>
    <row r="2436" spans="1:10" x14ac:dyDescent="0.25">
      <c r="A2436" s="4" t="str">
        <f t="shared" si="77"/>
        <v>SublapSCEN7/9/2021 (5pm-6pm &amp; 6:30pm-8:58pm)11</v>
      </c>
      <c r="B2436" t="s">
        <v>99</v>
      </c>
      <c r="C2436" t="s">
        <v>115</v>
      </c>
      <c r="D2436" s="5" t="s">
        <v>231</v>
      </c>
      <c r="E2436">
        <v>11</v>
      </c>
      <c r="F2436">
        <v>1.1337077617645264</v>
      </c>
      <c r="G2436">
        <v>1.1622806787490845</v>
      </c>
      <c r="H2436">
        <v>2.4175804108381271E-2</v>
      </c>
      <c r="I2436">
        <v>87.159633240485064</v>
      </c>
      <c r="J2436">
        <f t="shared" si="76"/>
        <v>0</v>
      </c>
    </row>
    <row r="2437" spans="1:10" x14ac:dyDescent="0.25">
      <c r="A2437" s="4" t="str">
        <f t="shared" si="77"/>
        <v>SublapSCEN7/9/2021 (5pm-6pm &amp; 6:30pm-8:58pm)12</v>
      </c>
      <c r="B2437" t="s">
        <v>99</v>
      </c>
      <c r="C2437" t="s">
        <v>115</v>
      </c>
      <c r="D2437" s="5" t="s">
        <v>231</v>
      </c>
      <c r="E2437">
        <v>12</v>
      </c>
      <c r="F2437">
        <v>1.4273897409439087</v>
      </c>
      <c r="G2437">
        <v>1.3547205924987793</v>
      </c>
      <c r="H2437">
        <v>2.6847342029213905E-2</v>
      </c>
      <c r="I2437">
        <v>92.114948932220202</v>
      </c>
      <c r="J2437">
        <f t="shared" si="76"/>
        <v>0</v>
      </c>
    </row>
    <row r="2438" spans="1:10" x14ac:dyDescent="0.25">
      <c r="A2438" s="4" t="str">
        <f t="shared" si="77"/>
        <v>SublapSCEN7/9/2021 (5pm-6pm &amp; 6:30pm-8:58pm)13</v>
      </c>
      <c r="B2438" t="s">
        <v>99</v>
      </c>
      <c r="C2438" t="s">
        <v>115</v>
      </c>
      <c r="D2438" s="5" t="s">
        <v>231</v>
      </c>
      <c r="E2438">
        <v>13</v>
      </c>
      <c r="F2438">
        <v>1.7624914646148682</v>
      </c>
      <c r="G2438">
        <v>1.7408765554428101</v>
      </c>
      <c r="H2438">
        <v>2.8717041015625E-2</v>
      </c>
      <c r="I2438">
        <v>96.504967502316759</v>
      </c>
      <c r="J2438">
        <f t="shared" si="76"/>
        <v>0</v>
      </c>
    </row>
    <row r="2439" spans="1:10" x14ac:dyDescent="0.25">
      <c r="A2439" s="4" t="str">
        <f t="shared" si="77"/>
        <v>SublapSCEN7/9/2021 (5pm-6pm &amp; 6:30pm-8:58pm)14</v>
      </c>
      <c r="B2439" t="s">
        <v>99</v>
      </c>
      <c r="C2439" t="s">
        <v>115</v>
      </c>
      <c r="D2439" s="5" t="s">
        <v>231</v>
      </c>
      <c r="E2439">
        <v>14</v>
      </c>
      <c r="F2439">
        <v>2.1254119873046875</v>
      </c>
      <c r="G2439">
        <v>2.1663553714752197</v>
      </c>
      <c r="H2439">
        <v>2.6560297235846519E-2</v>
      </c>
      <c r="I2439">
        <v>99.379038997220917</v>
      </c>
      <c r="J2439">
        <f t="shared" si="76"/>
        <v>0</v>
      </c>
    </row>
    <row r="2440" spans="1:10" x14ac:dyDescent="0.25">
      <c r="A2440" s="4" t="str">
        <f t="shared" si="77"/>
        <v>SublapSCEN7/9/2021 (5pm-6pm &amp; 6:30pm-8:58pm)15</v>
      </c>
      <c r="B2440" t="s">
        <v>99</v>
      </c>
      <c r="C2440" t="s">
        <v>115</v>
      </c>
      <c r="D2440" s="5" t="s">
        <v>231</v>
      </c>
      <c r="E2440">
        <v>15</v>
      </c>
      <c r="F2440">
        <v>2.4970083236694336</v>
      </c>
      <c r="G2440">
        <v>2.5111556053161621</v>
      </c>
      <c r="H2440">
        <v>1.4047948643565178E-2</v>
      </c>
      <c r="I2440">
        <v>101.20506035283621</v>
      </c>
      <c r="J2440">
        <f t="shared" si="76"/>
        <v>0</v>
      </c>
    </row>
    <row r="2441" spans="1:10" x14ac:dyDescent="0.25">
      <c r="A2441" s="4" t="str">
        <f t="shared" si="77"/>
        <v>SublapSCEN7/9/2021 (5pm-6pm &amp; 6:30pm-8:58pm)16</v>
      </c>
      <c r="B2441" t="s">
        <v>99</v>
      </c>
      <c r="C2441" t="s">
        <v>115</v>
      </c>
      <c r="D2441" s="5" t="s">
        <v>231</v>
      </c>
      <c r="E2441">
        <v>16</v>
      </c>
      <c r="F2441">
        <v>2.8813276290893555</v>
      </c>
      <c r="G2441">
        <v>2.867180347442627</v>
      </c>
      <c r="H2441">
        <v>1.4047948643565178E-2</v>
      </c>
      <c r="I2441">
        <v>102.01269730732943</v>
      </c>
      <c r="J2441">
        <f t="shared" si="76"/>
        <v>0</v>
      </c>
    </row>
    <row r="2442" spans="1:10" x14ac:dyDescent="0.25">
      <c r="A2442" s="4" t="str">
        <f t="shared" si="77"/>
        <v>SublapSCEN7/9/2021 (5pm-6pm &amp; 6:30pm-8:58pm)17</v>
      </c>
      <c r="B2442" t="s">
        <v>99</v>
      </c>
      <c r="C2442" t="s">
        <v>115</v>
      </c>
      <c r="D2442" s="5" t="s">
        <v>231</v>
      </c>
      <c r="E2442">
        <v>17</v>
      </c>
      <c r="F2442">
        <v>3.1066315174102783</v>
      </c>
      <c r="G2442">
        <v>3.0939419269561768</v>
      </c>
      <c r="H2442">
        <v>2.6220552623271942E-2</v>
      </c>
      <c r="I2442">
        <v>102.21513463323626</v>
      </c>
      <c r="J2442">
        <f t="shared" si="76"/>
        <v>0</v>
      </c>
    </row>
    <row r="2443" spans="1:10" x14ac:dyDescent="0.25">
      <c r="A2443" s="4" t="str">
        <f t="shared" si="77"/>
        <v>SublapSCEN7/9/2021 (5pm-6pm &amp; 6:30pm-8:58pm)18</v>
      </c>
      <c r="B2443" t="s">
        <v>99</v>
      </c>
      <c r="C2443" t="s">
        <v>115</v>
      </c>
      <c r="D2443" s="5" t="s">
        <v>231</v>
      </c>
      <c r="E2443">
        <v>18</v>
      </c>
      <c r="F2443">
        <v>3.3545715808868408</v>
      </c>
      <c r="G2443">
        <v>1.9142744541168213</v>
      </c>
      <c r="H2443">
        <v>3.098645806312561E-2</v>
      </c>
      <c r="I2443">
        <v>101.74449860724685</v>
      </c>
      <c r="J2443">
        <f t="shared" si="76"/>
        <v>0</v>
      </c>
    </row>
    <row r="2444" spans="1:10" x14ac:dyDescent="0.25">
      <c r="A2444" s="4" t="str">
        <f t="shared" si="77"/>
        <v>SublapSCEN7/9/2021 (5pm-6pm &amp; 6:30pm-8:58pm)19</v>
      </c>
      <c r="B2444" t="s">
        <v>99</v>
      </c>
      <c r="C2444" t="s">
        <v>115</v>
      </c>
      <c r="D2444" s="5" t="s">
        <v>231</v>
      </c>
      <c r="E2444">
        <v>19</v>
      </c>
      <c r="F2444">
        <v>3.434251070022583</v>
      </c>
      <c r="G2444">
        <v>3.2053825855255127</v>
      </c>
      <c r="H2444">
        <v>3.0144568532705307E-2</v>
      </c>
      <c r="I2444">
        <v>100.5712163416916</v>
      </c>
      <c r="J2444">
        <f t="shared" si="76"/>
        <v>0</v>
      </c>
    </row>
    <row r="2445" spans="1:10" x14ac:dyDescent="0.25">
      <c r="A2445" s="4" t="str">
        <f t="shared" si="77"/>
        <v>SublapSCEN7/9/2021 (5pm-6pm &amp; 6:30pm-8:58pm)20</v>
      </c>
      <c r="B2445" t="s">
        <v>99</v>
      </c>
      <c r="C2445" t="s">
        <v>115</v>
      </c>
      <c r="D2445" s="5" t="s">
        <v>231</v>
      </c>
      <c r="E2445">
        <v>20</v>
      </c>
      <c r="F2445">
        <v>3.3055121898651123</v>
      </c>
      <c r="G2445">
        <v>2.5254099369049072</v>
      </c>
      <c r="H2445">
        <v>3.0068071559071541E-2</v>
      </c>
      <c r="I2445">
        <v>99.122725162487399</v>
      </c>
      <c r="J2445">
        <f t="shared" si="76"/>
        <v>0</v>
      </c>
    </row>
    <row r="2446" spans="1:10" x14ac:dyDescent="0.25">
      <c r="A2446" s="4" t="str">
        <f t="shared" si="77"/>
        <v>SublapSCEN7/9/2021 (5pm-6pm &amp; 6:30pm-8:58pm)21</v>
      </c>
      <c r="B2446" t="s">
        <v>99</v>
      </c>
      <c r="C2446" t="s">
        <v>115</v>
      </c>
      <c r="D2446" s="5" t="s">
        <v>231</v>
      </c>
      <c r="E2446">
        <v>21</v>
      </c>
      <c r="F2446">
        <v>3.134070873260498</v>
      </c>
      <c r="G2446">
        <v>2.7487814426422119</v>
      </c>
      <c r="H2446">
        <v>2.8860965743660927E-2</v>
      </c>
      <c r="I2446">
        <v>95.877924791092568</v>
      </c>
      <c r="J2446">
        <f t="shared" si="76"/>
        <v>0</v>
      </c>
    </row>
    <row r="2447" spans="1:10" x14ac:dyDescent="0.25">
      <c r="A2447" s="4" t="str">
        <f t="shared" si="77"/>
        <v>SublapSCEN7/9/2021 (5pm-6pm &amp; 6:30pm-8:58pm)22</v>
      </c>
      <c r="B2447" t="s">
        <v>99</v>
      </c>
      <c r="C2447" t="s">
        <v>115</v>
      </c>
      <c r="D2447" s="5" t="s">
        <v>231</v>
      </c>
      <c r="E2447">
        <v>22</v>
      </c>
      <c r="F2447">
        <v>2.9202609062194824</v>
      </c>
      <c r="G2447">
        <v>3.547318696975708</v>
      </c>
      <c r="H2447">
        <v>2.7703072875738144E-2</v>
      </c>
      <c r="I2447">
        <v>91.021889507894002</v>
      </c>
      <c r="J2447">
        <f t="shared" si="76"/>
        <v>0</v>
      </c>
    </row>
    <row r="2448" spans="1:10" x14ac:dyDescent="0.25">
      <c r="A2448" s="4" t="str">
        <f t="shared" si="77"/>
        <v>SublapSCEN7/9/2021 (5pm-6pm &amp; 6:30pm-8:58pm)23</v>
      </c>
      <c r="B2448" t="s">
        <v>99</v>
      </c>
      <c r="C2448" t="s">
        <v>115</v>
      </c>
      <c r="D2448" s="5" t="s">
        <v>231</v>
      </c>
      <c r="E2448">
        <v>23</v>
      </c>
      <c r="F2448">
        <v>2.6140925884246826</v>
      </c>
      <c r="G2448">
        <v>3.0584022998809814</v>
      </c>
      <c r="H2448">
        <v>2.6744160801172256E-2</v>
      </c>
      <c r="I2448">
        <v>87.656012070563904</v>
      </c>
      <c r="J2448">
        <f t="shared" si="76"/>
        <v>0</v>
      </c>
    </row>
    <row r="2449" spans="1:10" x14ac:dyDescent="0.25">
      <c r="A2449" s="4" t="str">
        <f t="shared" si="77"/>
        <v>SublapSCEN7/9/2021 (5pm-6pm &amp; 6:30pm-8:58pm)24</v>
      </c>
      <c r="B2449" t="s">
        <v>99</v>
      </c>
      <c r="C2449" t="s">
        <v>115</v>
      </c>
      <c r="D2449" s="5" t="s">
        <v>231</v>
      </c>
      <c r="E2449">
        <v>24</v>
      </c>
      <c r="F2449">
        <v>2.2929620742797852</v>
      </c>
      <c r="G2449">
        <v>2.5664994716644287</v>
      </c>
      <c r="H2449">
        <v>2.5141650810837746E-2</v>
      </c>
      <c r="I2449">
        <v>85.20988857939335</v>
      </c>
      <c r="J2449">
        <f t="shared" si="76"/>
        <v>0</v>
      </c>
    </row>
    <row r="2450" spans="1:10" x14ac:dyDescent="0.25">
      <c r="A2450" s="4" t="str">
        <f t="shared" si="77"/>
        <v>SublapSCEN8/5/2021 (5pm-6pm &amp; 8pm-9pm)1</v>
      </c>
      <c r="B2450" t="s">
        <v>99</v>
      </c>
      <c r="C2450" t="s">
        <v>115</v>
      </c>
      <c r="D2450" s="5" t="s">
        <v>232</v>
      </c>
      <c r="E2450">
        <v>1</v>
      </c>
      <c r="F2450">
        <v>1.7123044729232788</v>
      </c>
      <c r="G2450">
        <v>1.8213907480239868</v>
      </c>
      <c r="H2450">
        <v>2.0689981058239937E-2</v>
      </c>
      <c r="I2450">
        <v>81.0793244118301</v>
      </c>
      <c r="J2450">
        <f t="shared" si="76"/>
        <v>0</v>
      </c>
    </row>
    <row r="2451" spans="1:10" x14ac:dyDescent="0.25">
      <c r="A2451" s="4" t="str">
        <f t="shared" si="77"/>
        <v>SublapSCEN8/5/2021 (5pm-6pm &amp; 8pm-9pm)2</v>
      </c>
      <c r="B2451" t="s">
        <v>99</v>
      </c>
      <c r="C2451" t="s">
        <v>115</v>
      </c>
      <c r="D2451" s="5" t="s">
        <v>232</v>
      </c>
      <c r="E2451">
        <v>2</v>
      </c>
      <c r="F2451">
        <v>1.4791722297668457</v>
      </c>
      <c r="G2451">
        <v>1.5205731391906738</v>
      </c>
      <c r="H2451">
        <v>1.9059192389249802E-2</v>
      </c>
      <c r="I2451">
        <v>79.175929203533443</v>
      </c>
      <c r="J2451">
        <f t="shared" si="76"/>
        <v>0</v>
      </c>
    </row>
    <row r="2452" spans="1:10" x14ac:dyDescent="0.25">
      <c r="A2452" s="4" t="str">
        <f t="shared" si="77"/>
        <v>SublapSCEN8/5/2021 (5pm-6pm &amp; 8pm-9pm)3</v>
      </c>
      <c r="B2452" t="s">
        <v>99</v>
      </c>
      <c r="C2452" t="s">
        <v>115</v>
      </c>
      <c r="D2452" s="5" t="s">
        <v>232</v>
      </c>
      <c r="E2452">
        <v>3</v>
      </c>
      <c r="F2452">
        <v>1.2864199876785278</v>
      </c>
      <c r="G2452">
        <v>1.3423384428024292</v>
      </c>
      <c r="H2452">
        <v>1.731807179749012E-2</v>
      </c>
      <c r="I2452">
        <v>76.766188214981312</v>
      </c>
      <c r="J2452">
        <f t="shared" si="76"/>
        <v>0</v>
      </c>
    </row>
    <row r="2453" spans="1:10" x14ac:dyDescent="0.25">
      <c r="A2453" s="4" t="str">
        <f t="shared" si="77"/>
        <v>SublapSCEN8/5/2021 (5pm-6pm &amp; 8pm-9pm)4</v>
      </c>
      <c r="B2453" t="s">
        <v>99</v>
      </c>
      <c r="C2453" t="s">
        <v>115</v>
      </c>
      <c r="D2453" s="5" t="s">
        <v>232</v>
      </c>
      <c r="E2453">
        <v>4</v>
      </c>
      <c r="F2453">
        <v>1.1265679597854614</v>
      </c>
      <c r="G2453">
        <v>1.1934260129928589</v>
      </c>
      <c r="H2453">
        <v>1.552528515458107E-2</v>
      </c>
      <c r="I2453">
        <v>74.3519641700872</v>
      </c>
      <c r="J2453">
        <f t="shared" si="76"/>
        <v>0</v>
      </c>
    </row>
    <row r="2454" spans="1:10" x14ac:dyDescent="0.25">
      <c r="A2454" s="4" t="str">
        <f t="shared" si="77"/>
        <v>SublapSCEN8/5/2021 (5pm-6pm &amp; 8pm-9pm)5</v>
      </c>
      <c r="B2454" t="s">
        <v>99</v>
      </c>
      <c r="C2454" t="s">
        <v>115</v>
      </c>
      <c r="D2454" s="5" t="s">
        <v>232</v>
      </c>
      <c r="E2454">
        <v>5</v>
      </c>
      <c r="F2454">
        <v>1.0445727109909058</v>
      </c>
      <c r="G2454">
        <v>1.0782204866409302</v>
      </c>
      <c r="H2454">
        <v>1.4344793744385242E-2</v>
      </c>
      <c r="I2454">
        <v>71.384092380749152</v>
      </c>
      <c r="J2454">
        <f t="shared" si="76"/>
        <v>0</v>
      </c>
    </row>
    <row r="2455" spans="1:10" x14ac:dyDescent="0.25">
      <c r="A2455" s="4" t="str">
        <f t="shared" si="77"/>
        <v>SublapSCEN8/5/2021 (5pm-6pm &amp; 8pm-9pm)6</v>
      </c>
      <c r="B2455" t="s">
        <v>99</v>
      </c>
      <c r="C2455" t="s">
        <v>115</v>
      </c>
      <c r="D2455" s="5" t="s">
        <v>232</v>
      </c>
      <c r="E2455">
        <v>6</v>
      </c>
      <c r="F2455">
        <v>0.98246389627456665</v>
      </c>
      <c r="G2455">
        <v>0.98349809646606445</v>
      </c>
      <c r="H2455">
        <v>1.2741393409669399E-2</v>
      </c>
      <c r="I2455">
        <v>69.216555147852048</v>
      </c>
      <c r="J2455">
        <f t="shared" si="76"/>
        <v>0</v>
      </c>
    </row>
    <row r="2456" spans="1:10" x14ac:dyDescent="0.25">
      <c r="A2456" s="4" t="str">
        <f t="shared" si="77"/>
        <v>SublapSCEN8/5/2021 (5pm-6pm &amp; 8pm-9pm)7</v>
      </c>
      <c r="B2456" t="s">
        <v>99</v>
      </c>
      <c r="C2456" t="s">
        <v>115</v>
      </c>
      <c r="D2456" s="5" t="s">
        <v>232</v>
      </c>
      <c r="E2456">
        <v>7</v>
      </c>
      <c r="F2456">
        <v>0.92409640550613403</v>
      </c>
      <c r="G2456">
        <v>0.92991906404495239</v>
      </c>
      <c r="H2456">
        <v>1.1892328038811684E-2</v>
      </c>
      <c r="I2456">
        <v>68.837276063028341</v>
      </c>
      <c r="J2456">
        <f t="shared" si="76"/>
        <v>0</v>
      </c>
    </row>
    <row r="2457" spans="1:10" x14ac:dyDescent="0.25">
      <c r="A2457" s="4" t="str">
        <f t="shared" si="77"/>
        <v>SublapSCEN8/5/2021 (5pm-6pm &amp; 8pm-9pm)8</v>
      </c>
      <c r="B2457" t="s">
        <v>99</v>
      </c>
      <c r="C2457" t="s">
        <v>115</v>
      </c>
      <c r="D2457" s="5" t="s">
        <v>232</v>
      </c>
      <c r="E2457">
        <v>8</v>
      </c>
      <c r="F2457">
        <v>0.86284476518630981</v>
      </c>
      <c r="G2457">
        <v>0.86924761533737183</v>
      </c>
      <c r="H2457">
        <v>1.3194162398576736E-2</v>
      </c>
      <c r="I2457">
        <v>68.813151305848677</v>
      </c>
      <c r="J2457">
        <f t="shared" si="76"/>
        <v>0</v>
      </c>
    </row>
    <row r="2458" spans="1:10" x14ac:dyDescent="0.25">
      <c r="A2458" s="4" t="str">
        <f t="shared" si="77"/>
        <v>SublapSCEN8/5/2021 (5pm-6pm &amp; 8pm-9pm)9</v>
      </c>
      <c r="B2458" t="s">
        <v>99</v>
      </c>
      <c r="C2458" t="s">
        <v>115</v>
      </c>
      <c r="D2458" s="5" t="s">
        <v>232</v>
      </c>
      <c r="E2458">
        <v>9</v>
      </c>
      <c r="F2458">
        <v>0.74739491939544678</v>
      </c>
      <c r="G2458">
        <v>0.75853240489959717</v>
      </c>
      <c r="H2458">
        <v>1.4992974698543549E-2</v>
      </c>
      <c r="I2458">
        <v>71.534375134900486</v>
      </c>
      <c r="J2458">
        <f t="shared" si="76"/>
        <v>0</v>
      </c>
    </row>
    <row r="2459" spans="1:10" x14ac:dyDescent="0.25">
      <c r="A2459" s="4" t="str">
        <f t="shared" si="77"/>
        <v>SublapSCEN8/5/2021 (5pm-6pm &amp; 8pm-9pm)10</v>
      </c>
      <c r="B2459" t="s">
        <v>99</v>
      </c>
      <c r="C2459" t="s">
        <v>115</v>
      </c>
      <c r="D2459" s="5" t="s">
        <v>232</v>
      </c>
      <c r="E2459">
        <v>10</v>
      </c>
      <c r="F2459">
        <v>0.68562376499176025</v>
      </c>
      <c r="G2459">
        <v>0.74036699533462524</v>
      </c>
      <c r="H2459">
        <v>1.7876332625746727E-2</v>
      </c>
      <c r="I2459">
        <v>75.940189941723204</v>
      </c>
      <c r="J2459">
        <f t="shared" si="76"/>
        <v>0</v>
      </c>
    </row>
    <row r="2460" spans="1:10" x14ac:dyDescent="0.25">
      <c r="A2460" s="4" t="str">
        <f t="shared" si="77"/>
        <v>SublapSCEN8/5/2021 (5pm-6pm &amp; 8pm-9pm)11</v>
      </c>
      <c r="B2460" t="s">
        <v>99</v>
      </c>
      <c r="C2460" t="s">
        <v>115</v>
      </c>
      <c r="D2460" s="5" t="s">
        <v>232</v>
      </c>
      <c r="E2460">
        <v>11</v>
      </c>
      <c r="F2460">
        <v>0.72413617372512817</v>
      </c>
      <c r="G2460">
        <v>0.76949912309646606</v>
      </c>
      <c r="H2460">
        <v>2.0265465602278709E-2</v>
      </c>
      <c r="I2460">
        <v>81.351780703650888</v>
      </c>
      <c r="J2460">
        <f t="shared" si="76"/>
        <v>0</v>
      </c>
    </row>
    <row r="2461" spans="1:10" x14ac:dyDescent="0.25">
      <c r="A2461" s="4" t="str">
        <f t="shared" si="77"/>
        <v>SublapSCEN8/5/2021 (5pm-6pm &amp; 8pm-9pm)12</v>
      </c>
      <c r="B2461" t="s">
        <v>99</v>
      </c>
      <c r="C2461" t="s">
        <v>115</v>
      </c>
      <c r="D2461" s="5" t="s">
        <v>232</v>
      </c>
      <c r="E2461">
        <v>12</v>
      </c>
      <c r="F2461">
        <v>0.90756517648696899</v>
      </c>
      <c r="G2461">
        <v>0.93712508678436279</v>
      </c>
      <c r="H2461">
        <v>2.2569905966520309E-2</v>
      </c>
      <c r="I2461">
        <v>86.313641269157486</v>
      </c>
      <c r="J2461">
        <f t="shared" si="76"/>
        <v>0</v>
      </c>
    </row>
    <row r="2462" spans="1:10" x14ac:dyDescent="0.25">
      <c r="A2462" s="4" t="str">
        <f t="shared" si="77"/>
        <v>SublapSCEN8/5/2021 (5pm-6pm &amp; 8pm-9pm)13</v>
      </c>
      <c r="B2462" t="s">
        <v>99</v>
      </c>
      <c r="C2462" t="s">
        <v>115</v>
      </c>
      <c r="D2462" s="5" t="s">
        <v>232</v>
      </c>
      <c r="E2462">
        <v>13</v>
      </c>
      <c r="F2462">
        <v>1.2142384052276611</v>
      </c>
      <c r="G2462">
        <v>1.2373944520950317</v>
      </c>
      <c r="H2462">
        <v>2.4054676294326782E-2</v>
      </c>
      <c r="I2462">
        <v>90.754090222317373</v>
      </c>
      <c r="J2462">
        <f t="shared" si="76"/>
        <v>0</v>
      </c>
    </row>
    <row r="2463" spans="1:10" x14ac:dyDescent="0.25">
      <c r="A2463" s="4" t="str">
        <f t="shared" si="77"/>
        <v>SublapSCEN8/5/2021 (5pm-6pm &amp; 8pm-9pm)14</v>
      </c>
      <c r="B2463" t="s">
        <v>99</v>
      </c>
      <c r="C2463" t="s">
        <v>115</v>
      </c>
      <c r="D2463" s="5" t="s">
        <v>232</v>
      </c>
      <c r="E2463">
        <v>14</v>
      </c>
      <c r="F2463">
        <v>1.5560333728790283</v>
      </c>
      <c r="G2463">
        <v>1.642836332321167</v>
      </c>
      <c r="H2463">
        <v>2.3484323173761368E-2</v>
      </c>
      <c r="I2463">
        <v>94.033800992875285</v>
      </c>
      <c r="J2463">
        <f t="shared" si="76"/>
        <v>0</v>
      </c>
    </row>
    <row r="2464" spans="1:10" x14ac:dyDescent="0.25">
      <c r="A2464" s="4" t="str">
        <f t="shared" si="77"/>
        <v>SublapSCEN8/5/2021 (5pm-6pm &amp; 8pm-9pm)15</v>
      </c>
      <c r="B2464" t="s">
        <v>99</v>
      </c>
      <c r="C2464" t="s">
        <v>115</v>
      </c>
      <c r="D2464" s="5" t="s">
        <v>232</v>
      </c>
      <c r="E2464">
        <v>15</v>
      </c>
      <c r="F2464">
        <v>1.9837778806686401</v>
      </c>
      <c r="G2464">
        <v>1.9970085620880127</v>
      </c>
      <c r="H2464">
        <v>1.2888657860457897E-2</v>
      </c>
      <c r="I2464">
        <v>96.310230951867396</v>
      </c>
      <c r="J2464">
        <f t="shared" si="76"/>
        <v>0</v>
      </c>
    </row>
    <row r="2465" spans="1:10" x14ac:dyDescent="0.25">
      <c r="A2465" s="4" t="str">
        <f t="shared" si="77"/>
        <v>SublapSCEN8/5/2021 (5pm-6pm &amp; 8pm-9pm)16</v>
      </c>
      <c r="B2465" t="s">
        <v>99</v>
      </c>
      <c r="C2465" t="s">
        <v>115</v>
      </c>
      <c r="D2465" s="5" t="s">
        <v>232</v>
      </c>
      <c r="E2465">
        <v>16</v>
      </c>
      <c r="F2465">
        <v>2.4030816555023193</v>
      </c>
      <c r="G2465">
        <v>2.3898508548736572</v>
      </c>
      <c r="H2465">
        <v>1.2888657860457897E-2</v>
      </c>
      <c r="I2465">
        <v>98.32793006690396</v>
      </c>
      <c r="J2465">
        <f t="shared" si="76"/>
        <v>0</v>
      </c>
    </row>
    <row r="2466" spans="1:10" x14ac:dyDescent="0.25">
      <c r="A2466" s="4" t="str">
        <f t="shared" si="77"/>
        <v>SublapSCEN8/5/2021 (5pm-6pm &amp; 8pm-9pm)17</v>
      </c>
      <c r="B2466" t="s">
        <v>99</v>
      </c>
      <c r="C2466" t="s">
        <v>115</v>
      </c>
      <c r="D2466" s="5" t="s">
        <v>232</v>
      </c>
      <c r="E2466">
        <v>17</v>
      </c>
      <c r="F2466">
        <v>2.6359083652496338</v>
      </c>
      <c r="G2466">
        <v>2.7202050685882568</v>
      </c>
      <c r="H2466">
        <v>2.4957073852419853E-2</v>
      </c>
      <c r="I2466">
        <v>98.427930066910477</v>
      </c>
      <c r="J2466">
        <f t="shared" si="76"/>
        <v>0</v>
      </c>
    </row>
    <row r="2467" spans="1:10" x14ac:dyDescent="0.25">
      <c r="A2467" s="4" t="str">
        <f t="shared" si="77"/>
        <v>SublapSCEN8/5/2021 (5pm-6pm &amp; 8pm-9pm)18</v>
      </c>
      <c r="B2467" t="s">
        <v>99</v>
      </c>
      <c r="C2467" t="s">
        <v>115</v>
      </c>
      <c r="D2467" s="5" t="s">
        <v>232</v>
      </c>
      <c r="E2467">
        <v>18</v>
      </c>
      <c r="F2467">
        <v>2.9620192050933838</v>
      </c>
      <c r="G2467">
        <v>1.8324341773986816</v>
      </c>
      <c r="H2467">
        <v>2.8441693633794785E-2</v>
      </c>
      <c r="I2467">
        <v>97.371379235910112</v>
      </c>
      <c r="J2467">
        <f t="shared" si="76"/>
        <v>0</v>
      </c>
    </row>
    <row r="2468" spans="1:10" x14ac:dyDescent="0.25">
      <c r="A2468" s="4" t="str">
        <f t="shared" si="77"/>
        <v>SublapSCEN8/5/2021 (5pm-6pm &amp; 8pm-9pm)19</v>
      </c>
      <c r="B2468" t="s">
        <v>99</v>
      </c>
      <c r="C2468" t="s">
        <v>115</v>
      </c>
      <c r="D2468" s="5" t="s">
        <v>232</v>
      </c>
      <c r="E2468">
        <v>19</v>
      </c>
      <c r="F2468">
        <v>3.0909969806671143</v>
      </c>
      <c r="G2468">
        <v>3.5332250595092773</v>
      </c>
      <c r="H2468">
        <v>2.7901779860258102E-2</v>
      </c>
      <c r="I2468">
        <v>95.854996762362092</v>
      </c>
      <c r="J2468">
        <f t="shared" si="76"/>
        <v>0</v>
      </c>
    </row>
    <row r="2469" spans="1:10" x14ac:dyDescent="0.25">
      <c r="A2469" s="4" t="str">
        <f t="shared" si="77"/>
        <v>SublapSCEN8/5/2021 (5pm-6pm &amp; 8pm-9pm)20</v>
      </c>
      <c r="B2469" t="s">
        <v>99</v>
      </c>
      <c r="C2469" t="s">
        <v>115</v>
      </c>
      <c r="D2469" s="5" t="s">
        <v>232</v>
      </c>
      <c r="E2469">
        <v>20</v>
      </c>
      <c r="F2469">
        <v>2.9390861988067627</v>
      </c>
      <c r="G2469">
        <v>3.1487271785736084</v>
      </c>
      <c r="H2469">
        <v>2.6754982769489288E-2</v>
      </c>
      <c r="I2469">
        <v>92.948672566371116</v>
      </c>
      <c r="J2469">
        <f t="shared" si="76"/>
        <v>0</v>
      </c>
    </row>
    <row r="2470" spans="1:10" x14ac:dyDescent="0.25">
      <c r="A2470" s="4" t="str">
        <f t="shared" si="77"/>
        <v>SublapSCEN8/5/2021 (5pm-6pm &amp; 8pm-9pm)21</v>
      </c>
      <c r="B2470" t="s">
        <v>99</v>
      </c>
      <c r="C2470" t="s">
        <v>115</v>
      </c>
      <c r="D2470" s="5" t="s">
        <v>232</v>
      </c>
      <c r="E2470">
        <v>21</v>
      </c>
      <c r="F2470">
        <v>2.7767994403839111</v>
      </c>
      <c r="G2470">
        <v>1.8432981967926025</v>
      </c>
      <c r="H2470">
        <v>2.6149796321988106E-2</v>
      </c>
      <c r="I2470">
        <v>89.130023742711799</v>
      </c>
      <c r="J2470">
        <f t="shared" si="76"/>
        <v>0</v>
      </c>
    </row>
    <row r="2471" spans="1:10" x14ac:dyDescent="0.25">
      <c r="A2471" s="4" t="str">
        <f t="shared" si="77"/>
        <v>SublapSCEN8/5/2021 (5pm-6pm &amp; 8pm-9pm)22</v>
      </c>
      <c r="B2471" t="s">
        <v>99</v>
      </c>
      <c r="C2471" t="s">
        <v>115</v>
      </c>
      <c r="D2471" s="5" t="s">
        <v>232</v>
      </c>
      <c r="E2471">
        <v>22</v>
      </c>
      <c r="F2471">
        <v>2.5568065643310547</v>
      </c>
      <c r="G2471">
        <v>3.0585348606109619</v>
      </c>
      <c r="H2471">
        <v>2.5053894147276878E-2</v>
      </c>
      <c r="I2471">
        <v>84.829238074679935</v>
      </c>
      <c r="J2471">
        <f t="shared" si="76"/>
        <v>0</v>
      </c>
    </row>
    <row r="2472" spans="1:10" x14ac:dyDescent="0.25">
      <c r="A2472" s="4" t="str">
        <f t="shared" si="77"/>
        <v>SublapSCEN8/5/2021 (5pm-6pm &amp; 8pm-9pm)23</v>
      </c>
      <c r="B2472" t="s">
        <v>99</v>
      </c>
      <c r="C2472" t="s">
        <v>115</v>
      </c>
      <c r="D2472" s="5" t="s">
        <v>232</v>
      </c>
      <c r="E2472">
        <v>23</v>
      </c>
      <c r="F2472">
        <v>2.1480910778045654</v>
      </c>
      <c r="G2472">
        <v>2.3642632961273193</v>
      </c>
      <c r="H2472">
        <v>2.3615546524524689E-2</v>
      </c>
      <c r="I2472">
        <v>80.526932872869864</v>
      </c>
      <c r="J2472">
        <f t="shared" si="76"/>
        <v>0</v>
      </c>
    </row>
    <row r="2473" spans="1:10" x14ac:dyDescent="0.25">
      <c r="A2473" s="4" t="str">
        <f t="shared" si="77"/>
        <v>SublapSCEN8/5/2021 (5pm-6pm &amp; 8pm-9pm)24</v>
      </c>
      <c r="B2473" t="s">
        <v>99</v>
      </c>
      <c r="C2473" t="s">
        <v>115</v>
      </c>
      <c r="D2473" s="5" t="s">
        <v>232</v>
      </c>
      <c r="E2473">
        <v>24</v>
      </c>
      <c r="F2473">
        <v>1.7525128126144409</v>
      </c>
      <c r="G2473">
        <v>1.9062958955764771</v>
      </c>
      <c r="H2473">
        <v>2.2034680470824242E-2</v>
      </c>
      <c r="I2473">
        <v>77.700936758037358</v>
      </c>
      <c r="J2473">
        <f t="shared" si="76"/>
        <v>0</v>
      </c>
    </row>
    <row r="2474" spans="1:10" x14ac:dyDescent="0.25">
      <c r="A2474" s="4" t="str">
        <f t="shared" si="77"/>
        <v>SublapSCEN8/27/2021 (6pm-8pm)1</v>
      </c>
      <c r="B2474" t="s">
        <v>99</v>
      </c>
      <c r="C2474" t="s">
        <v>115</v>
      </c>
      <c r="D2474" s="5" t="s">
        <v>233</v>
      </c>
      <c r="E2474">
        <v>1</v>
      </c>
      <c r="F2474">
        <v>1.2635018825531006</v>
      </c>
      <c r="G2474">
        <v>1.2171947956085205</v>
      </c>
      <c r="H2474">
        <v>1.936858706176281E-2</v>
      </c>
      <c r="I2474">
        <v>76.828038709675241</v>
      </c>
      <c r="J2474">
        <f t="shared" si="76"/>
        <v>0</v>
      </c>
    </row>
    <row r="2475" spans="1:10" x14ac:dyDescent="0.25">
      <c r="A2475" s="4" t="str">
        <f t="shared" si="77"/>
        <v>SublapSCEN8/27/2021 (6pm-8pm)2</v>
      </c>
      <c r="B2475" t="s">
        <v>99</v>
      </c>
      <c r="C2475" t="s">
        <v>115</v>
      </c>
      <c r="D2475" s="5" t="s">
        <v>233</v>
      </c>
      <c r="E2475">
        <v>2</v>
      </c>
      <c r="F2475">
        <v>1.0734459161758423</v>
      </c>
      <c r="G2475">
        <v>1.0242828130722046</v>
      </c>
      <c r="H2475">
        <v>1.7421005293726921E-2</v>
      </c>
      <c r="I2475">
        <v>74.436309677422372</v>
      </c>
      <c r="J2475">
        <f t="shared" si="76"/>
        <v>0</v>
      </c>
    </row>
    <row r="2476" spans="1:10" x14ac:dyDescent="0.25">
      <c r="A2476" s="4" t="str">
        <f t="shared" si="77"/>
        <v>SublapSCEN8/27/2021 (6pm-8pm)3</v>
      </c>
      <c r="B2476" t="s">
        <v>99</v>
      </c>
      <c r="C2476" t="s">
        <v>115</v>
      </c>
      <c r="D2476" s="5" t="s">
        <v>233</v>
      </c>
      <c r="E2476">
        <v>3</v>
      </c>
      <c r="F2476">
        <v>0.9441370964050293</v>
      </c>
      <c r="G2476">
        <v>0.89365845918655396</v>
      </c>
      <c r="H2476">
        <v>1.5800956636667252E-2</v>
      </c>
      <c r="I2476">
        <v>71.336277419355241</v>
      </c>
      <c r="J2476">
        <f t="shared" si="76"/>
        <v>0</v>
      </c>
    </row>
    <row r="2477" spans="1:10" x14ac:dyDescent="0.25">
      <c r="A2477" s="4" t="str">
        <f t="shared" si="77"/>
        <v>SublapSCEN8/27/2021 (6pm-8pm)4</v>
      </c>
      <c r="B2477" t="s">
        <v>99</v>
      </c>
      <c r="C2477" t="s">
        <v>115</v>
      </c>
      <c r="D2477" s="5" t="s">
        <v>233</v>
      </c>
      <c r="E2477">
        <v>4</v>
      </c>
      <c r="F2477">
        <v>0.8574950098991394</v>
      </c>
      <c r="G2477">
        <v>0.79934501647949219</v>
      </c>
      <c r="H2477">
        <v>1.4124786481261253E-2</v>
      </c>
      <c r="I2477">
        <v>69.404952688176863</v>
      </c>
      <c r="J2477">
        <f t="shared" si="76"/>
        <v>0</v>
      </c>
    </row>
    <row r="2478" spans="1:10" x14ac:dyDescent="0.25">
      <c r="A2478" s="4" t="str">
        <f t="shared" si="77"/>
        <v>SublapSCEN8/27/2021 (6pm-8pm)5</v>
      </c>
      <c r="B2478" t="s">
        <v>99</v>
      </c>
      <c r="C2478" t="s">
        <v>115</v>
      </c>
      <c r="D2478" s="5" t="s">
        <v>233</v>
      </c>
      <c r="E2478">
        <v>5</v>
      </c>
      <c r="F2478">
        <v>0.79153668880462646</v>
      </c>
      <c r="G2478">
        <v>0.75639128684997559</v>
      </c>
      <c r="H2478">
        <v>1.2676249258220196E-2</v>
      </c>
      <c r="I2478">
        <v>66.923847311825796</v>
      </c>
      <c r="J2478">
        <f t="shared" si="76"/>
        <v>0</v>
      </c>
    </row>
    <row r="2479" spans="1:10" x14ac:dyDescent="0.25">
      <c r="A2479" s="4" t="str">
        <f t="shared" si="77"/>
        <v>SublapSCEN8/27/2021 (6pm-8pm)6</v>
      </c>
      <c r="B2479" t="s">
        <v>99</v>
      </c>
      <c r="C2479" t="s">
        <v>115</v>
      </c>
      <c r="D2479" s="5" t="s">
        <v>233</v>
      </c>
      <c r="E2479">
        <v>6</v>
      </c>
      <c r="F2479">
        <v>0.78061085939407349</v>
      </c>
      <c r="G2479">
        <v>0.73140496015548706</v>
      </c>
      <c r="H2479">
        <v>1.1346257291734219E-2</v>
      </c>
      <c r="I2479">
        <v>65.517935483870488</v>
      </c>
      <c r="J2479">
        <f t="shared" si="76"/>
        <v>0</v>
      </c>
    </row>
    <row r="2480" spans="1:10" x14ac:dyDescent="0.25">
      <c r="A2480" s="4" t="str">
        <f t="shared" si="77"/>
        <v>SublapSCEN8/27/2021 (6pm-8pm)7</v>
      </c>
      <c r="B2480" t="s">
        <v>99</v>
      </c>
      <c r="C2480" t="s">
        <v>115</v>
      </c>
      <c r="D2480" s="5" t="s">
        <v>233</v>
      </c>
      <c r="E2480">
        <v>7</v>
      </c>
      <c r="F2480">
        <v>0.78333860635757446</v>
      </c>
      <c r="G2480">
        <v>0.76162451505661011</v>
      </c>
      <c r="H2480">
        <v>1.0881964117288589E-2</v>
      </c>
      <c r="I2480">
        <v>63.863470967742316</v>
      </c>
      <c r="J2480">
        <f t="shared" si="76"/>
        <v>0</v>
      </c>
    </row>
    <row r="2481" spans="1:10" x14ac:dyDescent="0.25">
      <c r="A2481" s="4" t="str">
        <f t="shared" si="77"/>
        <v>SublapSCEN8/27/2021 (6pm-8pm)8</v>
      </c>
      <c r="B2481" t="s">
        <v>99</v>
      </c>
      <c r="C2481" t="s">
        <v>115</v>
      </c>
      <c r="D2481" s="5" t="s">
        <v>233</v>
      </c>
      <c r="E2481">
        <v>8</v>
      </c>
      <c r="F2481">
        <v>0.72683107852935791</v>
      </c>
      <c r="G2481">
        <v>0.67322057485580444</v>
      </c>
      <c r="H2481">
        <v>1.1569200083613396E-2</v>
      </c>
      <c r="I2481">
        <v>62.735167741935541</v>
      </c>
      <c r="J2481">
        <f t="shared" si="76"/>
        <v>0</v>
      </c>
    </row>
    <row r="2482" spans="1:10" x14ac:dyDescent="0.25">
      <c r="A2482" s="4" t="str">
        <f t="shared" si="77"/>
        <v>SublapSCEN8/27/2021 (6pm-8pm)9</v>
      </c>
      <c r="B2482" t="s">
        <v>99</v>
      </c>
      <c r="C2482" t="s">
        <v>115</v>
      </c>
      <c r="D2482" s="5" t="s">
        <v>233</v>
      </c>
      <c r="E2482">
        <v>9</v>
      </c>
      <c r="F2482">
        <v>0.53818744421005249</v>
      </c>
      <c r="G2482">
        <v>0.48823779821395874</v>
      </c>
      <c r="H2482">
        <v>1.3189530931413174E-2</v>
      </c>
      <c r="I2482">
        <v>64.642847311830735</v>
      </c>
      <c r="J2482">
        <f t="shared" si="76"/>
        <v>0</v>
      </c>
    </row>
    <row r="2483" spans="1:10" x14ac:dyDescent="0.25">
      <c r="A2483" s="4" t="str">
        <f t="shared" si="77"/>
        <v>SublapSCEN8/27/2021 (6pm-8pm)10</v>
      </c>
      <c r="B2483" t="s">
        <v>99</v>
      </c>
      <c r="C2483" t="s">
        <v>115</v>
      </c>
      <c r="D2483" s="5" t="s">
        <v>233</v>
      </c>
      <c r="E2483">
        <v>10</v>
      </c>
      <c r="F2483">
        <v>0.39671841263771057</v>
      </c>
      <c r="G2483">
        <v>0.34527060389518738</v>
      </c>
      <c r="H2483">
        <v>1.5845876187086105E-2</v>
      </c>
      <c r="I2483">
        <v>70.423679569893764</v>
      </c>
      <c r="J2483">
        <f t="shared" si="76"/>
        <v>0</v>
      </c>
    </row>
    <row r="2484" spans="1:10" x14ac:dyDescent="0.25">
      <c r="A2484" s="4" t="str">
        <f t="shared" si="77"/>
        <v>SublapSCEN8/27/2021 (6pm-8pm)11</v>
      </c>
      <c r="B2484" t="s">
        <v>99</v>
      </c>
      <c r="C2484" t="s">
        <v>115</v>
      </c>
      <c r="D2484" s="5" t="s">
        <v>233</v>
      </c>
      <c r="E2484">
        <v>11</v>
      </c>
      <c r="F2484">
        <v>0.33126193284988403</v>
      </c>
      <c r="G2484">
        <v>0.26964104175567627</v>
      </c>
      <c r="H2484">
        <v>1.8613824620842934E-2</v>
      </c>
      <c r="I2484">
        <v>77.803935483871712</v>
      </c>
      <c r="J2484">
        <f t="shared" si="76"/>
        <v>0</v>
      </c>
    </row>
    <row r="2485" spans="1:10" x14ac:dyDescent="0.25">
      <c r="A2485" s="4" t="str">
        <f t="shared" si="77"/>
        <v>SublapSCEN8/27/2021 (6pm-8pm)12</v>
      </c>
      <c r="B2485" t="s">
        <v>99</v>
      </c>
      <c r="C2485" t="s">
        <v>115</v>
      </c>
      <c r="D2485" s="5" t="s">
        <v>233</v>
      </c>
      <c r="E2485">
        <v>12</v>
      </c>
      <c r="F2485">
        <v>0.4499780535697937</v>
      </c>
      <c r="G2485">
        <v>0.33944714069366455</v>
      </c>
      <c r="H2485">
        <v>2.1786404773592949E-2</v>
      </c>
      <c r="I2485">
        <v>83.840731182802088</v>
      </c>
      <c r="J2485">
        <f t="shared" si="76"/>
        <v>0</v>
      </c>
    </row>
    <row r="2486" spans="1:10" x14ac:dyDescent="0.25">
      <c r="A2486" s="4" t="str">
        <f t="shared" si="77"/>
        <v>SublapSCEN8/27/2021 (6pm-8pm)13</v>
      </c>
      <c r="B2486" t="s">
        <v>99</v>
      </c>
      <c r="C2486" t="s">
        <v>115</v>
      </c>
      <c r="D2486" s="5" t="s">
        <v>233</v>
      </c>
      <c r="E2486">
        <v>13</v>
      </c>
      <c r="F2486">
        <v>0.73358279466629028</v>
      </c>
      <c r="G2486">
        <v>0.56787592172622681</v>
      </c>
      <c r="H2486">
        <v>2.4605609476566315E-2</v>
      </c>
      <c r="I2486">
        <v>89.260924731180381</v>
      </c>
      <c r="J2486">
        <f t="shared" si="76"/>
        <v>0</v>
      </c>
    </row>
    <row r="2487" spans="1:10" x14ac:dyDescent="0.25">
      <c r="A2487" s="4" t="str">
        <f t="shared" si="77"/>
        <v>SublapSCEN8/27/2021 (6pm-8pm)14</v>
      </c>
      <c r="B2487" t="s">
        <v>99</v>
      </c>
      <c r="C2487" t="s">
        <v>115</v>
      </c>
      <c r="D2487" s="5" t="s">
        <v>233</v>
      </c>
      <c r="E2487">
        <v>14</v>
      </c>
      <c r="F2487">
        <v>1.1122270822525024</v>
      </c>
      <c r="G2487">
        <v>0.93063879013061523</v>
      </c>
      <c r="H2487">
        <v>2.6121992617845535E-2</v>
      </c>
      <c r="I2487">
        <v>93.46705376344282</v>
      </c>
      <c r="J2487">
        <f t="shared" si="76"/>
        <v>0</v>
      </c>
    </row>
    <row r="2488" spans="1:10" x14ac:dyDescent="0.25">
      <c r="A2488" s="4" t="str">
        <f t="shared" si="77"/>
        <v>SublapSCEN8/27/2021 (6pm-8pm)15</v>
      </c>
      <c r="B2488" t="s">
        <v>99</v>
      </c>
      <c r="C2488" t="s">
        <v>115</v>
      </c>
      <c r="D2488" s="5" t="s">
        <v>233</v>
      </c>
      <c r="E2488">
        <v>15</v>
      </c>
      <c r="F2488">
        <v>1.5250952243804932</v>
      </c>
      <c r="G2488">
        <v>1.4129323959350586</v>
      </c>
      <c r="H2488">
        <v>2.4889731779694557E-2</v>
      </c>
      <c r="I2488">
        <v>96.800666666663076</v>
      </c>
      <c r="J2488">
        <f t="shared" si="76"/>
        <v>0</v>
      </c>
    </row>
    <row r="2489" spans="1:10" x14ac:dyDescent="0.25">
      <c r="A2489" s="4" t="str">
        <f t="shared" si="77"/>
        <v>SublapSCEN8/27/2021 (6pm-8pm)16</v>
      </c>
      <c r="B2489" t="s">
        <v>99</v>
      </c>
      <c r="C2489" t="s">
        <v>115</v>
      </c>
      <c r="D2489" s="5" t="s">
        <v>233</v>
      </c>
      <c r="E2489">
        <v>16</v>
      </c>
      <c r="F2489">
        <v>1.9636083841323853</v>
      </c>
      <c r="G2489">
        <v>1.9727588891983032</v>
      </c>
      <c r="H2489">
        <v>1.3487484306097031E-2</v>
      </c>
      <c r="I2489">
        <v>98.731913978493253</v>
      </c>
      <c r="J2489">
        <f t="shared" si="76"/>
        <v>0</v>
      </c>
    </row>
    <row r="2490" spans="1:10" x14ac:dyDescent="0.25">
      <c r="A2490" s="4" t="str">
        <f t="shared" si="77"/>
        <v>SublapSCEN8/27/2021 (6pm-8pm)17</v>
      </c>
      <c r="B2490" t="s">
        <v>99</v>
      </c>
      <c r="C2490" t="s">
        <v>115</v>
      </c>
      <c r="D2490" s="5" t="s">
        <v>233</v>
      </c>
      <c r="E2490">
        <v>17</v>
      </c>
      <c r="F2490">
        <v>2.409083366394043</v>
      </c>
      <c r="G2490">
        <v>2.3999326229095459</v>
      </c>
      <c r="H2490">
        <v>1.3487484306097031E-2</v>
      </c>
      <c r="I2490">
        <v>99.434086021509728</v>
      </c>
      <c r="J2490">
        <f t="shared" si="76"/>
        <v>0</v>
      </c>
    </row>
    <row r="2491" spans="1:10" x14ac:dyDescent="0.25">
      <c r="A2491" s="4" t="str">
        <f t="shared" si="77"/>
        <v>SublapSCEN8/27/2021 (6pm-8pm)18</v>
      </c>
      <c r="B2491" t="s">
        <v>99</v>
      </c>
      <c r="C2491" t="s">
        <v>115</v>
      </c>
      <c r="D2491" s="5" t="s">
        <v>233</v>
      </c>
      <c r="E2491">
        <v>18</v>
      </c>
      <c r="F2491">
        <v>2.7643523216247559</v>
      </c>
      <c r="G2491">
        <v>2.7139766216278076</v>
      </c>
      <c r="H2491">
        <v>2.4908324703574181E-2</v>
      </c>
      <c r="I2491">
        <v>98.45066666667185</v>
      </c>
      <c r="J2491">
        <f t="shared" si="76"/>
        <v>0</v>
      </c>
    </row>
    <row r="2492" spans="1:10" x14ac:dyDescent="0.25">
      <c r="A2492" s="4" t="str">
        <f t="shared" si="77"/>
        <v>SublapSCEN8/27/2021 (6pm-8pm)19</v>
      </c>
      <c r="B2492" t="s">
        <v>99</v>
      </c>
      <c r="C2492" t="s">
        <v>115</v>
      </c>
      <c r="D2492" s="5" t="s">
        <v>233</v>
      </c>
      <c r="E2492">
        <v>19</v>
      </c>
      <c r="F2492">
        <v>2.9024267196655273</v>
      </c>
      <c r="G2492">
        <v>1.6947550773620605</v>
      </c>
      <c r="H2492">
        <v>2.7685420587658882E-2</v>
      </c>
      <c r="I2492">
        <v>96.922559139785832</v>
      </c>
      <c r="J2492">
        <f t="shared" si="76"/>
        <v>0</v>
      </c>
    </row>
    <row r="2493" spans="1:10" x14ac:dyDescent="0.25">
      <c r="A2493" s="4" t="str">
        <f t="shared" si="77"/>
        <v>SublapSCEN8/27/2021 (6pm-8pm)20</v>
      </c>
      <c r="B2493" t="s">
        <v>99</v>
      </c>
      <c r="C2493" t="s">
        <v>115</v>
      </c>
      <c r="D2493" s="5" t="s">
        <v>233</v>
      </c>
      <c r="E2493">
        <v>20</v>
      </c>
      <c r="F2493">
        <v>2.7204656600952148</v>
      </c>
      <c r="G2493">
        <v>1.9717832803726196</v>
      </c>
      <c r="H2493">
        <v>2.7123201638460159E-2</v>
      </c>
      <c r="I2493">
        <v>93.972602150534172</v>
      </c>
      <c r="J2493">
        <f t="shared" si="76"/>
        <v>0</v>
      </c>
    </row>
    <row r="2494" spans="1:10" x14ac:dyDescent="0.25">
      <c r="A2494" s="4" t="str">
        <f t="shared" si="77"/>
        <v>SublapSCEN8/27/2021 (6pm-8pm)21</v>
      </c>
      <c r="B2494" t="s">
        <v>99</v>
      </c>
      <c r="C2494" t="s">
        <v>115</v>
      </c>
      <c r="D2494" s="5" t="s">
        <v>233</v>
      </c>
      <c r="E2494">
        <v>21</v>
      </c>
      <c r="F2494">
        <v>2.5148828029632568</v>
      </c>
      <c r="G2494">
        <v>2.9196205139160156</v>
      </c>
      <c r="H2494">
        <v>2.63480544090271E-2</v>
      </c>
      <c r="I2494">
        <v>89.506322580646327</v>
      </c>
      <c r="J2494">
        <f t="shared" si="76"/>
        <v>0</v>
      </c>
    </row>
    <row r="2495" spans="1:10" x14ac:dyDescent="0.25">
      <c r="A2495" s="4" t="str">
        <f t="shared" si="77"/>
        <v>SublapSCEN8/27/2021 (6pm-8pm)22</v>
      </c>
      <c r="B2495" t="s">
        <v>99</v>
      </c>
      <c r="C2495" t="s">
        <v>115</v>
      </c>
      <c r="D2495" s="5" t="s">
        <v>233</v>
      </c>
      <c r="E2495">
        <v>22</v>
      </c>
      <c r="F2495">
        <v>2.2989847660064697</v>
      </c>
      <c r="G2495">
        <v>2.3648693561553955</v>
      </c>
      <c r="H2495">
        <v>2.4375800043344498E-2</v>
      </c>
      <c r="I2495">
        <v>85.632593548387177</v>
      </c>
      <c r="J2495">
        <f t="shared" si="76"/>
        <v>0</v>
      </c>
    </row>
    <row r="2496" spans="1:10" x14ac:dyDescent="0.25">
      <c r="A2496" s="4" t="str">
        <f t="shared" si="77"/>
        <v>SublapSCEN8/27/2021 (6pm-8pm)23</v>
      </c>
      <c r="B2496" t="s">
        <v>99</v>
      </c>
      <c r="C2496" t="s">
        <v>115</v>
      </c>
      <c r="D2496" s="5" t="s">
        <v>233</v>
      </c>
      <c r="E2496">
        <v>23</v>
      </c>
      <c r="F2496">
        <v>1.9732402563095093</v>
      </c>
      <c r="G2496">
        <v>2.0163261890411377</v>
      </c>
      <c r="H2496">
        <v>2.3622931912541389E-2</v>
      </c>
      <c r="I2496">
        <v>82.458649462366523</v>
      </c>
      <c r="J2496">
        <f t="shared" si="76"/>
        <v>0</v>
      </c>
    </row>
    <row r="2497" spans="1:10" x14ac:dyDescent="0.25">
      <c r="A2497" s="4" t="str">
        <f t="shared" si="77"/>
        <v>SublapSCEN8/27/2021 (6pm-8pm)24</v>
      </c>
      <c r="B2497" t="s">
        <v>99</v>
      </c>
      <c r="C2497" t="s">
        <v>115</v>
      </c>
      <c r="D2497" s="5" t="s">
        <v>233</v>
      </c>
      <c r="E2497">
        <v>24</v>
      </c>
      <c r="F2497">
        <v>1.6361843347549438</v>
      </c>
      <c r="G2497">
        <v>1.6723912954330444</v>
      </c>
      <c r="H2497">
        <v>2.1801697090268135E-2</v>
      </c>
      <c r="I2497">
        <v>78.353468817200678</v>
      </c>
      <c r="J2497">
        <f t="shared" si="76"/>
        <v>0</v>
      </c>
    </row>
    <row r="2498" spans="1:10" x14ac:dyDescent="0.25">
      <c r="A2498" s="4" t="str">
        <f t="shared" si="77"/>
        <v>SublapSCEN9/9/2021 (6pm-8pm)1</v>
      </c>
      <c r="B2498" t="s">
        <v>99</v>
      </c>
      <c r="C2498" t="s">
        <v>115</v>
      </c>
      <c r="D2498" s="5" t="s">
        <v>234</v>
      </c>
      <c r="E2498">
        <v>1</v>
      </c>
      <c r="F2498">
        <v>1.5500298738479614</v>
      </c>
      <c r="G2498">
        <v>1.5719598531723022</v>
      </c>
      <c r="H2498">
        <v>2.0234482362866402E-2</v>
      </c>
      <c r="I2498">
        <v>77.270114332379379</v>
      </c>
      <c r="J2498">
        <f t="shared" ref="J2498:J2561" si="78">INDEX(events, MATCH(CONCATENATE(B2498, C2498, D2498), events_y, 0), MATCH("Confidential", events_x, 0))</f>
        <v>0</v>
      </c>
    </row>
    <row r="2499" spans="1:10" x14ac:dyDescent="0.25">
      <c r="A2499" s="4" t="str">
        <f t="shared" ref="A2499:A2562" si="79">B2499&amp;C2499&amp;D2499&amp;E2499</f>
        <v>SublapSCEN9/9/2021 (6pm-8pm)2</v>
      </c>
      <c r="B2499" t="s">
        <v>99</v>
      </c>
      <c r="C2499" t="s">
        <v>115</v>
      </c>
      <c r="D2499" s="5" t="s">
        <v>234</v>
      </c>
      <c r="E2499">
        <v>2</v>
      </c>
      <c r="F2499">
        <v>1.3437877893447876</v>
      </c>
      <c r="G2499">
        <v>1.3598700761795044</v>
      </c>
      <c r="H2499">
        <v>1.8612202256917953E-2</v>
      </c>
      <c r="I2499">
        <v>75.44955492037397</v>
      </c>
      <c r="J2499">
        <f t="shared" si="78"/>
        <v>0</v>
      </c>
    </row>
    <row r="2500" spans="1:10" x14ac:dyDescent="0.25">
      <c r="A2500" s="4" t="str">
        <f t="shared" si="79"/>
        <v>SublapSCEN9/9/2021 (6pm-8pm)3</v>
      </c>
      <c r="B2500" t="s">
        <v>99</v>
      </c>
      <c r="C2500" t="s">
        <v>115</v>
      </c>
      <c r="D2500" s="5" t="s">
        <v>234</v>
      </c>
      <c r="E2500">
        <v>3</v>
      </c>
      <c r="F2500">
        <v>1.2155288457870483</v>
      </c>
      <c r="G2500">
        <v>1.2036185264587402</v>
      </c>
      <c r="H2500">
        <v>1.6878955066204071E-2</v>
      </c>
      <c r="I2500">
        <v>74.69840342997017</v>
      </c>
      <c r="J2500">
        <f t="shared" si="78"/>
        <v>0</v>
      </c>
    </row>
    <row r="2501" spans="1:10" x14ac:dyDescent="0.25">
      <c r="A2501" s="4" t="str">
        <f t="shared" si="79"/>
        <v>SublapSCEN9/9/2021 (6pm-8pm)4</v>
      </c>
      <c r="B2501" t="s">
        <v>99</v>
      </c>
      <c r="C2501" t="s">
        <v>115</v>
      </c>
      <c r="D2501" s="5" t="s">
        <v>234</v>
      </c>
      <c r="E2501">
        <v>4</v>
      </c>
      <c r="F2501">
        <v>1.1183854341506958</v>
      </c>
      <c r="G2501">
        <v>1.0979853868484497</v>
      </c>
      <c r="H2501">
        <v>1.4971131458878517E-2</v>
      </c>
      <c r="I2501">
        <v>74.559640669658066</v>
      </c>
      <c r="J2501">
        <f t="shared" si="78"/>
        <v>0</v>
      </c>
    </row>
    <row r="2502" spans="1:10" x14ac:dyDescent="0.25">
      <c r="A2502" s="4" t="str">
        <f t="shared" si="79"/>
        <v>SublapSCEN9/9/2021 (6pm-8pm)5</v>
      </c>
      <c r="B2502" t="s">
        <v>99</v>
      </c>
      <c r="C2502" t="s">
        <v>115</v>
      </c>
      <c r="D2502" s="5" t="s">
        <v>234</v>
      </c>
      <c r="E2502">
        <v>5</v>
      </c>
      <c r="F2502">
        <v>1.030794620513916</v>
      </c>
      <c r="G2502">
        <v>1.0309678316116333</v>
      </c>
      <c r="H2502">
        <v>1.4094457030296326E-2</v>
      </c>
      <c r="I2502">
        <v>74.15904042466002</v>
      </c>
      <c r="J2502">
        <f t="shared" si="78"/>
        <v>0</v>
      </c>
    </row>
    <row r="2503" spans="1:10" x14ac:dyDescent="0.25">
      <c r="A2503" s="4" t="str">
        <f t="shared" si="79"/>
        <v>SublapSCEN9/9/2021 (6pm-8pm)6</v>
      </c>
      <c r="B2503" t="s">
        <v>99</v>
      </c>
      <c r="C2503" t="s">
        <v>115</v>
      </c>
      <c r="D2503" s="5" t="s">
        <v>234</v>
      </c>
      <c r="E2503">
        <v>6</v>
      </c>
      <c r="F2503">
        <v>0.99524194002151489</v>
      </c>
      <c r="G2503">
        <v>0.9841538667678833</v>
      </c>
      <c r="H2503">
        <v>1.2864302843809128E-2</v>
      </c>
      <c r="I2503">
        <v>74.556974275219247</v>
      </c>
      <c r="J2503">
        <f t="shared" si="78"/>
        <v>0</v>
      </c>
    </row>
    <row r="2504" spans="1:10" x14ac:dyDescent="0.25">
      <c r="A2504" s="4" t="str">
        <f t="shared" si="79"/>
        <v>SublapSCEN9/9/2021 (6pm-8pm)7</v>
      </c>
      <c r="B2504" t="s">
        <v>99</v>
      </c>
      <c r="C2504" t="s">
        <v>115</v>
      </c>
      <c r="D2504" s="5" t="s">
        <v>234</v>
      </c>
      <c r="E2504">
        <v>7</v>
      </c>
      <c r="F2504">
        <v>0.98405277729034424</v>
      </c>
      <c r="G2504">
        <v>1.006135106086731</v>
      </c>
      <c r="H2504">
        <v>1.2608008459210396E-2</v>
      </c>
      <c r="I2504">
        <v>74.118619844834626</v>
      </c>
      <c r="J2504">
        <f t="shared" si="78"/>
        <v>0</v>
      </c>
    </row>
    <row r="2505" spans="1:10" x14ac:dyDescent="0.25">
      <c r="A2505" s="4" t="str">
        <f t="shared" si="79"/>
        <v>SublapSCEN9/9/2021 (6pm-8pm)8</v>
      </c>
      <c r="B2505" t="s">
        <v>99</v>
      </c>
      <c r="C2505" t="s">
        <v>115</v>
      </c>
      <c r="D2505" s="5" t="s">
        <v>234</v>
      </c>
      <c r="E2505">
        <v>8</v>
      </c>
      <c r="F2505">
        <v>0.96262723207473755</v>
      </c>
      <c r="G2505">
        <v>0.95078408718109131</v>
      </c>
      <c r="H2505">
        <v>1.3858688995242119E-2</v>
      </c>
      <c r="I2505">
        <v>73.274222131482603</v>
      </c>
      <c r="J2505">
        <f t="shared" si="78"/>
        <v>0</v>
      </c>
    </row>
    <row r="2506" spans="1:10" x14ac:dyDescent="0.25">
      <c r="A2506" s="4" t="str">
        <f t="shared" si="79"/>
        <v>SublapSCEN9/9/2021 (6pm-8pm)9</v>
      </c>
      <c r="B2506" t="s">
        <v>99</v>
      </c>
      <c r="C2506" t="s">
        <v>115</v>
      </c>
      <c r="D2506" s="5" t="s">
        <v>234</v>
      </c>
      <c r="E2506">
        <v>9</v>
      </c>
      <c r="F2506">
        <v>0.84138679504394531</v>
      </c>
      <c r="G2506">
        <v>0.8432496190071106</v>
      </c>
      <c r="H2506">
        <v>1.5279702842235565E-2</v>
      </c>
      <c r="I2506">
        <v>74.748089015926865</v>
      </c>
      <c r="J2506">
        <f t="shared" si="78"/>
        <v>0</v>
      </c>
    </row>
    <row r="2507" spans="1:10" x14ac:dyDescent="0.25">
      <c r="A2507" s="4" t="str">
        <f t="shared" si="79"/>
        <v>SublapSCEN9/9/2021 (6pm-8pm)10</v>
      </c>
      <c r="B2507" t="s">
        <v>99</v>
      </c>
      <c r="C2507" t="s">
        <v>115</v>
      </c>
      <c r="D2507" s="5" t="s">
        <v>234</v>
      </c>
      <c r="E2507">
        <v>10</v>
      </c>
      <c r="F2507">
        <v>0.80102038383483887</v>
      </c>
      <c r="G2507">
        <v>0.77203267812728882</v>
      </c>
      <c r="H2507">
        <v>1.7831739038228989E-2</v>
      </c>
      <c r="I2507">
        <v>79.033409554918592</v>
      </c>
      <c r="J2507">
        <f t="shared" si="78"/>
        <v>0</v>
      </c>
    </row>
    <row r="2508" spans="1:10" x14ac:dyDescent="0.25">
      <c r="A2508" s="4" t="str">
        <f t="shared" si="79"/>
        <v>SublapSCEN9/9/2021 (6pm-8pm)11</v>
      </c>
      <c r="B2508" t="s">
        <v>99</v>
      </c>
      <c r="C2508" t="s">
        <v>115</v>
      </c>
      <c r="D2508" s="5" t="s">
        <v>234</v>
      </c>
      <c r="E2508">
        <v>11</v>
      </c>
      <c r="F2508">
        <v>0.90383434295654297</v>
      </c>
      <c r="G2508">
        <v>0.90751194953918457</v>
      </c>
      <c r="H2508">
        <v>2.0993597805500031E-2</v>
      </c>
      <c r="I2508">
        <v>84.379130257251063</v>
      </c>
      <c r="J2508">
        <f t="shared" si="78"/>
        <v>0</v>
      </c>
    </row>
    <row r="2509" spans="1:10" x14ac:dyDescent="0.25">
      <c r="A2509" s="4" t="str">
        <f t="shared" si="79"/>
        <v>SublapSCEN9/9/2021 (6pm-8pm)12</v>
      </c>
      <c r="B2509" t="s">
        <v>99</v>
      </c>
      <c r="C2509" t="s">
        <v>115</v>
      </c>
      <c r="D2509" s="5" t="s">
        <v>234</v>
      </c>
      <c r="E2509">
        <v>12</v>
      </c>
      <c r="F2509">
        <v>1.1495589017868042</v>
      </c>
      <c r="G2509">
        <v>1.1900907754898071</v>
      </c>
      <c r="H2509">
        <v>2.3678746074438095E-2</v>
      </c>
      <c r="I2509">
        <v>90.849652919558281</v>
      </c>
      <c r="J2509">
        <f t="shared" si="78"/>
        <v>0</v>
      </c>
    </row>
    <row r="2510" spans="1:10" x14ac:dyDescent="0.25">
      <c r="A2510" s="4" t="str">
        <f t="shared" si="79"/>
        <v>SublapSCEN9/9/2021 (6pm-8pm)13</v>
      </c>
      <c r="B2510" t="s">
        <v>99</v>
      </c>
      <c r="C2510" t="s">
        <v>115</v>
      </c>
      <c r="D2510" s="5" t="s">
        <v>234</v>
      </c>
      <c r="E2510">
        <v>13</v>
      </c>
      <c r="F2510">
        <v>1.5267353057861328</v>
      </c>
      <c r="G2510">
        <v>1.5852171182632446</v>
      </c>
      <c r="H2510">
        <v>2.5697141885757446E-2</v>
      </c>
      <c r="I2510">
        <v>95.015108207436839</v>
      </c>
      <c r="J2510">
        <f t="shared" si="78"/>
        <v>0</v>
      </c>
    </row>
    <row r="2511" spans="1:10" x14ac:dyDescent="0.25">
      <c r="A2511" s="4" t="str">
        <f t="shared" si="79"/>
        <v>SublapSCEN9/9/2021 (6pm-8pm)14</v>
      </c>
      <c r="B2511" t="s">
        <v>99</v>
      </c>
      <c r="C2511" t="s">
        <v>115</v>
      </c>
      <c r="D2511" s="5" t="s">
        <v>234</v>
      </c>
      <c r="E2511">
        <v>14</v>
      </c>
      <c r="F2511">
        <v>1.8753114938735962</v>
      </c>
      <c r="G2511">
        <v>1.9099246263504028</v>
      </c>
      <c r="H2511">
        <v>2.6003537699580193E-2</v>
      </c>
      <c r="I2511">
        <v>98.503613719892797</v>
      </c>
      <c r="J2511">
        <f t="shared" si="78"/>
        <v>0</v>
      </c>
    </row>
    <row r="2512" spans="1:10" x14ac:dyDescent="0.25">
      <c r="A2512" s="4" t="str">
        <f t="shared" si="79"/>
        <v>SublapSCEN9/9/2021 (6pm-8pm)15</v>
      </c>
      <c r="B2512" t="s">
        <v>99</v>
      </c>
      <c r="C2512" t="s">
        <v>115</v>
      </c>
      <c r="D2512" s="5" t="s">
        <v>234</v>
      </c>
      <c r="E2512">
        <v>15</v>
      </c>
      <c r="F2512">
        <v>2.2778301239013672</v>
      </c>
      <c r="G2512">
        <v>2.268402099609375</v>
      </c>
      <c r="H2512">
        <v>2.414676733314991E-2</v>
      </c>
      <c r="I2512">
        <v>100.16892609228235</v>
      </c>
      <c r="J2512">
        <f t="shared" si="78"/>
        <v>0</v>
      </c>
    </row>
    <row r="2513" spans="1:10" x14ac:dyDescent="0.25">
      <c r="A2513" s="4" t="str">
        <f t="shared" si="79"/>
        <v>SublapSCEN9/9/2021 (6pm-8pm)16</v>
      </c>
      <c r="B2513" t="s">
        <v>99</v>
      </c>
      <c r="C2513" t="s">
        <v>115</v>
      </c>
      <c r="D2513" s="5" t="s">
        <v>234</v>
      </c>
      <c r="E2513">
        <v>16</v>
      </c>
      <c r="F2513">
        <v>2.7389771938323975</v>
      </c>
      <c r="G2513">
        <v>2.7462978363037109</v>
      </c>
      <c r="H2513">
        <v>1.3235575519502163E-2</v>
      </c>
      <c r="I2513">
        <v>100.36075949366908</v>
      </c>
      <c r="J2513">
        <f t="shared" si="78"/>
        <v>0</v>
      </c>
    </row>
    <row r="2514" spans="1:10" x14ac:dyDescent="0.25">
      <c r="A2514" s="4" t="str">
        <f t="shared" si="79"/>
        <v>SublapSCEN9/9/2021 (6pm-8pm)17</v>
      </c>
      <c r="B2514" t="s">
        <v>99</v>
      </c>
      <c r="C2514" t="s">
        <v>115</v>
      </c>
      <c r="D2514" s="5" t="s">
        <v>234</v>
      </c>
      <c r="E2514">
        <v>17</v>
      </c>
      <c r="F2514">
        <v>3.1564085483551025</v>
      </c>
      <c r="G2514">
        <v>3.1490879058837891</v>
      </c>
      <c r="H2514">
        <v>1.3235575519502163E-2</v>
      </c>
      <c r="I2514">
        <v>100.6692935892208</v>
      </c>
      <c r="J2514">
        <f t="shared" si="78"/>
        <v>0</v>
      </c>
    </row>
    <row r="2515" spans="1:10" x14ac:dyDescent="0.25">
      <c r="A2515" s="4" t="str">
        <f t="shared" si="79"/>
        <v>SublapSCEN9/9/2021 (6pm-8pm)18</v>
      </c>
      <c r="B2515" t="s">
        <v>99</v>
      </c>
      <c r="C2515" t="s">
        <v>115</v>
      </c>
      <c r="D2515" s="5" t="s">
        <v>234</v>
      </c>
      <c r="E2515">
        <v>18</v>
      </c>
      <c r="F2515">
        <v>3.3739738464355469</v>
      </c>
      <c r="G2515">
        <v>3.4212806224822998</v>
      </c>
      <c r="H2515">
        <v>2.4239467456936836E-2</v>
      </c>
      <c r="I2515">
        <v>100.14797876685043</v>
      </c>
      <c r="J2515">
        <f t="shared" si="78"/>
        <v>0</v>
      </c>
    </row>
    <row r="2516" spans="1:10" x14ac:dyDescent="0.25">
      <c r="A2516" s="4" t="str">
        <f t="shared" si="79"/>
        <v>SublapSCEN9/9/2021 (6pm-8pm)19</v>
      </c>
      <c r="B2516" t="s">
        <v>99</v>
      </c>
      <c r="C2516" t="s">
        <v>115</v>
      </c>
      <c r="D2516" s="5" t="s">
        <v>234</v>
      </c>
      <c r="E2516">
        <v>19</v>
      </c>
      <c r="F2516">
        <v>3.3773813247680664</v>
      </c>
      <c r="G2516">
        <v>2.0786550045013428</v>
      </c>
      <c r="H2516">
        <v>2.7424927800893784E-2</v>
      </c>
      <c r="I2516">
        <v>98.814169048592149</v>
      </c>
      <c r="J2516">
        <f t="shared" si="78"/>
        <v>0</v>
      </c>
    </row>
    <row r="2517" spans="1:10" x14ac:dyDescent="0.25">
      <c r="A2517" s="4" t="str">
        <f t="shared" si="79"/>
        <v>SublapSCEN9/9/2021 (6pm-8pm)20</v>
      </c>
      <c r="B2517" t="s">
        <v>99</v>
      </c>
      <c r="C2517" t="s">
        <v>115</v>
      </c>
      <c r="D2517" s="5" t="s">
        <v>234</v>
      </c>
      <c r="E2517">
        <v>20</v>
      </c>
      <c r="F2517">
        <v>3.1968307495117188</v>
      </c>
      <c r="G2517">
        <v>2.5191433429718018</v>
      </c>
      <c r="H2517">
        <v>2.669999748468399E-2</v>
      </c>
      <c r="I2517">
        <v>95.668129848921907</v>
      </c>
      <c r="J2517">
        <f t="shared" si="78"/>
        <v>0</v>
      </c>
    </row>
    <row r="2518" spans="1:10" x14ac:dyDescent="0.25">
      <c r="A2518" s="4" t="str">
        <f t="shared" si="79"/>
        <v>SublapSCEN9/9/2021 (6pm-8pm)21</v>
      </c>
      <c r="B2518" t="s">
        <v>99</v>
      </c>
      <c r="C2518" t="s">
        <v>115</v>
      </c>
      <c r="D2518" s="5" t="s">
        <v>234</v>
      </c>
      <c r="E2518">
        <v>21</v>
      </c>
      <c r="F2518">
        <v>3.0386474132537842</v>
      </c>
      <c r="G2518">
        <v>3.5996415615081787</v>
      </c>
      <c r="H2518">
        <v>2.5356294587254524E-2</v>
      </c>
      <c r="I2518">
        <v>91.91276031032956</v>
      </c>
      <c r="J2518">
        <f t="shared" si="78"/>
        <v>0</v>
      </c>
    </row>
    <row r="2519" spans="1:10" x14ac:dyDescent="0.25">
      <c r="A2519" s="4" t="str">
        <f t="shared" si="79"/>
        <v>SublapSCEN9/9/2021 (6pm-8pm)22</v>
      </c>
      <c r="B2519" t="s">
        <v>99</v>
      </c>
      <c r="C2519" t="s">
        <v>115</v>
      </c>
      <c r="D2519" s="5" t="s">
        <v>234</v>
      </c>
      <c r="E2519">
        <v>22</v>
      </c>
      <c r="F2519">
        <v>2.7633943557739258</v>
      </c>
      <c r="G2519">
        <v>3.0278849601745605</v>
      </c>
      <c r="H2519">
        <v>2.4236315861344337E-2</v>
      </c>
      <c r="I2519">
        <v>86.993311555736184</v>
      </c>
      <c r="J2519">
        <f t="shared" si="78"/>
        <v>0</v>
      </c>
    </row>
    <row r="2520" spans="1:10" x14ac:dyDescent="0.25">
      <c r="A2520" s="4" t="str">
        <f t="shared" si="79"/>
        <v>SublapSCEN9/9/2021 (6pm-8pm)23</v>
      </c>
      <c r="B2520" t="s">
        <v>99</v>
      </c>
      <c r="C2520" t="s">
        <v>115</v>
      </c>
      <c r="D2520" s="5" t="s">
        <v>234</v>
      </c>
      <c r="E2520">
        <v>23</v>
      </c>
      <c r="F2520">
        <v>2.3520331382751465</v>
      </c>
      <c r="G2520">
        <v>2.5154585838317871</v>
      </c>
      <c r="H2520">
        <v>2.2963572293519974E-2</v>
      </c>
      <c r="I2520">
        <v>83.779579420168531</v>
      </c>
      <c r="J2520">
        <f t="shared" si="78"/>
        <v>0</v>
      </c>
    </row>
    <row r="2521" spans="1:10" x14ac:dyDescent="0.25">
      <c r="A2521" s="4" t="str">
        <f t="shared" si="79"/>
        <v>SublapSCEN9/9/2021 (6pm-8pm)24</v>
      </c>
      <c r="B2521" t="s">
        <v>99</v>
      </c>
      <c r="C2521" t="s">
        <v>115</v>
      </c>
      <c r="D2521" s="5" t="s">
        <v>234</v>
      </c>
      <c r="E2521">
        <v>24</v>
      </c>
      <c r="F2521">
        <v>1.9674695730209351</v>
      </c>
      <c r="G2521">
        <v>2.0983595848083496</v>
      </c>
      <c r="H2521">
        <v>2.1466381847858429E-2</v>
      </c>
      <c r="I2521">
        <v>82.899767251933739</v>
      </c>
      <c r="J2521">
        <f t="shared" si="78"/>
        <v>0</v>
      </c>
    </row>
    <row r="2522" spans="1:10" x14ac:dyDescent="0.25">
      <c r="A2522" s="4" t="str">
        <f t="shared" si="79"/>
        <v>SublapSCEN9/14/2021 (4pm-7pm)1</v>
      </c>
      <c r="B2522" t="s">
        <v>99</v>
      </c>
      <c r="C2522" t="s">
        <v>115</v>
      </c>
      <c r="D2522" s="5" t="s">
        <v>235</v>
      </c>
      <c r="E2522">
        <v>1</v>
      </c>
      <c r="F2522">
        <v>1.1464992761611938</v>
      </c>
      <c r="G2522">
        <v>1.1147952079772949</v>
      </c>
      <c r="H2522">
        <v>1.8596071749925613E-2</v>
      </c>
      <c r="I2522">
        <v>73.023543659677898</v>
      </c>
      <c r="J2522">
        <f t="shared" si="78"/>
        <v>0</v>
      </c>
    </row>
    <row r="2523" spans="1:10" x14ac:dyDescent="0.25">
      <c r="A2523" s="4" t="str">
        <f t="shared" si="79"/>
        <v>SublapSCEN9/14/2021 (4pm-7pm)2</v>
      </c>
      <c r="B2523" t="s">
        <v>99</v>
      </c>
      <c r="C2523" t="s">
        <v>115</v>
      </c>
      <c r="D2523" s="5" t="s">
        <v>235</v>
      </c>
      <c r="E2523">
        <v>2</v>
      </c>
      <c r="F2523">
        <v>0.98786449432373047</v>
      </c>
      <c r="G2523">
        <v>0.96291017532348633</v>
      </c>
      <c r="H2523">
        <v>1.6819003969430923E-2</v>
      </c>
      <c r="I2523">
        <v>70.219430083449652</v>
      </c>
      <c r="J2523">
        <f t="shared" si="78"/>
        <v>0</v>
      </c>
    </row>
    <row r="2524" spans="1:10" x14ac:dyDescent="0.25">
      <c r="A2524" s="4" t="str">
        <f t="shared" si="79"/>
        <v>SublapSCEN9/14/2021 (4pm-7pm)3</v>
      </c>
      <c r="B2524" t="s">
        <v>99</v>
      </c>
      <c r="C2524" t="s">
        <v>115</v>
      </c>
      <c r="D2524" s="5" t="s">
        <v>235</v>
      </c>
      <c r="E2524">
        <v>3</v>
      </c>
      <c r="F2524">
        <v>0.87805771827697754</v>
      </c>
      <c r="G2524">
        <v>0.86012059450149536</v>
      </c>
      <c r="H2524">
        <v>1.4856270514428616E-2</v>
      </c>
      <c r="I2524">
        <v>68.817370242215176</v>
      </c>
      <c r="J2524">
        <f t="shared" si="78"/>
        <v>0</v>
      </c>
    </row>
    <row r="2525" spans="1:10" x14ac:dyDescent="0.25">
      <c r="A2525" s="4" t="str">
        <f t="shared" si="79"/>
        <v>SublapSCEN9/14/2021 (4pm-7pm)4</v>
      </c>
      <c r="B2525" t="s">
        <v>99</v>
      </c>
      <c r="C2525" t="s">
        <v>115</v>
      </c>
      <c r="D2525" s="5" t="s">
        <v>235</v>
      </c>
      <c r="E2525">
        <v>4</v>
      </c>
      <c r="F2525">
        <v>0.78819328546524048</v>
      </c>
      <c r="G2525">
        <v>0.79102897644042969</v>
      </c>
      <c r="H2525">
        <v>1.2825875543057919E-2</v>
      </c>
      <c r="I2525">
        <v>66.933492774273063</v>
      </c>
      <c r="J2525">
        <f t="shared" si="78"/>
        <v>0</v>
      </c>
    </row>
    <row r="2526" spans="1:10" x14ac:dyDescent="0.25">
      <c r="A2526" s="4" t="str">
        <f t="shared" si="79"/>
        <v>SublapSCEN9/14/2021 (4pm-7pm)5</v>
      </c>
      <c r="B2526" t="s">
        <v>99</v>
      </c>
      <c r="C2526" t="s">
        <v>115</v>
      </c>
      <c r="D2526" s="5" t="s">
        <v>235</v>
      </c>
      <c r="E2526">
        <v>5</v>
      </c>
      <c r="F2526">
        <v>0.75141268968582153</v>
      </c>
      <c r="G2526">
        <v>0.75658255815505981</v>
      </c>
      <c r="H2526">
        <v>1.1566732078790665E-2</v>
      </c>
      <c r="I2526">
        <v>66.300305312438098</v>
      </c>
      <c r="J2526">
        <f t="shared" si="78"/>
        <v>0</v>
      </c>
    </row>
    <row r="2527" spans="1:10" x14ac:dyDescent="0.25">
      <c r="A2527" s="4" t="str">
        <f t="shared" si="79"/>
        <v>SublapSCEN9/14/2021 (4pm-7pm)6</v>
      </c>
      <c r="B2527" t="s">
        <v>99</v>
      </c>
      <c r="C2527" t="s">
        <v>115</v>
      </c>
      <c r="D2527" s="5" t="s">
        <v>235</v>
      </c>
      <c r="E2527">
        <v>6</v>
      </c>
      <c r="F2527">
        <v>0.74704474210739136</v>
      </c>
      <c r="G2527">
        <v>0.75376617908477783</v>
      </c>
      <c r="H2527">
        <v>1.0360865853726864E-2</v>
      </c>
      <c r="I2527">
        <v>64.627431304700238</v>
      </c>
      <c r="J2527">
        <f t="shared" si="78"/>
        <v>0</v>
      </c>
    </row>
    <row r="2528" spans="1:10" x14ac:dyDescent="0.25">
      <c r="A2528" s="4" t="str">
        <f t="shared" si="79"/>
        <v>SublapSCEN9/14/2021 (4pm-7pm)7</v>
      </c>
      <c r="B2528" t="s">
        <v>99</v>
      </c>
      <c r="C2528" t="s">
        <v>115</v>
      </c>
      <c r="D2528" s="5" t="s">
        <v>235</v>
      </c>
      <c r="E2528">
        <v>7</v>
      </c>
      <c r="F2528">
        <v>0.78059101104736328</v>
      </c>
      <c r="G2528">
        <v>0.77893680334091187</v>
      </c>
      <c r="H2528">
        <v>1.0029914788901806E-2</v>
      </c>
      <c r="I2528">
        <v>63.540323631183945</v>
      </c>
      <c r="J2528">
        <f t="shared" si="78"/>
        <v>0</v>
      </c>
    </row>
    <row r="2529" spans="1:10" x14ac:dyDescent="0.25">
      <c r="A2529" s="4" t="str">
        <f t="shared" si="79"/>
        <v>SublapSCEN9/14/2021 (4pm-7pm)8</v>
      </c>
      <c r="B2529" t="s">
        <v>99</v>
      </c>
      <c r="C2529" t="s">
        <v>115</v>
      </c>
      <c r="D2529" s="5" t="s">
        <v>235</v>
      </c>
      <c r="E2529">
        <v>8</v>
      </c>
      <c r="F2529">
        <v>0.7241053581237793</v>
      </c>
      <c r="G2529">
        <v>0.71133935451507568</v>
      </c>
      <c r="H2529">
        <v>1.1161639355123043E-2</v>
      </c>
      <c r="I2529">
        <v>61.991522491346956</v>
      </c>
      <c r="J2529">
        <f t="shared" si="78"/>
        <v>0</v>
      </c>
    </row>
    <row r="2530" spans="1:10" x14ac:dyDescent="0.25">
      <c r="A2530" s="4" t="str">
        <f t="shared" si="79"/>
        <v>SublapSCEN9/14/2021 (4pm-7pm)9</v>
      </c>
      <c r="B2530" t="s">
        <v>99</v>
      </c>
      <c r="C2530" t="s">
        <v>115</v>
      </c>
      <c r="D2530" s="5" t="s">
        <v>235</v>
      </c>
      <c r="E2530">
        <v>9</v>
      </c>
      <c r="F2530">
        <v>0.51786434650421143</v>
      </c>
      <c r="G2530">
        <v>0.51109898090362549</v>
      </c>
      <c r="H2530">
        <v>1.2713435105979443E-2</v>
      </c>
      <c r="I2530">
        <v>61.948656625280925</v>
      </c>
      <c r="J2530">
        <f t="shared" si="78"/>
        <v>0</v>
      </c>
    </row>
    <row r="2531" spans="1:10" x14ac:dyDescent="0.25">
      <c r="A2531" s="4" t="str">
        <f t="shared" si="79"/>
        <v>SublapSCEN9/14/2021 (4pm-7pm)10</v>
      </c>
      <c r="B2531" t="s">
        <v>99</v>
      </c>
      <c r="C2531" t="s">
        <v>115</v>
      </c>
      <c r="D2531" s="5" t="s">
        <v>235</v>
      </c>
      <c r="E2531">
        <v>10</v>
      </c>
      <c r="F2531">
        <v>0.34394830465316772</v>
      </c>
      <c r="G2531">
        <v>0.33403491973876953</v>
      </c>
      <c r="H2531">
        <v>1.419664453715086E-2</v>
      </c>
      <c r="I2531">
        <v>66.443507022192179</v>
      </c>
      <c r="J2531">
        <f t="shared" si="78"/>
        <v>0</v>
      </c>
    </row>
    <row r="2532" spans="1:10" x14ac:dyDescent="0.25">
      <c r="A2532" s="4" t="str">
        <f t="shared" si="79"/>
        <v>SublapSCEN9/14/2021 (4pm-7pm)11</v>
      </c>
      <c r="B2532" t="s">
        <v>99</v>
      </c>
      <c r="C2532" t="s">
        <v>115</v>
      </c>
      <c r="D2532" s="5" t="s">
        <v>235</v>
      </c>
      <c r="E2532">
        <v>11</v>
      </c>
      <c r="F2532">
        <v>0.24259455502033234</v>
      </c>
      <c r="G2532">
        <v>0.22513088583946228</v>
      </c>
      <c r="H2532">
        <v>1.5899786725640297E-2</v>
      </c>
      <c r="I2532">
        <v>73.306045186239331</v>
      </c>
      <c r="J2532">
        <f t="shared" si="78"/>
        <v>0</v>
      </c>
    </row>
    <row r="2533" spans="1:10" x14ac:dyDescent="0.25">
      <c r="A2533" s="4" t="str">
        <f t="shared" si="79"/>
        <v>SublapSCEN9/14/2021 (4pm-7pm)12</v>
      </c>
      <c r="B2533" t="s">
        <v>99</v>
      </c>
      <c r="C2533" t="s">
        <v>115</v>
      </c>
      <c r="D2533" s="5" t="s">
        <v>235</v>
      </c>
      <c r="E2533">
        <v>12</v>
      </c>
      <c r="F2533">
        <v>0.26992365717887878</v>
      </c>
      <c r="G2533">
        <v>0.25002530217170715</v>
      </c>
      <c r="H2533">
        <v>1.7621580511331558E-2</v>
      </c>
      <c r="I2533">
        <v>79.397923875435993</v>
      </c>
      <c r="J2533">
        <f t="shared" si="78"/>
        <v>0</v>
      </c>
    </row>
    <row r="2534" spans="1:10" x14ac:dyDescent="0.25">
      <c r="A2534" s="4" t="str">
        <f t="shared" si="79"/>
        <v>SublapSCEN9/14/2021 (4pm-7pm)13</v>
      </c>
      <c r="B2534" t="s">
        <v>99</v>
      </c>
      <c r="C2534" t="s">
        <v>115</v>
      </c>
      <c r="D2534" s="5" t="s">
        <v>235</v>
      </c>
      <c r="E2534">
        <v>13</v>
      </c>
      <c r="F2534">
        <v>0.41358146071434021</v>
      </c>
      <c r="G2534">
        <v>0.39611241221427917</v>
      </c>
      <c r="H2534">
        <v>1.7532695084810257E-2</v>
      </c>
      <c r="I2534">
        <v>86.087726440058034</v>
      </c>
      <c r="J2534">
        <f t="shared" si="78"/>
        <v>0</v>
      </c>
    </row>
    <row r="2535" spans="1:10" x14ac:dyDescent="0.25">
      <c r="A2535" s="4" t="str">
        <f t="shared" si="79"/>
        <v>SublapSCEN9/14/2021 (4pm-7pm)14</v>
      </c>
      <c r="B2535" t="s">
        <v>99</v>
      </c>
      <c r="C2535" t="s">
        <v>115</v>
      </c>
      <c r="D2535" s="5" t="s">
        <v>235</v>
      </c>
      <c r="E2535">
        <v>14</v>
      </c>
      <c r="F2535">
        <v>0.65885841846466064</v>
      </c>
      <c r="G2535">
        <v>0.6494591236114502</v>
      </c>
      <c r="H2535">
        <v>1.0638619773089886E-2</v>
      </c>
      <c r="I2535">
        <v>90.096071646652078</v>
      </c>
      <c r="J2535">
        <f t="shared" si="78"/>
        <v>0</v>
      </c>
    </row>
    <row r="2536" spans="1:10" x14ac:dyDescent="0.25">
      <c r="A2536" s="4" t="str">
        <f t="shared" si="79"/>
        <v>SublapSCEN9/14/2021 (4pm-7pm)15</v>
      </c>
      <c r="B2536" t="s">
        <v>99</v>
      </c>
      <c r="C2536" t="s">
        <v>115</v>
      </c>
      <c r="D2536" s="5" t="s">
        <v>235</v>
      </c>
      <c r="E2536">
        <v>15</v>
      </c>
      <c r="F2536">
        <v>1.0227577686309814</v>
      </c>
      <c r="G2536">
        <v>1.0321570634841919</v>
      </c>
      <c r="H2536">
        <v>1.0638619773089886E-2</v>
      </c>
      <c r="I2536">
        <v>92.269814777128516</v>
      </c>
      <c r="J2536">
        <f t="shared" si="78"/>
        <v>0</v>
      </c>
    </row>
    <row r="2537" spans="1:10" x14ac:dyDescent="0.25">
      <c r="A2537" s="4" t="str">
        <f t="shared" si="79"/>
        <v>SublapSCEN9/14/2021 (4pm-7pm)16</v>
      </c>
      <c r="B2537" t="s">
        <v>99</v>
      </c>
      <c r="C2537" t="s">
        <v>115</v>
      </c>
      <c r="D2537" s="5" t="s">
        <v>235</v>
      </c>
      <c r="E2537">
        <v>16</v>
      </c>
      <c r="F2537">
        <v>1.5885509252548218</v>
      </c>
      <c r="G2537">
        <v>1.5044907331466675</v>
      </c>
      <c r="H2537">
        <v>2.1903309971094131E-2</v>
      </c>
      <c r="I2537">
        <v>94.014634642785637</v>
      </c>
      <c r="J2537">
        <f t="shared" si="78"/>
        <v>0</v>
      </c>
    </row>
    <row r="2538" spans="1:10" x14ac:dyDescent="0.25">
      <c r="A2538" s="4" t="str">
        <f t="shared" si="79"/>
        <v>SublapSCEN9/14/2021 (4pm-7pm)17</v>
      </c>
      <c r="B2538" t="s">
        <v>99</v>
      </c>
      <c r="C2538" t="s">
        <v>115</v>
      </c>
      <c r="D2538" s="5" t="s">
        <v>235</v>
      </c>
      <c r="E2538">
        <v>17</v>
      </c>
      <c r="F2538">
        <v>2.030951976776123</v>
      </c>
      <c r="G2538">
        <v>1.0703539848327637</v>
      </c>
      <c r="H2538">
        <v>2.568935789167881E-2</v>
      </c>
      <c r="I2538">
        <v>94.350132302058725</v>
      </c>
      <c r="J2538">
        <f t="shared" si="78"/>
        <v>0</v>
      </c>
    </row>
    <row r="2539" spans="1:10" x14ac:dyDescent="0.25">
      <c r="A2539" s="4" t="str">
        <f t="shared" si="79"/>
        <v>SublapSCEN9/14/2021 (4pm-7pm)18</v>
      </c>
      <c r="B2539" t="s">
        <v>99</v>
      </c>
      <c r="C2539" t="s">
        <v>115</v>
      </c>
      <c r="D2539" s="5" t="s">
        <v>235</v>
      </c>
      <c r="E2539">
        <v>18</v>
      </c>
      <c r="F2539">
        <v>2.3388917446136475</v>
      </c>
      <c r="G2539">
        <v>1.6947536468505859</v>
      </c>
      <c r="H2539">
        <v>2.6433983817696571E-2</v>
      </c>
      <c r="I2539">
        <v>92.798046000403531</v>
      </c>
      <c r="J2539">
        <f t="shared" si="78"/>
        <v>0</v>
      </c>
    </row>
    <row r="2540" spans="1:10" x14ac:dyDescent="0.25">
      <c r="A2540" s="4" t="str">
        <f t="shared" si="79"/>
        <v>SublapSCEN9/14/2021 (4pm-7pm)19</v>
      </c>
      <c r="B2540" t="s">
        <v>99</v>
      </c>
      <c r="C2540" t="s">
        <v>115</v>
      </c>
      <c r="D2540" s="5" t="s">
        <v>235</v>
      </c>
      <c r="E2540">
        <v>19</v>
      </c>
      <c r="F2540">
        <v>2.3467860221862793</v>
      </c>
      <c r="G2540">
        <v>1.984270453453064</v>
      </c>
      <c r="H2540">
        <v>2.6276232674717903E-2</v>
      </c>
      <c r="I2540">
        <v>90.684469774072269</v>
      </c>
      <c r="J2540">
        <f t="shared" si="78"/>
        <v>0</v>
      </c>
    </row>
    <row r="2541" spans="1:10" x14ac:dyDescent="0.25">
      <c r="A2541" s="4" t="str">
        <f t="shared" si="79"/>
        <v>SublapSCEN9/14/2021 (4pm-7pm)20</v>
      </c>
      <c r="B2541" t="s">
        <v>99</v>
      </c>
      <c r="C2541" t="s">
        <v>115</v>
      </c>
      <c r="D2541" s="5" t="s">
        <v>235</v>
      </c>
      <c r="E2541">
        <v>20</v>
      </c>
      <c r="F2541">
        <v>2.2374768257141113</v>
      </c>
      <c r="G2541">
        <v>2.6473655700683594</v>
      </c>
      <c r="H2541">
        <v>2.4940799921751022E-2</v>
      </c>
      <c r="I2541">
        <v>87.167844494200168</v>
      </c>
      <c r="J2541">
        <f t="shared" si="78"/>
        <v>0</v>
      </c>
    </row>
    <row r="2542" spans="1:10" x14ac:dyDescent="0.25">
      <c r="A2542" s="4" t="str">
        <f t="shared" si="79"/>
        <v>SublapSCEN9/14/2021 (4pm-7pm)21</v>
      </c>
      <c r="B2542" t="s">
        <v>99</v>
      </c>
      <c r="C2542" t="s">
        <v>115</v>
      </c>
      <c r="D2542" s="5" t="s">
        <v>235</v>
      </c>
      <c r="E2542">
        <v>21</v>
      </c>
      <c r="F2542">
        <v>2.0886211395263672</v>
      </c>
      <c r="G2542">
        <v>2.2346632480621338</v>
      </c>
      <c r="H2542">
        <v>2.3299047723412514E-2</v>
      </c>
      <c r="I2542">
        <v>82.893252595151253</v>
      </c>
      <c r="J2542">
        <f t="shared" si="78"/>
        <v>0</v>
      </c>
    </row>
    <row r="2543" spans="1:10" x14ac:dyDescent="0.25">
      <c r="A2543" s="4" t="str">
        <f t="shared" si="79"/>
        <v>SublapSCEN9/14/2021 (4pm-7pm)22</v>
      </c>
      <c r="B2543" t="s">
        <v>99</v>
      </c>
      <c r="C2543" t="s">
        <v>115</v>
      </c>
      <c r="D2543" s="5" t="s">
        <v>235</v>
      </c>
      <c r="E2543">
        <v>22</v>
      </c>
      <c r="F2543">
        <v>1.8667439222335815</v>
      </c>
      <c r="G2543">
        <v>1.9458414316177368</v>
      </c>
      <c r="H2543">
        <v>2.1896123886108398E-2</v>
      </c>
      <c r="I2543">
        <v>78.469790352122772</v>
      </c>
      <c r="J2543">
        <f t="shared" si="78"/>
        <v>0</v>
      </c>
    </row>
    <row r="2544" spans="1:10" x14ac:dyDescent="0.25">
      <c r="A2544" s="4" t="str">
        <f t="shared" si="79"/>
        <v>SublapSCEN9/14/2021 (4pm-7pm)23</v>
      </c>
      <c r="B2544" t="s">
        <v>99</v>
      </c>
      <c r="C2544" t="s">
        <v>115</v>
      </c>
      <c r="D2544" s="5" t="s">
        <v>235</v>
      </c>
      <c r="E2544">
        <v>23</v>
      </c>
      <c r="F2544">
        <v>1.6074395179748535</v>
      </c>
      <c r="G2544">
        <v>1.6378004550933838</v>
      </c>
      <c r="H2544">
        <v>2.0999772474169731E-2</v>
      </c>
      <c r="I2544">
        <v>75.494146142888098</v>
      </c>
      <c r="J2544">
        <f t="shared" si="78"/>
        <v>0</v>
      </c>
    </row>
    <row r="2545" spans="1:10" x14ac:dyDescent="0.25">
      <c r="A2545" s="4" t="str">
        <f t="shared" si="79"/>
        <v>SublapSCEN9/14/2021 (4pm-7pm)24</v>
      </c>
      <c r="B2545" t="s">
        <v>99</v>
      </c>
      <c r="C2545" t="s">
        <v>115</v>
      </c>
      <c r="D2545" s="5" t="s">
        <v>235</v>
      </c>
      <c r="E2545">
        <v>24</v>
      </c>
      <c r="F2545">
        <v>1.3299380540847778</v>
      </c>
      <c r="G2545">
        <v>1.3440185785293579</v>
      </c>
      <c r="H2545">
        <v>1.9547758623957634E-2</v>
      </c>
      <c r="I2545">
        <v>72.423152859758304</v>
      </c>
      <c r="J2545">
        <f t="shared" si="78"/>
        <v>0</v>
      </c>
    </row>
    <row r="2546" spans="1:10" x14ac:dyDescent="0.25">
      <c r="A2546" s="4" t="str">
        <f t="shared" si="79"/>
        <v>SublapSCEN9/22/2021 (4pm-5pm &amp; 5:55pm-7pm)1</v>
      </c>
      <c r="B2546" t="s">
        <v>99</v>
      </c>
      <c r="C2546" t="s">
        <v>115</v>
      </c>
      <c r="D2546" s="5" t="s">
        <v>236</v>
      </c>
      <c r="E2546">
        <v>1</v>
      </c>
      <c r="F2546">
        <v>1.1276967525482178</v>
      </c>
      <c r="G2546">
        <v>1.081091046333313</v>
      </c>
      <c r="H2546">
        <v>1.9657135009765625E-2</v>
      </c>
      <c r="I2546">
        <v>74.227252505008565</v>
      </c>
      <c r="J2546">
        <f t="shared" si="78"/>
        <v>0</v>
      </c>
    </row>
    <row r="2547" spans="1:10" x14ac:dyDescent="0.25">
      <c r="A2547" s="4" t="str">
        <f t="shared" si="79"/>
        <v>SublapSCEN9/22/2021 (4pm-5pm &amp; 5:55pm-7pm)2</v>
      </c>
      <c r="B2547" t="s">
        <v>99</v>
      </c>
      <c r="C2547" t="s">
        <v>115</v>
      </c>
      <c r="D2547" s="5" t="s">
        <v>236</v>
      </c>
      <c r="E2547">
        <v>2</v>
      </c>
      <c r="F2547">
        <v>0.96938562393188477</v>
      </c>
      <c r="G2547">
        <v>0.92267733812332153</v>
      </c>
      <c r="H2547">
        <v>1.7763549461960793E-2</v>
      </c>
      <c r="I2547">
        <v>71.465631262526657</v>
      </c>
      <c r="J2547">
        <f t="shared" si="78"/>
        <v>0</v>
      </c>
    </row>
    <row r="2548" spans="1:10" x14ac:dyDescent="0.25">
      <c r="A2548" s="4" t="str">
        <f t="shared" si="79"/>
        <v>SublapSCEN9/22/2021 (4pm-5pm &amp; 5:55pm-7pm)3</v>
      </c>
      <c r="B2548" t="s">
        <v>99</v>
      </c>
      <c r="C2548" t="s">
        <v>115</v>
      </c>
      <c r="D2548" s="5" t="s">
        <v>236</v>
      </c>
      <c r="E2548">
        <v>3</v>
      </c>
      <c r="F2548">
        <v>0.87009590864181519</v>
      </c>
      <c r="G2548">
        <v>0.83186995983123779</v>
      </c>
      <c r="H2548">
        <v>1.6096070408821106E-2</v>
      </c>
      <c r="I2548">
        <v>69.464825651303912</v>
      </c>
      <c r="J2548">
        <f t="shared" si="78"/>
        <v>0</v>
      </c>
    </row>
    <row r="2549" spans="1:10" x14ac:dyDescent="0.25">
      <c r="A2549" s="4" t="str">
        <f t="shared" si="79"/>
        <v>SublapSCEN9/22/2021 (4pm-5pm &amp; 5:55pm-7pm)4</v>
      </c>
      <c r="B2549" t="s">
        <v>99</v>
      </c>
      <c r="C2549" t="s">
        <v>115</v>
      </c>
      <c r="D2549" s="5" t="s">
        <v>236</v>
      </c>
      <c r="E2549">
        <v>4</v>
      </c>
      <c r="F2549">
        <v>0.79523760080337524</v>
      </c>
      <c r="G2549">
        <v>0.76988798379898071</v>
      </c>
      <c r="H2549">
        <v>1.4483686536550522E-2</v>
      </c>
      <c r="I2549">
        <v>68.453048096193385</v>
      </c>
      <c r="J2549">
        <f t="shared" si="78"/>
        <v>0</v>
      </c>
    </row>
    <row r="2550" spans="1:10" x14ac:dyDescent="0.25">
      <c r="A2550" s="4" t="str">
        <f t="shared" si="79"/>
        <v>SublapSCEN9/22/2021 (4pm-5pm &amp; 5:55pm-7pm)5</v>
      </c>
      <c r="B2550" t="s">
        <v>99</v>
      </c>
      <c r="C2550" t="s">
        <v>115</v>
      </c>
      <c r="D2550" s="5" t="s">
        <v>236</v>
      </c>
      <c r="E2550">
        <v>5</v>
      </c>
      <c r="F2550">
        <v>0.75655120611190796</v>
      </c>
      <c r="G2550">
        <v>0.73303347826004028</v>
      </c>
      <c r="H2550">
        <v>1.3283092528581619E-2</v>
      </c>
      <c r="I2550">
        <v>67.189775551104503</v>
      </c>
      <c r="J2550">
        <f t="shared" si="78"/>
        <v>0</v>
      </c>
    </row>
    <row r="2551" spans="1:10" x14ac:dyDescent="0.25">
      <c r="A2551" s="4" t="str">
        <f t="shared" si="79"/>
        <v>SublapSCEN9/22/2021 (4pm-5pm &amp; 5:55pm-7pm)6</v>
      </c>
      <c r="B2551" t="s">
        <v>99</v>
      </c>
      <c r="C2551" t="s">
        <v>115</v>
      </c>
      <c r="D2551" s="5" t="s">
        <v>236</v>
      </c>
      <c r="E2551">
        <v>6</v>
      </c>
      <c r="F2551">
        <v>0.75137442350387573</v>
      </c>
      <c r="G2551">
        <v>0.72107779979705811</v>
      </c>
      <c r="H2551">
        <v>1.1936417780816555E-2</v>
      </c>
      <c r="I2551">
        <v>66.766272545088668</v>
      </c>
      <c r="J2551">
        <f t="shared" si="78"/>
        <v>0</v>
      </c>
    </row>
    <row r="2552" spans="1:10" x14ac:dyDescent="0.25">
      <c r="A2552" s="4" t="str">
        <f t="shared" si="79"/>
        <v>SublapSCEN9/22/2021 (4pm-5pm &amp; 5:55pm-7pm)7</v>
      </c>
      <c r="B2552" t="s">
        <v>99</v>
      </c>
      <c r="C2552" t="s">
        <v>115</v>
      </c>
      <c r="D2552" s="5" t="s">
        <v>236</v>
      </c>
      <c r="E2552">
        <v>7</v>
      </c>
      <c r="F2552">
        <v>0.76904594898223877</v>
      </c>
      <c r="G2552">
        <v>0.76630383729934692</v>
      </c>
      <c r="H2552">
        <v>1.1456557549536228E-2</v>
      </c>
      <c r="I2552">
        <v>65.523008016031895</v>
      </c>
      <c r="J2552">
        <f t="shared" si="78"/>
        <v>0</v>
      </c>
    </row>
    <row r="2553" spans="1:10" x14ac:dyDescent="0.25">
      <c r="A2553" s="4" t="str">
        <f t="shared" si="79"/>
        <v>SublapSCEN9/22/2021 (4pm-5pm &amp; 5:55pm-7pm)8</v>
      </c>
      <c r="B2553" t="s">
        <v>99</v>
      </c>
      <c r="C2553" t="s">
        <v>115</v>
      </c>
      <c r="D2553" s="5" t="s">
        <v>236</v>
      </c>
      <c r="E2553">
        <v>8</v>
      </c>
      <c r="F2553">
        <v>0.74670618772506714</v>
      </c>
      <c r="G2553">
        <v>0.72897547483444214</v>
      </c>
      <c r="H2553">
        <v>1.2353350408375263E-2</v>
      </c>
      <c r="I2553">
        <v>64.61657915831654</v>
      </c>
      <c r="J2553">
        <f t="shared" si="78"/>
        <v>0</v>
      </c>
    </row>
    <row r="2554" spans="1:10" x14ac:dyDescent="0.25">
      <c r="A2554" s="4" t="str">
        <f t="shared" si="79"/>
        <v>SublapSCEN9/22/2021 (4pm-5pm &amp; 5:55pm-7pm)9</v>
      </c>
      <c r="B2554" t="s">
        <v>99</v>
      </c>
      <c r="C2554" t="s">
        <v>115</v>
      </c>
      <c r="D2554" s="5" t="s">
        <v>236</v>
      </c>
      <c r="E2554">
        <v>9</v>
      </c>
      <c r="F2554">
        <v>0.57900083065032959</v>
      </c>
      <c r="G2554">
        <v>0.5765613317489624</v>
      </c>
      <c r="H2554">
        <v>1.4171312563121319E-2</v>
      </c>
      <c r="I2554">
        <v>65.590871743487824</v>
      </c>
      <c r="J2554">
        <f t="shared" si="78"/>
        <v>0</v>
      </c>
    </row>
    <row r="2555" spans="1:10" x14ac:dyDescent="0.25">
      <c r="A2555" s="4" t="str">
        <f t="shared" si="79"/>
        <v>SublapSCEN9/22/2021 (4pm-5pm &amp; 5:55pm-7pm)10</v>
      </c>
      <c r="B2555" t="s">
        <v>99</v>
      </c>
      <c r="C2555" t="s">
        <v>115</v>
      </c>
      <c r="D2555" s="5" t="s">
        <v>236</v>
      </c>
      <c r="E2555">
        <v>10</v>
      </c>
      <c r="F2555">
        <v>0.43470841646194458</v>
      </c>
      <c r="G2555">
        <v>0.43078535795211792</v>
      </c>
      <c r="H2555">
        <v>1.643720455467701E-2</v>
      </c>
      <c r="I2555">
        <v>70.213769539077731</v>
      </c>
      <c r="J2555">
        <f t="shared" si="78"/>
        <v>0</v>
      </c>
    </row>
    <row r="2556" spans="1:10" x14ac:dyDescent="0.25">
      <c r="A2556" s="4" t="str">
        <f t="shared" si="79"/>
        <v>SublapSCEN9/22/2021 (4pm-5pm &amp; 5:55pm-7pm)11</v>
      </c>
      <c r="B2556" t="s">
        <v>99</v>
      </c>
      <c r="C2556" t="s">
        <v>115</v>
      </c>
      <c r="D2556" s="5" t="s">
        <v>236</v>
      </c>
      <c r="E2556">
        <v>11</v>
      </c>
      <c r="F2556">
        <v>0.38249164819717407</v>
      </c>
      <c r="G2556">
        <v>0.37349250912666321</v>
      </c>
      <c r="H2556">
        <v>1.8679374828934669E-2</v>
      </c>
      <c r="I2556">
        <v>76.514629258517942</v>
      </c>
      <c r="J2556">
        <f t="shared" si="78"/>
        <v>0</v>
      </c>
    </row>
    <row r="2557" spans="1:10" x14ac:dyDescent="0.25">
      <c r="A2557" s="4" t="str">
        <f t="shared" si="79"/>
        <v>SublapSCEN9/22/2021 (4pm-5pm &amp; 5:55pm-7pm)12</v>
      </c>
      <c r="B2557" t="s">
        <v>99</v>
      </c>
      <c r="C2557" t="s">
        <v>115</v>
      </c>
      <c r="D2557" s="5" t="s">
        <v>236</v>
      </c>
      <c r="E2557">
        <v>12</v>
      </c>
      <c r="F2557">
        <v>0.49790030717849731</v>
      </c>
      <c r="G2557">
        <v>0.45956593751907349</v>
      </c>
      <c r="H2557">
        <v>2.1114878356456757E-2</v>
      </c>
      <c r="I2557">
        <v>83.004769539079049</v>
      </c>
      <c r="J2557">
        <f t="shared" si="78"/>
        <v>0</v>
      </c>
    </row>
    <row r="2558" spans="1:10" x14ac:dyDescent="0.25">
      <c r="A2558" s="4" t="str">
        <f t="shared" si="79"/>
        <v>SublapSCEN9/22/2021 (4pm-5pm &amp; 5:55pm-7pm)13</v>
      </c>
      <c r="B2558" t="s">
        <v>99</v>
      </c>
      <c r="C2558" t="s">
        <v>115</v>
      </c>
      <c r="D2558" s="5" t="s">
        <v>236</v>
      </c>
      <c r="E2558">
        <v>13</v>
      </c>
      <c r="F2558">
        <v>0.78407394886016846</v>
      </c>
      <c r="G2558">
        <v>0.70836377143859863</v>
      </c>
      <c r="H2558">
        <v>2.0878944545984268E-2</v>
      </c>
      <c r="I2558">
        <v>88.748236472943574</v>
      </c>
      <c r="J2558">
        <f t="shared" si="78"/>
        <v>0</v>
      </c>
    </row>
    <row r="2559" spans="1:10" x14ac:dyDescent="0.25">
      <c r="A2559" s="4" t="str">
        <f t="shared" si="79"/>
        <v>SublapSCEN9/22/2021 (4pm-5pm &amp; 5:55pm-7pm)14</v>
      </c>
      <c r="B2559" t="s">
        <v>99</v>
      </c>
      <c r="C2559" t="s">
        <v>115</v>
      </c>
      <c r="D2559" s="5" t="s">
        <v>236</v>
      </c>
      <c r="E2559">
        <v>14</v>
      </c>
      <c r="F2559">
        <v>1.1256290674209595</v>
      </c>
      <c r="G2559">
        <v>1.1344724893569946</v>
      </c>
      <c r="H2559">
        <v>1.2488772161304951E-2</v>
      </c>
      <c r="I2559">
        <v>93.203046092191855</v>
      </c>
      <c r="J2559">
        <f t="shared" si="78"/>
        <v>0</v>
      </c>
    </row>
    <row r="2560" spans="1:10" x14ac:dyDescent="0.25">
      <c r="A2560" s="4" t="str">
        <f t="shared" si="79"/>
        <v>SublapSCEN9/22/2021 (4pm-5pm &amp; 5:55pm-7pm)15</v>
      </c>
      <c r="B2560" t="s">
        <v>99</v>
      </c>
      <c r="C2560" t="s">
        <v>115</v>
      </c>
      <c r="D2560" s="5" t="s">
        <v>236</v>
      </c>
      <c r="E2560">
        <v>15</v>
      </c>
      <c r="F2560">
        <v>1.568315863609314</v>
      </c>
      <c r="G2560">
        <v>1.5594724416732788</v>
      </c>
      <c r="H2560">
        <v>1.2488772161304951E-2</v>
      </c>
      <c r="I2560">
        <v>94.704148296588599</v>
      </c>
      <c r="J2560">
        <f t="shared" si="78"/>
        <v>0</v>
      </c>
    </row>
    <row r="2561" spans="1:10" x14ac:dyDescent="0.25">
      <c r="A2561" s="4" t="str">
        <f t="shared" si="79"/>
        <v>SublapSCEN9/22/2021 (4pm-5pm &amp; 5:55pm-7pm)16</v>
      </c>
      <c r="B2561" t="s">
        <v>99</v>
      </c>
      <c r="C2561" t="s">
        <v>115</v>
      </c>
      <c r="D2561" s="5" t="s">
        <v>236</v>
      </c>
      <c r="E2561">
        <v>16</v>
      </c>
      <c r="F2561">
        <v>2.0341503620147705</v>
      </c>
      <c r="G2561">
        <v>2.0299794673919678</v>
      </c>
      <c r="H2561">
        <v>2.4281950667500496E-2</v>
      </c>
      <c r="I2561">
        <v>95.139799599202831</v>
      </c>
      <c r="J2561">
        <f t="shared" si="78"/>
        <v>0</v>
      </c>
    </row>
    <row r="2562" spans="1:10" x14ac:dyDescent="0.25">
      <c r="A2562" s="4" t="str">
        <f t="shared" si="79"/>
        <v>SublapSCEN9/22/2021 (4pm-5pm &amp; 5:55pm-7pm)17</v>
      </c>
      <c r="B2562" t="s">
        <v>99</v>
      </c>
      <c r="C2562" t="s">
        <v>115</v>
      </c>
      <c r="D2562" s="5" t="s">
        <v>236</v>
      </c>
      <c r="E2562">
        <v>17</v>
      </c>
      <c r="F2562">
        <v>2.4582681655883789</v>
      </c>
      <c r="G2562">
        <v>1.2589224576950073</v>
      </c>
      <c r="H2562">
        <v>2.7898412197828293E-2</v>
      </c>
      <c r="I2562">
        <v>95.361442885772163</v>
      </c>
      <c r="J2562">
        <f t="shared" ref="J2562:J2625" si="80">INDEX(events, MATCH(CONCATENATE(B2562, C2562, D2562), events_y, 0), MATCH("Confidential", events_x, 0))</f>
        <v>0</v>
      </c>
    </row>
    <row r="2563" spans="1:10" x14ac:dyDescent="0.25">
      <c r="A2563" s="4" t="str">
        <f t="shared" ref="A2563:A2626" si="81">B2563&amp;C2563&amp;D2563&amp;E2563</f>
        <v>SublapSCEN9/22/2021 (4pm-5pm &amp; 5:55pm-7pm)18</v>
      </c>
      <c r="B2563" t="s">
        <v>99</v>
      </c>
      <c r="C2563" t="s">
        <v>115</v>
      </c>
      <c r="D2563" s="5" t="s">
        <v>236</v>
      </c>
      <c r="E2563">
        <v>18</v>
      </c>
      <c r="F2563">
        <v>2.6605904102325439</v>
      </c>
      <c r="G2563">
        <v>2.9724271297454834</v>
      </c>
      <c r="H2563">
        <v>2.7513764798641205E-2</v>
      </c>
      <c r="I2563">
        <v>94.401963927850034</v>
      </c>
      <c r="J2563">
        <f t="shared" si="80"/>
        <v>0</v>
      </c>
    </row>
    <row r="2564" spans="1:10" x14ac:dyDescent="0.25">
      <c r="A2564" s="4" t="str">
        <f t="shared" si="81"/>
        <v>SublapSCEN9/22/2021 (4pm-5pm &amp; 5:55pm-7pm)19</v>
      </c>
      <c r="B2564" t="s">
        <v>99</v>
      </c>
      <c r="C2564" t="s">
        <v>115</v>
      </c>
      <c r="D2564" s="5" t="s">
        <v>236</v>
      </c>
      <c r="E2564">
        <v>19</v>
      </c>
      <c r="F2564">
        <v>2.663886547088623</v>
      </c>
      <c r="G2564">
        <v>1.7248759269714355</v>
      </c>
      <c r="H2564">
        <v>2.7675563469529152E-2</v>
      </c>
      <c r="I2564">
        <v>92.448136272538221</v>
      </c>
      <c r="J2564">
        <f t="shared" si="80"/>
        <v>0</v>
      </c>
    </row>
    <row r="2565" spans="1:10" x14ac:dyDescent="0.25">
      <c r="A2565" s="4" t="str">
        <f t="shared" si="81"/>
        <v>SublapSCEN9/22/2021 (4pm-5pm &amp; 5:55pm-7pm)20</v>
      </c>
      <c r="B2565" t="s">
        <v>99</v>
      </c>
      <c r="C2565" t="s">
        <v>115</v>
      </c>
      <c r="D2565" s="5" t="s">
        <v>236</v>
      </c>
      <c r="E2565">
        <v>20</v>
      </c>
      <c r="F2565">
        <v>2.4962966442108154</v>
      </c>
      <c r="G2565">
        <v>2.8667612075805664</v>
      </c>
      <c r="H2565">
        <v>2.6853721588850021E-2</v>
      </c>
      <c r="I2565">
        <v>89.280422845690694</v>
      </c>
      <c r="J2565">
        <f t="shared" si="80"/>
        <v>0</v>
      </c>
    </row>
    <row r="2566" spans="1:10" x14ac:dyDescent="0.25">
      <c r="A2566" s="4" t="str">
        <f t="shared" si="81"/>
        <v>SublapSCEN9/22/2021 (4pm-5pm &amp; 5:55pm-7pm)21</v>
      </c>
      <c r="B2566" t="s">
        <v>99</v>
      </c>
      <c r="C2566" t="s">
        <v>115</v>
      </c>
      <c r="D2566" s="5" t="s">
        <v>236</v>
      </c>
      <c r="E2566">
        <v>21</v>
      </c>
      <c r="F2566">
        <v>2.2917520999908447</v>
      </c>
      <c r="G2566">
        <v>2.4045207500457764</v>
      </c>
      <c r="H2566">
        <v>2.5401055812835693E-2</v>
      </c>
      <c r="I2566">
        <v>85.926975951910677</v>
      </c>
      <c r="J2566">
        <f t="shared" si="80"/>
        <v>0</v>
      </c>
    </row>
    <row r="2567" spans="1:10" x14ac:dyDescent="0.25">
      <c r="A2567" s="4" t="str">
        <f t="shared" si="81"/>
        <v>SublapSCEN9/22/2021 (4pm-5pm &amp; 5:55pm-7pm)22</v>
      </c>
      <c r="B2567" t="s">
        <v>99</v>
      </c>
      <c r="C2567" t="s">
        <v>115</v>
      </c>
      <c r="D2567" s="5" t="s">
        <v>236</v>
      </c>
      <c r="E2567">
        <v>22</v>
      </c>
      <c r="F2567">
        <v>2.0655503273010254</v>
      </c>
      <c r="G2567">
        <v>2.1507351398468018</v>
      </c>
      <c r="H2567">
        <v>2.3984255269169807E-2</v>
      </c>
      <c r="I2567">
        <v>82.747034068131811</v>
      </c>
      <c r="J2567">
        <f t="shared" si="80"/>
        <v>0</v>
      </c>
    </row>
    <row r="2568" spans="1:10" x14ac:dyDescent="0.25">
      <c r="A2568" s="4" t="str">
        <f t="shared" si="81"/>
        <v>SublapSCEN9/22/2021 (4pm-5pm &amp; 5:55pm-7pm)23</v>
      </c>
      <c r="B2568" t="s">
        <v>99</v>
      </c>
      <c r="C2568" t="s">
        <v>115</v>
      </c>
      <c r="D2568" s="5" t="s">
        <v>236</v>
      </c>
      <c r="E2568">
        <v>23</v>
      </c>
      <c r="F2568">
        <v>1.7418779134750366</v>
      </c>
      <c r="G2568">
        <v>1.8129196166992188</v>
      </c>
      <c r="H2568">
        <v>2.2942362353205681E-2</v>
      </c>
      <c r="I2568">
        <v>78.411126252502328</v>
      </c>
      <c r="J2568">
        <f t="shared" si="80"/>
        <v>0</v>
      </c>
    </row>
    <row r="2569" spans="1:10" x14ac:dyDescent="0.25">
      <c r="A2569" s="4" t="str">
        <f t="shared" si="81"/>
        <v>SublapSCEN9/22/2021 (4pm-5pm &amp; 5:55pm-7pm)24</v>
      </c>
      <c r="B2569" t="s">
        <v>99</v>
      </c>
      <c r="C2569" t="s">
        <v>115</v>
      </c>
      <c r="D2569" s="5" t="s">
        <v>236</v>
      </c>
      <c r="E2569">
        <v>24</v>
      </c>
      <c r="F2569">
        <v>1.4480009078979492</v>
      </c>
      <c r="G2569">
        <v>1.5291780233383179</v>
      </c>
      <c r="H2569">
        <v>2.1521596238017082E-2</v>
      </c>
      <c r="I2569">
        <v>77.298182364728191</v>
      </c>
      <c r="J2569">
        <f t="shared" si="80"/>
        <v>0</v>
      </c>
    </row>
    <row r="2570" spans="1:10" x14ac:dyDescent="0.25">
      <c r="A2570" s="4" t="str">
        <f t="shared" si="81"/>
        <v>SublapSCEN9/30/2021 (5pm-7pm)1</v>
      </c>
      <c r="B2570" t="s">
        <v>99</v>
      </c>
      <c r="C2570" t="s">
        <v>115</v>
      </c>
      <c r="D2570" s="5" t="s">
        <v>237</v>
      </c>
      <c r="E2570">
        <v>1</v>
      </c>
      <c r="F2570">
        <v>0.76901102066040039</v>
      </c>
      <c r="G2570">
        <v>0.77040129899978638</v>
      </c>
      <c r="H2570">
        <v>1.6488788649439812E-2</v>
      </c>
      <c r="I2570">
        <v>62.276088435369438</v>
      </c>
      <c r="J2570">
        <f t="shared" si="80"/>
        <v>0</v>
      </c>
    </row>
    <row r="2571" spans="1:10" x14ac:dyDescent="0.25">
      <c r="A2571" s="4" t="str">
        <f t="shared" si="81"/>
        <v>SublapSCEN9/30/2021 (5pm-7pm)2</v>
      </c>
      <c r="B2571" t="s">
        <v>99</v>
      </c>
      <c r="C2571" t="s">
        <v>115</v>
      </c>
      <c r="D2571" s="5" t="s">
        <v>237</v>
      </c>
      <c r="E2571">
        <v>2</v>
      </c>
      <c r="F2571">
        <v>0.69460541009902954</v>
      </c>
      <c r="G2571">
        <v>0.69723165035247803</v>
      </c>
      <c r="H2571">
        <v>1.5060502104461193E-2</v>
      </c>
      <c r="I2571">
        <v>60.859673869546405</v>
      </c>
      <c r="J2571">
        <f t="shared" si="80"/>
        <v>0</v>
      </c>
    </row>
    <row r="2572" spans="1:10" x14ac:dyDescent="0.25">
      <c r="A2572" s="4" t="str">
        <f t="shared" si="81"/>
        <v>SublapSCEN9/30/2021 (5pm-7pm)3</v>
      </c>
      <c r="B2572" t="s">
        <v>99</v>
      </c>
      <c r="C2572" t="s">
        <v>115</v>
      </c>
      <c r="D2572" s="5" t="s">
        <v>237</v>
      </c>
      <c r="E2572">
        <v>3</v>
      </c>
      <c r="F2572">
        <v>0.63739049434661865</v>
      </c>
      <c r="G2572">
        <v>0.64960563182830811</v>
      </c>
      <c r="H2572">
        <v>1.3732502236962318E-2</v>
      </c>
      <c r="I2572">
        <v>58.913473389353435</v>
      </c>
      <c r="J2572">
        <f t="shared" si="80"/>
        <v>0</v>
      </c>
    </row>
    <row r="2573" spans="1:10" x14ac:dyDescent="0.25">
      <c r="A2573" s="4" t="str">
        <f t="shared" si="81"/>
        <v>SublapSCEN9/30/2021 (5pm-7pm)4</v>
      </c>
      <c r="B2573" t="s">
        <v>99</v>
      </c>
      <c r="C2573" t="s">
        <v>115</v>
      </c>
      <c r="D2573" s="5" t="s">
        <v>237</v>
      </c>
      <c r="E2573">
        <v>4</v>
      </c>
      <c r="F2573">
        <v>0.60513216257095337</v>
      </c>
      <c r="G2573">
        <v>0.63076293468475342</v>
      </c>
      <c r="H2573">
        <v>1.2160774320363998E-2</v>
      </c>
      <c r="I2573">
        <v>57.446508603442872</v>
      </c>
      <c r="J2573">
        <f t="shared" si="80"/>
        <v>0</v>
      </c>
    </row>
    <row r="2574" spans="1:10" x14ac:dyDescent="0.25">
      <c r="A2574" s="4" t="str">
        <f t="shared" si="81"/>
        <v>SublapSCEN9/30/2021 (5pm-7pm)5</v>
      </c>
      <c r="B2574" t="s">
        <v>99</v>
      </c>
      <c r="C2574" t="s">
        <v>115</v>
      </c>
      <c r="D2574" s="5" t="s">
        <v>237</v>
      </c>
      <c r="E2574">
        <v>5</v>
      </c>
      <c r="F2574">
        <v>0.59983211755752563</v>
      </c>
      <c r="G2574">
        <v>0.62672525644302368</v>
      </c>
      <c r="H2574">
        <v>1.0936706326901913E-2</v>
      </c>
      <c r="I2574">
        <v>56.010176070425935</v>
      </c>
      <c r="J2574">
        <f t="shared" si="80"/>
        <v>0</v>
      </c>
    </row>
    <row r="2575" spans="1:10" x14ac:dyDescent="0.25">
      <c r="A2575" s="4" t="str">
        <f t="shared" si="81"/>
        <v>SublapSCEN9/30/2021 (5pm-7pm)6</v>
      </c>
      <c r="B2575" t="s">
        <v>99</v>
      </c>
      <c r="C2575" t="s">
        <v>115</v>
      </c>
      <c r="D2575" s="5" t="s">
        <v>237</v>
      </c>
      <c r="E2575">
        <v>6</v>
      </c>
      <c r="F2575">
        <v>0.62520503997802734</v>
      </c>
      <c r="G2575">
        <v>0.64200955629348755</v>
      </c>
      <c r="H2575">
        <v>9.8876869305968285E-3</v>
      </c>
      <c r="I2575">
        <v>55.473959583833654</v>
      </c>
      <c r="J2575">
        <f t="shared" si="80"/>
        <v>0</v>
      </c>
    </row>
    <row r="2576" spans="1:10" x14ac:dyDescent="0.25">
      <c r="A2576" s="4" t="str">
        <f t="shared" si="81"/>
        <v>SublapSCEN9/30/2021 (5pm-7pm)7</v>
      </c>
      <c r="B2576" t="s">
        <v>99</v>
      </c>
      <c r="C2576" t="s">
        <v>115</v>
      </c>
      <c r="D2576" s="5" t="s">
        <v>237</v>
      </c>
      <c r="E2576">
        <v>7</v>
      </c>
      <c r="F2576">
        <v>0.6765143871307373</v>
      </c>
      <c r="G2576">
        <v>0.68973273038864136</v>
      </c>
      <c r="H2576">
        <v>9.5083015039563179E-3</v>
      </c>
      <c r="I2576">
        <v>54.504259703881537</v>
      </c>
      <c r="J2576">
        <f t="shared" si="80"/>
        <v>0</v>
      </c>
    </row>
    <row r="2577" spans="1:10" x14ac:dyDescent="0.25">
      <c r="A2577" s="4" t="str">
        <f t="shared" si="81"/>
        <v>SublapSCEN9/30/2021 (5pm-7pm)8</v>
      </c>
      <c r="B2577" t="s">
        <v>99</v>
      </c>
      <c r="C2577" t="s">
        <v>115</v>
      </c>
      <c r="D2577" s="5" t="s">
        <v>237</v>
      </c>
      <c r="E2577">
        <v>8</v>
      </c>
      <c r="F2577">
        <v>0.633250892162323</v>
      </c>
      <c r="G2577">
        <v>0.66006535291671753</v>
      </c>
      <c r="H2577">
        <v>1.0803527198731899E-2</v>
      </c>
      <c r="I2577">
        <v>54.229829931974059</v>
      </c>
      <c r="J2577">
        <f t="shared" si="80"/>
        <v>0</v>
      </c>
    </row>
    <row r="2578" spans="1:10" x14ac:dyDescent="0.25">
      <c r="A2578" s="4" t="str">
        <f t="shared" si="81"/>
        <v>SublapSCEN9/30/2021 (5pm-7pm)9</v>
      </c>
      <c r="B2578" t="s">
        <v>99</v>
      </c>
      <c r="C2578" t="s">
        <v>115</v>
      </c>
      <c r="D2578" s="5" t="s">
        <v>237</v>
      </c>
      <c r="E2578">
        <v>9</v>
      </c>
      <c r="F2578">
        <v>0.42209073901176453</v>
      </c>
      <c r="G2578">
        <v>0.47329148650169373</v>
      </c>
      <c r="H2578">
        <v>1.2482917867600918E-2</v>
      </c>
      <c r="I2578">
        <v>54.197490996398038</v>
      </c>
      <c r="J2578">
        <f t="shared" si="80"/>
        <v>0</v>
      </c>
    </row>
    <row r="2579" spans="1:10" x14ac:dyDescent="0.25">
      <c r="A2579" s="4" t="str">
        <f t="shared" si="81"/>
        <v>SublapSCEN9/30/2021 (5pm-7pm)10</v>
      </c>
      <c r="B2579" t="s">
        <v>99</v>
      </c>
      <c r="C2579" t="s">
        <v>115</v>
      </c>
      <c r="D2579" s="5" t="s">
        <v>237</v>
      </c>
      <c r="E2579">
        <v>10</v>
      </c>
      <c r="F2579">
        <v>0.20598731935024261</v>
      </c>
      <c r="G2579">
        <v>0.26622262597084045</v>
      </c>
      <c r="H2579">
        <v>1.4223920181393623E-2</v>
      </c>
      <c r="I2579">
        <v>57.967048819526596</v>
      </c>
      <c r="J2579">
        <f t="shared" si="80"/>
        <v>0</v>
      </c>
    </row>
    <row r="2580" spans="1:10" x14ac:dyDescent="0.25">
      <c r="A2580" s="4" t="str">
        <f t="shared" si="81"/>
        <v>SublapSCEN9/30/2021 (5pm-7pm)11</v>
      </c>
      <c r="B2580" t="s">
        <v>99</v>
      </c>
      <c r="C2580" t="s">
        <v>115</v>
      </c>
      <c r="D2580" s="5" t="s">
        <v>237</v>
      </c>
      <c r="E2580">
        <v>11</v>
      </c>
      <c r="F2580">
        <v>3.4456439316272736E-2</v>
      </c>
      <c r="G2580">
        <v>5.9696853160858154E-2</v>
      </c>
      <c r="H2580">
        <v>1.5915583819150925E-2</v>
      </c>
      <c r="I2580">
        <v>65.903861544612298</v>
      </c>
      <c r="J2580">
        <f t="shared" si="80"/>
        <v>0</v>
      </c>
    </row>
    <row r="2581" spans="1:10" x14ac:dyDescent="0.25">
      <c r="A2581" s="4" t="str">
        <f t="shared" si="81"/>
        <v>SublapSCEN9/30/2021 (5pm-7pm)12</v>
      </c>
      <c r="B2581" t="s">
        <v>99</v>
      </c>
      <c r="C2581" t="s">
        <v>115</v>
      </c>
      <c r="D2581" s="5" t="s">
        <v>237</v>
      </c>
      <c r="E2581">
        <v>12</v>
      </c>
      <c r="F2581">
        <v>-8.2152031362056732E-2</v>
      </c>
      <c r="G2581">
        <v>-4.8816874623298645E-2</v>
      </c>
      <c r="H2581">
        <v>1.7195755615830421E-2</v>
      </c>
      <c r="I2581">
        <v>75.207999199676308</v>
      </c>
      <c r="J2581">
        <f t="shared" si="80"/>
        <v>0</v>
      </c>
    </row>
    <row r="2582" spans="1:10" x14ac:dyDescent="0.25">
      <c r="A2582" s="4" t="str">
        <f t="shared" si="81"/>
        <v>SublapSCEN9/30/2021 (5pm-7pm)13</v>
      </c>
      <c r="B2582" t="s">
        <v>99</v>
      </c>
      <c r="C2582" t="s">
        <v>115</v>
      </c>
      <c r="D2582" s="5" t="s">
        <v>237</v>
      </c>
      <c r="E2582">
        <v>13</v>
      </c>
      <c r="F2582">
        <v>-0.14139758050441742</v>
      </c>
      <c r="G2582">
        <v>-9.1168664395809174E-2</v>
      </c>
      <c r="H2582">
        <v>1.8346212804317474E-2</v>
      </c>
      <c r="I2582">
        <v>79.199743897562684</v>
      </c>
      <c r="J2582">
        <f t="shared" si="80"/>
        <v>0</v>
      </c>
    </row>
    <row r="2583" spans="1:10" x14ac:dyDescent="0.25">
      <c r="A2583" s="4" t="str">
        <f t="shared" si="81"/>
        <v>SublapSCEN9/30/2021 (5pm-7pm)14</v>
      </c>
      <c r="B2583" t="s">
        <v>99</v>
      </c>
      <c r="C2583" t="s">
        <v>115</v>
      </c>
      <c r="D2583" s="5" t="s">
        <v>237</v>
      </c>
      <c r="E2583">
        <v>14</v>
      </c>
      <c r="F2583">
        <v>-6.1834380030632019E-2</v>
      </c>
      <c r="G2583">
        <v>-4.5737527310848236E-2</v>
      </c>
      <c r="H2583">
        <v>1.7397288233041763E-2</v>
      </c>
      <c r="I2583">
        <v>81.352366946772847</v>
      </c>
      <c r="J2583">
        <f t="shared" si="80"/>
        <v>0</v>
      </c>
    </row>
    <row r="2584" spans="1:10" x14ac:dyDescent="0.25">
      <c r="A2584" s="4" t="str">
        <f t="shared" si="81"/>
        <v>SublapSCEN9/30/2021 (5pm-7pm)15</v>
      </c>
      <c r="B2584" t="s">
        <v>99</v>
      </c>
      <c r="C2584" t="s">
        <v>115</v>
      </c>
      <c r="D2584" s="5" t="s">
        <v>237</v>
      </c>
      <c r="E2584">
        <v>15</v>
      </c>
      <c r="F2584">
        <v>9.7510606050491333E-2</v>
      </c>
      <c r="G2584">
        <v>0.13666050136089325</v>
      </c>
      <c r="H2584">
        <v>9.8612075671553612E-3</v>
      </c>
      <c r="I2584">
        <v>83.33826930772635</v>
      </c>
      <c r="J2584">
        <f t="shared" si="80"/>
        <v>0</v>
      </c>
    </row>
    <row r="2585" spans="1:10" x14ac:dyDescent="0.25">
      <c r="A2585" s="4" t="str">
        <f t="shared" si="81"/>
        <v>SublapSCEN9/30/2021 (5pm-7pm)16</v>
      </c>
      <c r="B2585" t="s">
        <v>99</v>
      </c>
      <c r="C2585" t="s">
        <v>115</v>
      </c>
      <c r="D2585" s="5" t="s">
        <v>237</v>
      </c>
      <c r="E2585">
        <v>16</v>
      </c>
      <c r="F2585">
        <v>0.496286541223526</v>
      </c>
      <c r="G2585">
        <v>0.45713663101196289</v>
      </c>
      <c r="H2585">
        <v>9.8612075671553612E-3</v>
      </c>
      <c r="I2585">
        <v>84.906588635455208</v>
      </c>
      <c r="J2585">
        <f t="shared" si="80"/>
        <v>0</v>
      </c>
    </row>
    <row r="2586" spans="1:10" x14ac:dyDescent="0.25">
      <c r="A2586" s="4" t="str">
        <f t="shared" si="81"/>
        <v>SublapSCEN9/30/2021 (5pm-7pm)17</v>
      </c>
      <c r="B2586" t="s">
        <v>99</v>
      </c>
      <c r="C2586" t="s">
        <v>115</v>
      </c>
      <c r="D2586" s="5" t="s">
        <v>237</v>
      </c>
      <c r="E2586">
        <v>17</v>
      </c>
      <c r="F2586">
        <v>0.97508376836776733</v>
      </c>
      <c r="G2586">
        <v>0.88094645738601685</v>
      </c>
      <c r="H2586">
        <v>2.0448165014386177E-2</v>
      </c>
      <c r="I2586">
        <v>85.890318127251177</v>
      </c>
      <c r="J2586">
        <f t="shared" si="80"/>
        <v>0</v>
      </c>
    </row>
    <row r="2587" spans="1:10" x14ac:dyDescent="0.25">
      <c r="A2587" s="4" t="str">
        <f t="shared" si="81"/>
        <v>SublapSCEN9/30/2021 (5pm-7pm)18</v>
      </c>
      <c r="B2587" t="s">
        <v>99</v>
      </c>
      <c r="C2587" t="s">
        <v>115</v>
      </c>
      <c r="D2587" s="5" t="s">
        <v>237</v>
      </c>
      <c r="E2587">
        <v>18</v>
      </c>
      <c r="F2587">
        <v>1.3040354251861572</v>
      </c>
      <c r="G2587">
        <v>0.8714364767074585</v>
      </c>
      <c r="H2587">
        <v>2.321987971663475E-2</v>
      </c>
      <c r="I2587">
        <v>86.329267707079168</v>
      </c>
      <c r="J2587">
        <f t="shared" si="80"/>
        <v>0</v>
      </c>
    </row>
    <row r="2588" spans="1:10" x14ac:dyDescent="0.25">
      <c r="A2588" s="4" t="str">
        <f t="shared" si="81"/>
        <v>SublapSCEN9/30/2021 (5pm-7pm)19</v>
      </c>
      <c r="B2588" t="s">
        <v>99</v>
      </c>
      <c r="C2588" t="s">
        <v>115</v>
      </c>
      <c r="D2588" s="5" t="s">
        <v>237</v>
      </c>
      <c r="E2588">
        <v>19</v>
      </c>
      <c r="F2588">
        <v>1.4345905780792236</v>
      </c>
      <c r="G2588">
        <v>1.1251014471054077</v>
      </c>
      <c r="H2588">
        <v>2.3336980491876602E-2</v>
      </c>
      <c r="I2588">
        <v>86.205188075226729</v>
      </c>
      <c r="J2588">
        <f t="shared" si="80"/>
        <v>0</v>
      </c>
    </row>
    <row r="2589" spans="1:10" x14ac:dyDescent="0.25">
      <c r="A2589" s="4" t="str">
        <f t="shared" si="81"/>
        <v>SublapSCEN9/30/2021 (5pm-7pm)20</v>
      </c>
      <c r="B2589" t="s">
        <v>99</v>
      </c>
      <c r="C2589" t="s">
        <v>115</v>
      </c>
      <c r="D2589" s="5" t="s">
        <v>237</v>
      </c>
      <c r="E2589">
        <v>20</v>
      </c>
      <c r="F2589">
        <v>1.471294641494751</v>
      </c>
      <c r="G2589">
        <v>1.55937659740448</v>
      </c>
      <c r="H2589">
        <v>2.2540455684065819E-2</v>
      </c>
      <c r="I2589">
        <v>84.036118447374022</v>
      </c>
      <c r="J2589">
        <f t="shared" si="80"/>
        <v>0</v>
      </c>
    </row>
    <row r="2590" spans="1:10" x14ac:dyDescent="0.25">
      <c r="A2590" s="4" t="str">
        <f t="shared" si="81"/>
        <v>SublapSCEN9/30/2021 (5pm-7pm)21</v>
      </c>
      <c r="B2590" t="s">
        <v>99</v>
      </c>
      <c r="C2590" t="s">
        <v>115</v>
      </c>
      <c r="D2590" s="5" t="s">
        <v>237</v>
      </c>
      <c r="E2590">
        <v>21</v>
      </c>
      <c r="F2590">
        <v>1.3975261449813843</v>
      </c>
      <c r="G2590">
        <v>1.3632698059082031</v>
      </c>
      <c r="H2590">
        <v>2.12221909314394E-2</v>
      </c>
      <c r="I2590">
        <v>80.26133853541711</v>
      </c>
      <c r="J2590">
        <f t="shared" si="80"/>
        <v>0</v>
      </c>
    </row>
    <row r="2591" spans="1:10" x14ac:dyDescent="0.25">
      <c r="A2591" s="4" t="str">
        <f t="shared" si="81"/>
        <v>SublapSCEN9/30/2021 (5pm-7pm)22</v>
      </c>
      <c r="B2591" t="s">
        <v>99</v>
      </c>
      <c r="C2591" t="s">
        <v>115</v>
      </c>
      <c r="D2591" s="5" t="s">
        <v>237</v>
      </c>
      <c r="E2591">
        <v>22</v>
      </c>
      <c r="F2591">
        <v>1.2664530277252197</v>
      </c>
      <c r="G2591">
        <v>1.2407052516937256</v>
      </c>
      <c r="H2591">
        <v>2.0857878029346466E-2</v>
      </c>
      <c r="I2591">
        <v>75.569809923970823</v>
      </c>
      <c r="J2591">
        <f t="shared" si="80"/>
        <v>0</v>
      </c>
    </row>
    <row r="2592" spans="1:10" x14ac:dyDescent="0.25">
      <c r="A2592" s="4" t="str">
        <f t="shared" si="81"/>
        <v>SublapSCEN9/30/2021 (5pm-7pm)23</v>
      </c>
      <c r="B2592" t="s">
        <v>99</v>
      </c>
      <c r="C2592" t="s">
        <v>115</v>
      </c>
      <c r="D2592" s="5" t="s">
        <v>237</v>
      </c>
      <c r="E2592">
        <v>23</v>
      </c>
      <c r="F2592">
        <v>1.1033616065979004</v>
      </c>
      <c r="G2592">
        <v>1.0818077325820923</v>
      </c>
      <c r="H2592">
        <v>1.9988665357232094E-2</v>
      </c>
      <c r="I2592">
        <v>71.863031212483918</v>
      </c>
      <c r="J2592">
        <f t="shared" si="80"/>
        <v>0</v>
      </c>
    </row>
    <row r="2593" spans="1:10" x14ac:dyDescent="0.25">
      <c r="A2593" s="4" t="str">
        <f t="shared" si="81"/>
        <v>SublapSCEN9/30/2021 (5pm-7pm)24</v>
      </c>
      <c r="B2593" t="s">
        <v>99</v>
      </c>
      <c r="C2593" t="s">
        <v>115</v>
      </c>
      <c r="D2593" s="5" t="s">
        <v>237</v>
      </c>
      <c r="E2593">
        <v>24</v>
      </c>
      <c r="F2593">
        <v>0.92333173751831055</v>
      </c>
      <c r="G2593">
        <v>0.91906166076660156</v>
      </c>
      <c r="H2593">
        <v>1.8616164103150368E-2</v>
      </c>
      <c r="I2593">
        <v>67.424089635854145</v>
      </c>
      <c r="J2593">
        <f t="shared" si="80"/>
        <v>0</v>
      </c>
    </row>
    <row r="2594" spans="1:10" x14ac:dyDescent="0.25">
      <c r="A2594" s="4" t="str">
        <f t="shared" si="81"/>
        <v>SublapSCEWAverage Event Day (6pm-8pm)1</v>
      </c>
      <c r="B2594" t="s">
        <v>99</v>
      </c>
      <c r="C2594" t="s">
        <v>116</v>
      </c>
      <c r="D2594" s="5" t="s">
        <v>238</v>
      </c>
      <c r="E2594">
        <v>1</v>
      </c>
      <c r="F2594">
        <v>1.0397913455963135</v>
      </c>
      <c r="G2594">
        <v>1.0692616701126099</v>
      </c>
      <c r="H2594">
        <v>1.0242666117846966E-2</v>
      </c>
      <c r="I2594">
        <v>69.422728429097802</v>
      </c>
      <c r="J2594">
        <f t="shared" si="80"/>
        <v>0</v>
      </c>
    </row>
    <row r="2595" spans="1:10" x14ac:dyDescent="0.25">
      <c r="A2595" s="4" t="str">
        <f t="shared" si="81"/>
        <v>SublapSCEWAverage Event Day (6pm-8pm)2</v>
      </c>
      <c r="B2595" t="s">
        <v>99</v>
      </c>
      <c r="C2595" t="s">
        <v>116</v>
      </c>
      <c r="D2595" s="5" t="s">
        <v>238</v>
      </c>
      <c r="E2595">
        <v>2</v>
      </c>
      <c r="F2595">
        <v>0.88533502817153931</v>
      </c>
      <c r="G2595">
        <v>0.91585111618041992</v>
      </c>
      <c r="H2595">
        <v>9.5112062990665436E-3</v>
      </c>
      <c r="I2595">
        <v>68.70210621012572</v>
      </c>
      <c r="J2595">
        <f t="shared" si="80"/>
        <v>0</v>
      </c>
    </row>
    <row r="2596" spans="1:10" x14ac:dyDescent="0.25">
      <c r="A2596" s="4" t="str">
        <f t="shared" si="81"/>
        <v>SublapSCEWAverage Event Day (6pm-8pm)3</v>
      </c>
      <c r="B2596" t="s">
        <v>99</v>
      </c>
      <c r="C2596" t="s">
        <v>116</v>
      </c>
      <c r="D2596" s="5" t="s">
        <v>238</v>
      </c>
      <c r="E2596">
        <v>3</v>
      </c>
      <c r="F2596">
        <v>0.76555544137954712</v>
      </c>
      <c r="G2596">
        <v>0.80040311813354492</v>
      </c>
      <c r="H2596">
        <v>8.6044333875179291E-3</v>
      </c>
      <c r="I2596">
        <v>68.030696401073044</v>
      </c>
      <c r="J2596">
        <f t="shared" si="80"/>
        <v>0</v>
      </c>
    </row>
    <row r="2597" spans="1:10" x14ac:dyDescent="0.25">
      <c r="A2597" s="4" t="str">
        <f t="shared" si="81"/>
        <v>SublapSCEWAverage Event Day (6pm-8pm)4</v>
      </c>
      <c r="B2597" t="s">
        <v>99</v>
      </c>
      <c r="C2597" t="s">
        <v>116</v>
      </c>
      <c r="D2597" s="5" t="s">
        <v>238</v>
      </c>
      <c r="E2597">
        <v>4</v>
      </c>
      <c r="F2597">
        <v>0.69652354717254639</v>
      </c>
      <c r="G2597">
        <v>0.72171729803085327</v>
      </c>
      <c r="H2597">
        <v>7.7480673789978027E-3</v>
      </c>
      <c r="I2597">
        <v>67.704470653242097</v>
      </c>
      <c r="J2597">
        <f t="shared" si="80"/>
        <v>0</v>
      </c>
    </row>
    <row r="2598" spans="1:10" x14ac:dyDescent="0.25">
      <c r="A2598" s="4" t="str">
        <f t="shared" si="81"/>
        <v>SublapSCEWAverage Event Day (6pm-8pm)5</v>
      </c>
      <c r="B2598" t="s">
        <v>99</v>
      </c>
      <c r="C2598" t="s">
        <v>116</v>
      </c>
      <c r="D2598" s="5" t="s">
        <v>238</v>
      </c>
      <c r="E2598">
        <v>5</v>
      </c>
      <c r="F2598">
        <v>0.64887058734893799</v>
      </c>
      <c r="G2598">
        <v>0.66560608148574829</v>
      </c>
      <c r="H2598">
        <v>6.8405391648411751E-3</v>
      </c>
      <c r="I2598">
        <v>67.649215061726949</v>
      </c>
      <c r="J2598">
        <f t="shared" si="80"/>
        <v>0</v>
      </c>
    </row>
    <row r="2599" spans="1:10" x14ac:dyDescent="0.25">
      <c r="A2599" s="4" t="str">
        <f t="shared" si="81"/>
        <v>SublapSCEWAverage Event Day (6pm-8pm)6</v>
      </c>
      <c r="B2599" t="s">
        <v>99</v>
      </c>
      <c r="C2599" t="s">
        <v>116</v>
      </c>
      <c r="D2599" s="5" t="s">
        <v>238</v>
      </c>
      <c r="E2599">
        <v>6</v>
      </c>
      <c r="F2599">
        <v>0.63130712509155273</v>
      </c>
      <c r="G2599">
        <v>0.63747817277908325</v>
      </c>
      <c r="H2599">
        <v>5.5738044902682304E-3</v>
      </c>
      <c r="I2599">
        <v>67.42690900107948</v>
      </c>
      <c r="J2599">
        <f t="shared" si="80"/>
        <v>0</v>
      </c>
    </row>
    <row r="2600" spans="1:10" x14ac:dyDescent="0.25">
      <c r="A2600" s="4" t="str">
        <f t="shared" si="81"/>
        <v>SublapSCEWAverage Event Day (6pm-8pm)7</v>
      </c>
      <c r="B2600" t="s">
        <v>99</v>
      </c>
      <c r="C2600" t="s">
        <v>116</v>
      </c>
      <c r="D2600" s="5" t="s">
        <v>238</v>
      </c>
      <c r="E2600">
        <v>7</v>
      </c>
      <c r="F2600">
        <v>0.64765810966491699</v>
      </c>
      <c r="G2600">
        <v>0.66438078880310059</v>
      </c>
      <c r="H2600">
        <v>4.7653676010668278E-3</v>
      </c>
      <c r="I2600">
        <v>67.195944794772586</v>
      </c>
      <c r="J2600">
        <f t="shared" si="80"/>
        <v>0</v>
      </c>
    </row>
    <row r="2601" spans="1:10" x14ac:dyDescent="0.25">
      <c r="A2601" s="4" t="str">
        <f t="shared" si="81"/>
        <v>SublapSCEWAverage Event Day (6pm-8pm)8</v>
      </c>
      <c r="B2601" t="s">
        <v>99</v>
      </c>
      <c r="C2601" t="s">
        <v>116</v>
      </c>
      <c r="D2601" s="5" t="s">
        <v>238</v>
      </c>
      <c r="E2601">
        <v>8</v>
      </c>
      <c r="F2601">
        <v>0.64314436912536621</v>
      </c>
      <c r="G2601">
        <v>0.65760195255279541</v>
      </c>
      <c r="H2601">
        <v>4.8781568184494972E-3</v>
      </c>
      <c r="I2601">
        <v>67.206845003279369</v>
      </c>
      <c r="J2601">
        <f t="shared" si="80"/>
        <v>0</v>
      </c>
    </row>
    <row r="2602" spans="1:10" x14ac:dyDescent="0.25">
      <c r="A2602" s="4" t="str">
        <f t="shared" si="81"/>
        <v>SublapSCEWAverage Event Day (6pm-8pm)9</v>
      </c>
      <c r="B2602" t="s">
        <v>99</v>
      </c>
      <c r="C2602" t="s">
        <v>116</v>
      </c>
      <c r="D2602" s="5" t="s">
        <v>238</v>
      </c>
      <c r="E2602">
        <v>9</v>
      </c>
      <c r="F2602">
        <v>0.55930209159851074</v>
      </c>
      <c r="G2602">
        <v>0.57008033990859985</v>
      </c>
      <c r="H2602">
        <v>5.5136070586740971E-3</v>
      </c>
      <c r="I2602">
        <v>68.682212987157399</v>
      </c>
      <c r="J2602">
        <f t="shared" si="80"/>
        <v>0</v>
      </c>
    </row>
    <row r="2603" spans="1:10" x14ac:dyDescent="0.25">
      <c r="A2603" s="4" t="str">
        <f t="shared" si="81"/>
        <v>SublapSCEWAverage Event Day (6pm-8pm)10</v>
      </c>
      <c r="B2603" t="s">
        <v>99</v>
      </c>
      <c r="C2603" t="s">
        <v>116</v>
      </c>
      <c r="D2603" s="5" t="s">
        <v>238</v>
      </c>
      <c r="E2603">
        <v>10</v>
      </c>
      <c r="F2603">
        <v>0.49037876725196838</v>
      </c>
      <c r="G2603">
        <v>0.50995332002639771</v>
      </c>
      <c r="H2603">
        <v>6.6065364517271519E-3</v>
      </c>
      <c r="I2603">
        <v>72.031584725582661</v>
      </c>
      <c r="J2603">
        <f t="shared" si="80"/>
        <v>0</v>
      </c>
    </row>
    <row r="2604" spans="1:10" x14ac:dyDescent="0.25">
      <c r="A2604" s="4" t="str">
        <f t="shared" si="81"/>
        <v>SublapSCEWAverage Event Day (6pm-8pm)11</v>
      </c>
      <c r="B2604" t="s">
        <v>99</v>
      </c>
      <c r="C2604" t="s">
        <v>116</v>
      </c>
      <c r="D2604" s="5" t="s">
        <v>238</v>
      </c>
      <c r="E2604">
        <v>11</v>
      </c>
      <c r="F2604">
        <v>0.46841993927955627</v>
      </c>
      <c r="G2604">
        <v>0.49291229248046875</v>
      </c>
      <c r="H2604">
        <v>7.613061461597681E-3</v>
      </c>
      <c r="I2604">
        <v>75.908864346185197</v>
      </c>
      <c r="J2604">
        <f t="shared" si="80"/>
        <v>0</v>
      </c>
    </row>
    <row r="2605" spans="1:10" x14ac:dyDescent="0.25">
      <c r="A2605" s="4" t="str">
        <f t="shared" si="81"/>
        <v>SublapSCEWAverage Event Day (6pm-8pm)12</v>
      </c>
      <c r="B2605" t="s">
        <v>99</v>
      </c>
      <c r="C2605" t="s">
        <v>116</v>
      </c>
      <c r="D2605" s="5" t="s">
        <v>238</v>
      </c>
      <c r="E2605">
        <v>12</v>
      </c>
      <c r="F2605">
        <v>0.54347473382949829</v>
      </c>
      <c r="G2605">
        <v>0.56520050764083862</v>
      </c>
      <c r="H2605">
        <v>8.6730867624282837E-3</v>
      </c>
      <c r="I2605">
        <v>79.43342791427267</v>
      </c>
      <c r="J2605">
        <f t="shared" si="80"/>
        <v>0</v>
      </c>
    </row>
    <row r="2606" spans="1:10" x14ac:dyDescent="0.25">
      <c r="A2606" s="4" t="str">
        <f t="shared" si="81"/>
        <v>SublapSCEWAverage Event Day (6pm-8pm)13</v>
      </c>
      <c r="B2606" t="s">
        <v>99</v>
      </c>
      <c r="C2606" t="s">
        <v>116</v>
      </c>
      <c r="D2606" s="5" t="s">
        <v>238</v>
      </c>
      <c r="E2606">
        <v>13</v>
      </c>
      <c r="F2606">
        <v>0.72656947374343872</v>
      </c>
      <c r="G2606">
        <v>0.77187877893447876</v>
      </c>
      <c r="H2606">
        <v>9.7316242754459381E-3</v>
      </c>
      <c r="I2606">
        <v>81.354254714733656</v>
      </c>
      <c r="J2606">
        <f t="shared" si="80"/>
        <v>0</v>
      </c>
    </row>
    <row r="2607" spans="1:10" x14ac:dyDescent="0.25">
      <c r="A2607" s="4" t="str">
        <f t="shared" si="81"/>
        <v>SublapSCEWAverage Event Day (6pm-8pm)14</v>
      </c>
      <c r="B2607" t="s">
        <v>99</v>
      </c>
      <c r="C2607" t="s">
        <v>116</v>
      </c>
      <c r="D2607" s="5" t="s">
        <v>238</v>
      </c>
      <c r="E2607">
        <v>14</v>
      </c>
      <c r="F2607">
        <v>1.0074284076690674</v>
      </c>
      <c r="G2607">
        <v>1.0424709320068359</v>
      </c>
      <c r="H2607">
        <v>1.0381245985627174E-2</v>
      </c>
      <c r="I2607">
        <v>82.961956240002038</v>
      </c>
      <c r="J2607">
        <f t="shared" si="80"/>
        <v>0</v>
      </c>
    </row>
    <row r="2608" spans="1:10" x14ac:dyDescent="0.25">
      <c r="A2608" s="4" t="str">
        <f t="shared" si="81"/>
        <v>SublapSCEWAverage Event Day (6pm-8pm)15</v>
      </c>
      <c r="B2608" t="s">
        <v>99</v>
      </c>
      <c r="C2608" t="s">
        <v>116</v>
      </c>
      <c r="D2608" s="5" t="s">
        <v>238</v>
      </c>
      <c r="E2608">
        <v>15</v>
      </c>
      <c r="F2608">
        <v>1.3052713871002197</v>
      </c>
      <c r="G2608">
        <v>1.3500488996505737</v>
      </c>
      <c r="H2608">
        <v>9.7726518288254738E-3</v>
      </c>
      <c r="I2608">
        <v>84.254427903899455</v>
      </c>
      <c r="J2608">
        <f t="shared" si="80"/>
        <v>0</v>
      </c>
    </row>
    <row r="2609" spans="1:10" x14ac:dyDescent="0.25">
      <c r="A2609" s="4" t="str">
        <f t="shared" si="81"/>
        <v>SublapSCEWAverage Event Day (6pm-8pm)16</v>
      </c>
      <c r="B2609" t="s">
        <v>99</v>
      </c>
      <c r="C2609" t="s">
        <v>116</v>
      </c>
      <c r="D2609" s="5" t="s">
        <v>238</v>
      </c>
      <c r="E2609">
        <v>16</v>
      </c>
      <c r="F2609">
        <v>1.6832417249679565</v>
      </c>
      <c r="G2609">
        <v>1.6992995738983154</v>
      </c>
      <c r="H2609">
        <v>5.4425070993602276E-3</v>
      </c>
      <c r="I2609">
        <v>86.648306156177142</v>
      </c>
      <c r="J2609">
        <f t="shared" si="80"/>
        <v>0</v>
      </c>
    </row>
    <row r="2610" spans="1:10" x14ac:dyDescent="0.25">
      <c r="A2610" s="4" t="str">
        <f t="shared" si="81"/>
        <v>SublapSCEWAverage Event Day (6pm-8pm)17</v>
      </c>
      <c r="B2610" t="s">
        <v>99</v>
      </c>
      <c r="C2610" t="s">
        <v>116</v>
      </c>
      <c r="D2610" s="5" t="s">
        <v>238</v>
      </c>
      <c r="E2610">
        <v>17</v>
      </c>
      <c r="F2610">
        <v>1.9130818843841553</v>
      </c>
      <c r="G2610">
        <v>1.8970241546630859</v>
      </c>
      <c r="H2610">
        <v>5.4425070993602276E-3</v>
      </c>
      <c r="I2610">
        <v>86.50974607389891</v>
      </c>
      <c r="J2610">
        <f t="shared" si="80"/>
        <v>0</v>
      </c>
    </row>
    <row r="2611" spans="1:10" x14ac:dyDescent="0.25">
      <c r="A2611" s="4" t="str">
        <f t="shared" si="81"/>
        <v>SublapSCEWAverage Event Day (6pm-8pm)18</v>
      </c>
      <c r="B2611" t="s">
        <v>99</v>
      </c>
      <c r="C2611" t="s">
        <v>116</v>
      </c>
      <c r="D2611" s="5" t="s">
        <v>238</v>
      </c>
      <c r="E2611">
        <v>18</v>
      </c>
      <c r="F2611">
        <v>2.0306806564331055</v>
      </c>
      <c r="G2611">
        <v>2.0024046897888184</v>
      </c>
      <c r="H2611">
        <v>9.9999736994504929E-3</v>
      </c>
      <c r="I2611">
        <v>83.661942320105183</v>
      </c>
      <c r="J2611">
        <f t="shared" si="80"/>
        <v>0</v>
      </c>
    </row>
    <row r="2612" spans="1:10" x14ac:dyDescent="0.25">
      <c r="A2612" s="4" t="str">
        <f t="shared" si="81"/>
        <v>SublapSCEWAverage Event Day (6pm-8pm)19</v>
      </c>
      <c r="B2612" t="s">
        <v>99</v>
      </c>
      <c r="C2612" t="s">
        <v>116</v>
      </c>
      <c r="D2612" s="5" t="s">
        <v>238</v>
      </c>
      <c r="E2612">
        <v>19</v>
      </c>
      <c r="F2612">
        <v>2.0008509159088135</v>
      </c>
      <c r="G2612">
        <v>1.332886815071106</v>
      </c>
      <c r="H2612">
        <v>1.1286241933703423E-2</v>
      </c>
      <c r="I2612">
        <v>81.293653681349809</v>
      </c>
      <c r="J2612">
        <f t="shared" si="80"/>
        <v>0</v>
      </c>
    </row>
    <row r="2613" spans="1:10" x14ac:dyDescent="0.25">
      <c r="A2613" s="4" t="str">
        <f t="shared" si="81"/>
        <v>SublapSCEWAverage Event Day (6pm-8pm)20</v>
      </c>
      <c r="B2613" t="s">
        <v>99</v>
      </c>
      <c r="C2613" t="s">
        <v>116</v>
      </c>
      <c r="D2613" s="5" t="s">
        <v>238</v>
      </c>
      <c r="E2613">
        <v>20</v>
      </c>
      <c r="F2613">
        <v>1.8601347208023071</v>
      </c>
      <c r="G2613">
        <v>1.5351177453994751</v>
      </c>
      <c r="H2613">
        <v>1.0968385264277458E-2</v>
      </c>
      <c r="I2613">
        <v>78.563843236957084</v>
      </c>
      <c r="J2613">
        <f t="shared" si="80"/>
        <v>0</v>
      </c>
    </row>
    <row r="2614" spans="1:10" x14ac:dyDescent="0.25">
      <c r="A2614" s="4" t="str">
        <f t="shared" si="81"/>
        <v>SublapSCEWAverage Event Day (6pm-8pm)21</v>
      </c>
      <c r="B2614" t="s">
        <v>99</v>
      </c>
      <c r="C2614" t="s">
        <v>116</v>
      </c>
      <c r="D2614" s="5" t="s">
        <v>238</v>
      </c>
      <c r="E2614">
        <v>21</v>
      </c>
      <c r="F2614">
        <v>1.7819594144821167</v>
      </c>
      <c r="G2614">
        <v>2.1064958572387695</v>
      </c>
      <c r="H2614">
        <v>1.0805323719978333E-2</v>
      </c>
      <c r="I2614">
        <v>74.77667933656835</v>
      </c>
      <c r="J2614">
        <f t="shared" si="80"/>
        <v>0</v>
      </c>
    </row>
    <row r="2615" spans="1:10" x14ac:dyDescent="0.25">
      <c r="A2615" s="4" t="str">
        <f t="shared" si="81"/>
        <v>SublapSCEWAverage Event Day (6pm-8pm)22</v>
      </c>
      <c r="B2615" t="s">
        <v>99</v>
      </c>
      <c r="C2615" t="s">
        <v>116</v>
      </c>
      <c r="D2615" s="5" t="s">
        <v>238</v>
      </c>
      <c r="E2615">
        <v>22</v>
      </c>
      <c r="F2615">
        <v>1.6769968271255493</v>
      </c>
      <c r="G2615">
        <v>1.8091498613357544</v>
      </c>
      <c r="H2615">
        <v>1.0718110017478466E-2</v>
      </c>
      <c r="I2615">
        <v>72.243695485311832</v>
      </c>
      <c r="J2615">
        <f t="shared" si="80"/>
        <v>0</v>
      </c>
    </row>
    <row r="2616" spans="1:10" x14ac:dyDescent="0.25">
      <c r="A2616" s="4" t="str">
        <f t="shared" si="81"/>
        <v>SublapSCEWAverage Event Day (6pm-8pm)23</v>
      </c>
      <c r="B2616" t="s">
        <v>99</v>
      </c>
      <c r="C2616" t="s">
        <v>116</v>
      </c>
      <c r="D2616" s="5" t="s">
        <v>238</v>
      </c>
      <c r="E2616">
        <v>23</v>
      </c>
      <c r="F2616">
        <v>1.5230512619018555</v>
      </c>
      <c r="G2616">
        <v>1.6097689867019653</v>
      </c>
      <c r="H2616">
        <v>1.0899443179368973E-2</v>
      </c>
      <c r="I2616">
        <v>70.642630691435969</v>
      </c>
      <c r="J2616">
        <f t="shared" si="80"/>
        <v>0</v>
      </c>
    </row>
    <row r="2617" spans="1:10" x14ac:dyDescent="0.25">
      <c r="A2617" s="4" t="str">
        <f t="shared" si="81"/>
        <v>SublapSCEWAverage Event Day (6pm-8pm)24</v>
      </c>
      <c r="B2617" t="s">
        <v>99</v>
      </c>
      <c r="C2617" t="s">
        <v>116</v>
      </c>
      <c r="D2617" s="5" t="s">
        <v>238</v>
      </c>
      <c r="E2617">
        <v>24</v>
      </c>
      <c r="F2617">
        <v>1.2929761409759521</v>
      </c>
      <c r="G2617">
        <v>1.3557283878326416</v>
      </c>
      <c r="H2617">
        <v>1.0430458001792431E-2</v>
      </c>
      <c r="I2617">
        <v>69.567438328846151</v>
      </c>
      <c r="J2617">
        <f t="shared" si="80"/>
        <v>0</v>
      </c>
    </row>
    <row r="2618" spans="1:10" x14ac:dyDescent="0.25">
      <c r="A2618" s="4" t="str">
        <f t="shared" si="81"/>
        <v>SublapSCEW6/17/2021 (8pm-9pm)1</v>
      </c>
      <c r="B2618" t="s">
        <v>99</v>
      </c>
      <c r="C2618" t="s">
        <v>116</v>
      </c>
      <c r="D2618" s="5" t="s">
        <v>239</v>
      </c>
      <c r="E2618">
        <v>1</v>
      </c>
      <c r="F2618">
        <v>0.94924086332321167</v>
      </c>
      <c r="G2618">
        <v>0.96605014801025391</v>
      </c>
      <c r="H2618">
        <v>1.1071757413446903E-2</v>
      </c>
      <c r="I2618">
        <v>66.571390741050919</v>
      </c>
      <c r="J2618">
        <f t="shared" si="80"/>
        <v>0</v>
      </c>
    </row>
    <row r="2619" spans="1:10" x14ac:dyDescent="0.25">
      <c r="A2619" s="4" t="str">
        <f t="shared" si="81"/>
        <v>SublapSCEW6/17/2021 (8pm-9pm)2</v>
      </c>
      <c r="B2619" t="s">
        <v>99</v>
      </c>
      <c r="C2619" t="s">
        <v>116</v>
      </c>
      <c r="D2619" s="5" t="s">
        <v>239</v>
      </c>
      <c r="E2619">
        <v>2</v>
      </c>
      <c r="F2619">
        <v>0.8002389669418335</v>
      </c>
      <c r="G2619">
        <v>0.83802515268325806</v>
      </c>
      <c r="H2619">
        <v>1.0170897468924522E-2</v>
      </c>
      <c r="I2619">
        <v>66.056309870267839</v>
      </c>
      <c r="J2619">
        <f t="shared" si="80"/>
        <v>0</v>
      </c>
    </row>
    <row r="2620" spans="1:10" x14ac:dyDescent="0.25">
      <c r="A2620" s="4" t="str">
        <f t="shared" si="81"/>
        <v>SublapSCEW6/17/2021 (8pm-9pm)3</v>
      </c>
      <c r="B2620" t="s">
        <v>99</v>
      </c>
      <c r="C2620" t="s">
        <v>116</v>
      </c>
      <c r="D2620" s="5" t="s">
        <v>239</v>
      </c>
      <c r="E2620">
        <v>3</v>
      </c>
      <c r="F2620">
        <v>0.72034311294555664</v>
      </c>
      <c r="G2620">
        <v>0.73590362071990967</v>
      </c>
      <c r="H2620">
        <v>9.0922890231013298E-3</v>
      </c>
      <c r="I2620">
        <v>65.22041311910229</v>
      </c>
      <c r="J2620">
        <f t="shared" si="80"/>
        <v>0</v>
      </c>
    </row>
    <row r="2621" spans="1:10" x14ac:dyDescent="0.25">
      <c r="A2621" s="4" t="str">
        <f t="shared" si="81"/>
        <v>SublapSCEW6/17/2021 (8pm-9pm)4</v>
      </c>
      <c r="B2621" t="s">
        <v>99</v>
      </c>
      <c r="C2621" t="s">
        <v>116</v>
      </c>
      <c r="D2621" s="5" t="s">
        <v>239</v>
      </c>
      <c r="E2621">
        <v>4</v>
      </c>
      <c r="F2621">
        <v>0.65529978275299072</v>
      </c>
      <c r="G2621">
        <v>0.66866922378540039</v>
      </c>
      <c r="H2621">
        <v>8.2087507471442223E-3</v>
      </c>
      <c r="I2621">
        <v>64.774243426267304</v>
      </c>
      <c r="J2621">
        <f t="shared" si="80"/>
        <v>0</v>
      </c>
    </row>
    <row r="2622" spans="1:10" x14ac:dyDescent="0.25">
      <c r="A2622" s="4" t="str">
        <f t="shared" si="81"/>
        <v>SublapSCEW6/17/2021 (8pm-9pm)5</v>
      </c>
      <c r="B2622" t="s">
        <v>99</v>
      </c>
      <c r="C2622" t="s">
        <v>116</v>
      </c>
      <c r="D2622" s="5" t="s">
        <v>239</v>
      </c>
      <c r="E2622">
        <v>5</v>
      </c>
      <c r="F2622">
        <v>0.60778409242630005</v>
      </c>
      <c r="G2622">
        <v>0.62764847278594971</v>
      </c>
      <c r="H2622">
        <v>7.1783149614930153E-3</v>
      </c>
      <c r="I2622">
        <v>64.355778490094977</v>
      </c>
      <c r="J2622">
        <f t="shared" si="80"/>
        <v>0</v>
      </c>
    </row>
    <row r="2623" spans="1:10" x14ac:dyDescent="0.25">
      <c r="A2623" s="4" t="str">
        <f t="shared" si="81"/>
        <v>SublapSCEW6/17/2021 (8pm-9pm)6</v>
      </c>
      <c r="B2623" t="s">
        <v>99</v>
      </c>
      <c r="C2623" t="s">
        <v>116</v>
      </c>
      <c r="D2623" s="5" t="s">
        <v>239</v>
      </c>
      <c r="E2623">
        <v>6</v>
      </c>
      <c r="F2623">
        <v>0.59249967336654663</v>
      </c>
      <c r="G2623">
        <v>0.59941387176513672</v>
      </c>
      <c r="H2623">
        <v>5.918706301599741E-3</v>
      </c>
      <c r="I2623">
        <v>64.044166022528913</v>
      </c>
      <c r="J2623">
        <f t="shared" si="80"/>
        <v>0</v>
      </c>
    </row>
    <row r="2624" spans="1:10" x14ac:dyDescent="0.25">
      <c r="A2624" s="4" t="str">
        <f t="shared" si="81"/>
        <v>SublapSCEW6/17/2021 (8pm-9pm)7</v>
      </c>
      <c r="B2624" t="s">
        <v>99</v>
      </c>
      <c r="C2624" t="s">
        <v>116</v>
      </c>
      <c r="D2624" s="5" t="s">
        <v>239</v>
      </c>
      <c r="E2624">
        <v>7</v>
      </c>
      <c r="F2624">
        <v>0.57978463172912598</v>
      </c>
      <c r="G2624">
        <v>0.58644938468933105</v>
      </c>
      <c r="H2624">
        <v>5.2197868935763836E-3</v>
      </c>
      <c r="I2624">
        <v>63.724594725036944</v>
      </c>
      <c r="J2624">
        <f t="shared" si="80"/>
        <v>0</v>
      </c>
    </row>
    <row r="2625" spans="1:10" x14ac:dyDescent="0.25">
      <c r="A2625" s="4" t="str">
        <f t="shared" si="81"/>
        <v>SublapSCEW6/17/2021 (8pm-9pm)8</v>
      </c>
      <c r="B2625" t="s">
        <v>99</v>
      </c>
      <c r="C2625" t="s">
        <v>116</v>
      </c>
      <c r="D2625" s="5" t="s">
        <v>239</v>
      </c>
      <c r="E2625">
        <v>8</v>
      </c>
      <c r="F2625">
        <v>0.56614053249359131</v>
      </c>
      <c r="G2625">
        <v>0.57715284824371338</v>
      </c>
      <c r="H2625">
        <v>5.1943832077085972E-3</v>
      </c>
      <c r="I2625">
        <v>64.273943528697046</v>
      </c>
      <c r="J2625">
        <f t="shared" si="80"/>
        <v>0</v>
      </c>
    </row>
    <row r="2626" spans="1:10" x14ac:dyDescent="0.25">
      <c r="A2626" s="4" t="str">
        <f t="shared" si="81"/>
        <v>SublapSCEW6/17/2021 (8pm-9pm)9</v>
      </c>
      <c r="B2626" t="s">
        <v>99</v>
      </c>
      <c r="C2626" t="s">
        <v>116</v>
      </c>
      <c r="D2626" s="5" t="s">
        <v>239</v>
      </c>
      <c r="E2626">
        <v>9</v>
      </c>
      <c r="F2626">
        <v>0.57423758506774902</v>
      </c>
      <c r="G2626">
        <v>0.58106839656829834</v>
      </c>
      <c r="H2626">
        <v>5.7439166121184826E-3</v>
      </c>
      <c r="I2626">
        <v>66.798028622120952</v>
      </c>
      <c r="J2626">
        <f t="shared" ref="J2626:J2689" si="82">INDEX(events, MATCH(CONCATENATE(B2626, C2626, D2626), events_y, 0), MATCH("Confidential", events_x, 0))</f>
        <v>0</v>
      </c>
    </row>
    <row r="2627" spans="1:10" x14ac:dyDescent="0.25">
      <c r="A2627" s="4" t="str">
        <f t="shared" ref="A2627:A2690" si="83">B2627&amp;C2627&amp;D2627&amp;E2627</f>
        <v>SublapSCEW6/17/2021 (8pm-9pm)10</v>
      </c>
      <c r="B2627" t="s">
        <v>99</v>
      </c>
      <c r="C2627" t="s">
        <v>116</v>
      </c>
      <c r="D2627" s="5" t="s">
        <v>239</v>
      </c>
      <c r="E2627">
        <v>10</v>
      </c>
      <c r="F2627">
        <v>0.51846158504486084</v>
      </c>
      <c r="G2627">
        <v>0.51494526863098145</v>
      </c>
      <c r="H2627">
        <v>6.9299405440688133E-3</v>
      </c>
      <c r="I2627">
        <v>68.034785293055137</v>
      </c>
      <c r="J2627">
        <f t="shared" si="82"/>
        <v>0</v>
      </c>
    </row>
    <row r="2628" spans="1:10" x14ac:dyDescent="0.25">
      <c r="A2628" s="4" t="str">
        <f t="shared" si="83"/>
        <v>SublapSCEW6/17/2021 (8pm-9pm)11</v>
      </c>
      <c r="B2628" t="s">
        <v>99</v>
      </c>
      <c r="C2628" t="s">
        <v>116</v>
      </c>
      <c r="D2628" s="5" t="s">
        <v>239</v>
      </c>
      <c r="E2628">
        <v>11</v>
      </c>
      <c r="F2628">
        <v>0.39225262403488159</v>
      </c>
      <c r="G2628">
        <v>0.38342925906181335</v>
      </c>
      <c r="H2628">
        <v>7.9736458137631416E-3</v>
      </c>
      <c r="I2628">
        <v>67.850509150024294</v>
      </c>
      <c r="J2628">
        <f t="shared" si="82"/>
        <v>0</v>
      </c>
    </row>
    <row r="2629" spans="1:10" x14ac:dyDescent="0.25">
      <c r="A2629" s="4" t="str">
        <f t="shared" si="83"/>
        <v>SublapSCEW6/17/2021 (8pm-9pm)12</v>
      </c>
      <c r="B2629" t="s">
        <v>99</v>
      </c>
      <c r="C2629" t="s">
        <v>116</v>
      </c>
      <c r="D2629" s="5" t="s">
        <v>239</v>
      </c>
      <c r="E2629">
        <v>12</v>
      </c>
      <c r="F2629">
        <v>0.3625318706035614</v>
      </c>
      <c r="G2629">
        <v>0.37596219778060913</v>
      </c>
      <c r="H2629">
        <v>8.9577417820692062E-3</v>
      </c>
      <c r="I2629">
        <v>71.749781159220504</v>
      </c>
      <c r="J2629">
        <f t="shared" si="82"/>
        <v>0</v>
      </c>
    </row>
    <row r="2630" spans="1:10" x14ac:dyDescent="0.25">
      <c r="A2630" s="4" t="str">
        <f t="shared" si="83"/>
        <v>SublapSCEW6/17/2021 (8pm-9pm)13</v>
      </c>
      <c r="B2630" t="s">
        <v>99</v>
      </c>
      <c r="C2630" t="s">
        <v>116</v>
      </c>
      <c r="D2630" s="5" t="s">
        <v>239</v>
      </c>
      <c r="E2630">
        <v>13</v>
      </c>
      <c r="F2630">
        <v>0.47908568382263184</v>
      </c>
      <c r="G2630">
        <v>0.50256931781768799</v>
      </c>
      <c r="H2630">
        <v>1.0137069039046764E-2</v>
      </c>
      <c r="I2630">
        <v>76.275861082284976</v>
      </c>
      <c r="J2630">
        <f t="shared" si="82"/>
        <v>0</v>
      </c>
    </row>
    <row r="2631" spans="1:10" x14ac:dyDescent="0.25">
      <c r="A2631" s="4" t="str">
        <f t="shared" si="83"/>
        <v>SublapSCEW6/17/2021 (8pm-9pm)14</v>
      </c>
      <c r="B2631" t="s">
        <v>99</v>
      </c>
      <c r="C2631" t="s">
        <v>116</v>
      </c>
      <c r="D2631" s="5" t="s">
        <v>239</v>
      </c>
      <c r="E2631">
        <v>14</v>
      </c>
      <c r="F2631">
        <v>0.63820195198059082</v>
      </c>
      <c r="G2631">
        <v>0.64173734188079834</v>
      </c>
      <c r="H2631">
        <v>1.0922699235379696E-2</v>
      </c>
      <c r="I2631">
        <v>76.548427578991578</v>
      </c>
      <c r="J2631">
        <f t="shared" si="82"/>
        <v>0</v>
      </c>
    </row>
    <row r="2632" spans="1:10" x14ac:dyDescent="0.25">
      <c r="A2632" s="4" t="str">
        <f t="shared" si="83"/>
        <v>SublapSCEW6/17/2021 (8pm-9pm)15</v>
      </c>
      <c r="B2632" t="s">
        <v>99</v>
      </c>
      <c r="C2632" t="s">
        <v>116</v>
      </c>
      <c r="D2632" s="5" t="s">
        <v>239</v>
      </c>
      <c r="E2632">
        <v>15</v>
      </c>
      <c r="F2632">
        <v>0.78381305932998657</v>
      </c>
      <c r="G2632">
        <v>0.76988464593887329</v>
      </c>
      <c r="H2632">
        <v>1.1275201104581356E-2</v>
      </c>
      <c r="I2632">
        <v>75.454189395624198</v>
      </c>
      <c r="J2632">
        <f t="shared" si="82"/>
        <v>0</v>
      </c>
    </row>
    <row r="2633" spans="1:10" x14ac:dyDescent="0.25">
      <c r="A2633" s="4" t="str">
        <f t="shared" si="83"/>
        <v>SublapSCEW6/17/2021 (8pm-9pm)16</v>
      </c>
      <c r="B2633" t="s">
        <v>99</v>
      </c>
      <c r="C2633" t="s">
        <v>116</v>
      </c>
      <c r="D2633" s="5" t="s">
        <v>239</v>
      </c>
      <c r="E2633">
        <v>16</v>
      </c>
      <c r="F2633">
        <v>0.95217680931091309</v>
      </c>
      <c r="G2633">
        <v>0.96355462074279785</v>
      </c>
      <c r="H2633">
        <v>1.1273338459432125E-2</v>
      </c>
      <c r="I2633">
        <v>73.849676247178976</v>
      </c>
      <c r="J2633">
        <f t="shared" si="82"/>
        <v>0</v>
      </c>
    </row>
    <row r="2634" spans="1:10" x14ac:dyDescent="0.25">
      <c r="A2634" s="4" t="str">
        <f t="shared" si="83"/>
        <v>SublapSCEW6/17/2021 (8pm-9pm)17</v>
      </c>
      <c r="B2634" t="s">
        <v>99</v>
      </c>
      <c r="C2634" t="s">
        <v>116</v>
      </c>
      <c r="D2634" s="5" t="s">
        <v>239</v>
      </c>
      <c r="E2634">
        <v>17</v>
      </c>
      <c r="F2634">
        <v>1.1316235065460205</v>
      </c>
      <c r="G2634">
        <v>1.1462365388870239</v>
      </c>
      <c r="H2634">
        <v>1.0044293478131294E-2</v>
      </c>
      <c r="I2634">
        <v>74.803789021820307</v>
      </c>
      <c r="J2634">
        <f t="shared" si="82"/>
        <v>0</v>
      </c>
    </row>
    <row r="2635" spans="1:10" x14ac:dyDescent="0.25">
      <c r="A2635" s="4" t="str">
        <f t="shared" si="83"/>
        <v>SublapSCEW6/17/2021 (8pm-9pm)18</v>
      </c>
      <c r="B2635" t="s">
        <v>99</v>
      </c>
      <c r="C2635" t="s">
        <v>116</v>
      </c>
      <c r="D2635" s="5" t="s">
        <v>239</v>
      </c>
      <c r="E2635">
        <v>18</v>
      </c>
      <c r="F2635">
        <v>1.3020609617233276</v>
      </c>
      <c r="G2635">
        <v>1.332256555557251</v>
      </c>
      <c r="H2635">
        <v>5.4282010532915592E-3</v>
      </c>
      <c r="I2635">
        <v>74.436244850343172</v>
      </c>
      <c r="J2635">
        <f t="shared" si="82"/>
        <v>0</v>
      </c>
    </row>
    <row r="2636" spans="1:10" x14ac:dyDescent="0.25">
      <c r="A2636" s="4" t="str">
        <f t="shared" si="83"/>
        <v>SublapSCEW6/17/2021 (8pm-9pm)19</v>
      </c>
      <c r="B2636" t="s">
        <v>99</v>
      </c>
      <c r="C2636" t="s">
        <v>116</v>
      </c>
      <c r="D2636" s="5" t="s">
        <v>239</v>
      </c>
      <c r="E2636">
        <v>19</v>
      </c>
      <c r="F2636">
        <v>1.4285625219345093</v>
      </c>
      <c r="G2636">
        <v>1.3983669281005859</v>
      </c>
      <c r="H2636">
        <v>5.4282010532915592E-3</v>
      </c>
      <c r="I2636">
        <v>73.233433876405016</v>
      </c>
      <c r="J2636">
        <f t="shared" si="82"/>
        <v>0</v>
      </c>
    </row>
    <row r="2637" spans="1:10" x14ac:dyDescent="0.25">
      <c r="A2637" s="4" t="str">
        <f t="shared" si="83"/>
        <v>SublapSCEW6/17/2021 (8pm-9pm)20</v>
      </c>
      <c r="B2637" t="s">
        <v>99</v>
      </c>
      <c r="C2637" t="s">
        <v>116</v>
      </c>
      <c r="D2637" s="5" t="s">
        <v>239</v>
      </c>
      <c r="E2637">
        <v>20</v>
      </c>
      <c r="F2637">
        <v>1.3834406137466431</v>
      </c>
      <c r="G2637">
        <v>1.3738549947738647</v>
      </c>
      <c r="H2637">
        <v>9.4947582110762596E-3</v>
      </c>
      <c r="I2637">
        <v>70.265363327901724</v>
      </c>
      <c r="J2637">
        <f t="shared" si="82"/>
        <v>0</v>
      </c>
    </row>
    <row r="2638" spans="1:10" x14ac:dyDescent="0.25">
      <c r="A2638" s="4" t="str">
        <f t="shared" si="83"/>
        <v>SublapSCEW6/17/2021 (8pm-9pm)21</v>
      </c>
      <c r="B2638" t="s">
        <v>99</v>
      </c>
      <c r="C2638" t="s">
        <v>116</v>
      </c>
      <c r="D2638" s="5" t="s">
        <v>239</v>
      </c>
      <c r="E2638">
        <v>21</v>
      </c>
      <c r="F2638">
        <v>1.3683279752731323</v>
      </c>
      <c r="G2638">
        <v>1.0701286792755127</v>
      </c>
      <c r="H2638">
        <v>1.0309020057320595E-2</v>
      </c>
      <c r="I2638">
        <v>67.527912083502741</v>
      </c>
      <c r="J2638">
        <f t="shared" si="82"/>
        <v>0</v>
      </c>
    </row>
    <row r="2639" spans="1:10" x14ac:dyDescent="0.25">
      <c r="A2639" s="4" t="str">
        <f t="shared" si="83"/>
        <v>SublapSCEW6/17/2021 (8pm-9pm)22</v>
      </c>
      <c r="B2639" t="s">
        <v>99</v>
      </c>
      <c r="C2639" t="s">
        <v>116</v>
      </c>
      <c r="D2639" s="5" t="s">
        <v>239</v>
      </c>
      <c r="E2639">
        <v>22</v>
      </c>
      <c r="F2639">
        <v>1.3127424716949463</v>
      </c>
      <c r="G2639">
        <v>1.4690595865249634</v>
      </c>
      <c r="H2639">
        <v>1.0789690539240837E-2</v>
      </c>
      <c r="I2639">
        <v>66.033168468083261</v>
      </c>
      <c r="J2639">
        <f t="shared" si="82"/>
        <v>0</v>
      </c>
    </row>
    <row r="2640" spans="1:10" x14ac:dyDescent="0.25">
      <c r="A2640" s="4" t="str">
        <f t="shared" si="83"/>
        <v>SublapSCEW6/17/2021 (8pm-9pm)23</v>
      </c>
      <c r="B2640" t="s">
        <v>99</v>
      </c>
      <c r="C2640" t="s">
        <v>116</v>
      </c>
      <c r="D2640" s="5" t="s">
        <v>239</v>
      </c>
      <c r="E2640">
        <v>23</v>
      </c>
      <c r="F2640">
        <v>1.2431659698486328</v>
      </c>
      <c r="G2640">
        <v>1.2710479497909546</v>
      </c>
      <c r="H2640">
        <v>1.130317896604538E-2</v>
      </c>
      <c r="I2640">
        <v>65.432339184096264</v>
      </c>
      <c r="J2640">
        <f t="shared" si="82"/>
        <v>0</v>
      </c>
    </row>
    <row r="2641" spans="1:10" x14ac:dyDescent="0.25">
      <c r="A2641" s="4" t="str">
        <f t="shared" si="83"/>
        <v>SublapSCEW6/17/2021 (8pm-9pm)24</v>
      </c>
      <c r="B2641" t="s">
        <v>99</v>
      </c>
      <c r="C2641" t="s">
        <v>116</v>
      </c>
      <c r="D2641" s="5" t="s">
        <v>239</v>
      </c>
      <c r="E2641">
        <v>24</v>
      </c>
      <c r="F2641">
        <v>1.0911251306533813</v>
      </c>
      <c r="G2641">
        <v>1.0903398990631104</v>
      </c>
      <c r="H2641">
        <v>1.1072440072894096E-2</v>
      </c>
      <c r="I2641">
        <v>65.329769644001985</v>
      </c>
      <c r="J2641">
        <f t="shared" si="82"/>
        <v>0</v>
      </c>
    </row>
    <row r="2642" spans="1:10" x14ac:dyDescent="0.25">
      <c r="A2642" s="4" t="str">
        <f t="shared" si="83"/>
        <v>SublapSCEW7/9/2021 (5pm-6pm &amp; 6:30pm-8:58pm)1</v>
      </c>
      <c r="B2642" t="s">
        <v>99</v>
      </c>
      <c r="C2642" t="s">
        <v>116</v>
      </c>
      <c r="D2642" s="5" t="s">
        <v>240</v>
      </c>
      <c r="E2642">
        <v>1</v>
      </c>
      <c r="F2642">
        <v>1.0216324329376221</v>
      </c>
      <c r="G2642">
        <v>1.0420832633972168</v>
      </c>
      <c r="H2642">
        <v>1.0762115940451622E-2</v>
      </c>
      <c r="I2642">
        <v>69.394968819256277</v>
      </c>
      <c r="J2642">
        <f t="shared" si="82"/>
        <v>0</v>
      </c>
    </row>
    <row r="2643" spans="1:10" x14ac:dyDescent="0.25">
      <c r="A2643" s="4" t="str">
        <f t="shared" si="83"/>
        <v>SublapSCEW7/9/2021 (5pm-6pm &amp; 6:30pm-8:58pm)2</v>
      </c>
      <c r="B2643" t="s">
        <v>99</v>
      </c>
      <c r="C2643" t="s">
        <v>116</v>
      </c>
      <c r="D2643" s="5" t="s">
        <v>240</v>
      </c>
      <c r="E2643">
        <v>2</v>
      </c>
      <c r="F2643">
        <v>0.87595826387405396</v>
      </c>
      <c r="G2643">
        <v>0.89188170433044434</v>
      </c>
      <c r="H2643">
        <v>9.7965337336063385E-3</v>
      </c>
      <c r="I2643">
        <v>69.197572024939745</v>
      </c>
      <c r="J2643">
        <f t="shared" si="82"/>
        <v>0</v>
      </c>
    </row>
    <row r="2644" spans="1:10" x14ac:dyDescent="0.25">
      <c r="A2644" s="4" t="str">
        <f t="shared" si="83"/>
        <v>SublapSCEW7/9/2021 (5pm-6pm &amp; 6:30pm-8:58pm)3</v>
      </c>
      <c r="B2644" t="s">
        <v>99</v>
      </c>
      <c r="C2644" t="s">
        <v>116</v>
      </c>
      <c r="D2644" s="5" t="s">
        <v>240</v>
      </c>
      <c r="E2644">
        <v>3</v>
      </c>
      <c r="F2644">
        <v>0.76065099239349365</v>
      </c>
      <c r="G2644">
        <v>0.79323077201843262</v>
      </c>
      <c r="H2644">
        <v>9.0370308607816696E-3</v>
      </c>
      <c r="I2644">
        <v>69.128770808649605</v>
      </c>
      <c r="J2644">
        <f t="shared" si="82"/>
        <v>0</v>
      </c>
    </row>
    <row r="2645" spans="1:10" x14ac:dyDescent="0.25">
      <c r="A2645" s="4" t="str">
        <f t="shared" si="83"/>
        <v>SublapSCEW7/9/2021 (5pm-6pm &amp; 6:30pm-8:58pm)4</v>
      </c>
      <c r="B2645" t="s">
        <v>99</v>
      </c>
      <c r="C2645" t="s">
        <v>116</v>
      </c>
      <c r="D2645" s="5" t="s">
        <v>240</v>
      </c>
      <c r="E2645">
        <v>4</v>
      </c>
      <c r="F2645">
        <v>0.70753979682922363</v>
      </c>
      <c r="G2645">
        <v>0.72178786993026733</v>
      </c>
      <c r="H2645">
        <v>8.205401711165905E-3</v>
      </c>
      <c r="I2645">
        <v>68.79937793125255</v>
      </c>
      <c r="J2645">
        <f t="shared" si="82"/>
        <v>0</v>
      </c>
    </row>
    <row r="2646" spans="1:10" x14ac:dyDescent="0.25">
      <c r="A2646" s="4" t="str">
        <f t="shared" si="83"/>
        <v>SublapSCEW7/9/2021 (5pm-6pm &amp; 6:30pm-8:58pm)5</v>
      </c>
      <c r="B2646" t="s">
        <v>99</v>
      </c>
      <c r="C2646" t="s">
        <v>116</v>
      </c>
      <c r="D2646" s="5" t="s">
        <v>240</v>
      </c>
      <c r="E2646">
        <v>5</v>
      </c>
      <c r="F2646">
        <v>0.6607622504234314</v>
      </c>
      <c r="G2646">
        <v>0.67184078693389893</v>
      </c>
      <c r="H2646">
        <v>7.2837136685848236E-3</v>
      </c>
      <c r="I2646">
        <v>68.402375405868753</v>
      </c>
      <c r="J2646">
        <f t="shared" si="82"/>
        <v>0</v>
      </c>
    </row>
    <row r="2647" spans="1:10" x14ac:dyDescent="0.25">
      <c r="A2647" s="4" t="str">
        <f t="shared" si="83"/>
        <v>SublapSCEW7/9/2021 (5pm-6pm &amp; 6:30pm-8:58pm)6</v>
      </c>
      <c r="B2647" t="s">
        <v>99</v>
      </c>
      <c r="C2647" t="s">
        <v>116</v>
      </c>
      <c r="D2647" s="5" t="s">
        <v>240</v>
      </c>
      <c r="E2647">
        <v>6</v>
      </c>
      <c r="F2647">
        <v>0.62708377838134766</v>
      </c>
      <c r="G2647">
        <v>0.63807690143585205</v>
      </c>
      <c r="H2647">
        <v>6.109895184636116E-3</v>
      </c>
      <c r="I2647">
        <v>68.212726897917008</v>
      </c>
      <c r="J2647">
        <f t="shared" si="82"/>
        <v>0</v>
      </c>
    </row>
    <row r="2648" spans="1:10" x14ac:dyDescent="0.25">
      <c r="A2648" s="4" t="str">
        <f t="shared" si="83"/>
        <v>SublapSCEW7/9/2021 (5pm-6pm &amp; 6:30pm-8:58pm)7</v>
      </c>
      <c r="B2648" t="s">
        <v>99</v>
      </c>
      <c r="C2648" t="s">
        <v>116</v>
      </c>
      <c r="D2648" s="5" t="s">
        <v>240</v>
      </c>
      <c r="E2648">
        <v>7</v>
      </c>
      <c r="F2648">
        <v>0.62878954410552979</v>
      </c>
      <c r="G2648">
        <v>0.6170116662979126</v>
      </c>
      <c r="H2648">
        <v>5.416464526206255E-3</v>
      </c>
      <c r="I2648">
        <v>67.894405504292322</v>
      </c>
      <c r="J2648">
        <f t="shared" si="82"/>
        <v>0</v>
      </c>
    </row>
    <row r="2649" spans="1:10" x14ac:dyDescent="0.25">
      <c r="A2649" s="4" t="str">
        <f t="shared" si="83"/>
        <v>SublapSCEW7/9/2021 (5pm-6pm &amp; 6:30pm-8:58pm)8</v>
      </c>
      <c r="B2649" t="s">
        <v>99</v>
      </c>
      <c r="C2649" t="s">
        <v>116</v>
      </c>
      <c r="D2649" s="5" t="s">
        <v>240</v>
      </c>
      <c r="E2649">
        <v>8</v>
      </c>
      <c r="F2649">
        <v>0.63365083932876587</v>
      </c>
      <c r="G2649">
        <v>0.61132413148880005</v>
      </c>
      <c r="H2649">
        <v>5.4235565476119518E-3</v>
      </c>
      <c r="I2649">
        <v>68.508872854700996</v>
      </c>
      <c r="J2649">
        <f t="shared" si="82"/>
        <v>0</v>
      </c>
    </row>
    <row r="2650" spans="1:10" x14ac:dyDescent="0.25">
      <c r="A2650" s="4" t="str">
        <f t="shared" si="83"/>
        <v>SublapSCEW7/9/2021 (5pm-6pm &amp; 6:30pm-8:58pm)9</v>
      </c>
      <c r="B2650" t="s">
        <v>99</v>
      </c>
      <c r="C2650" t="s">
        <v>116</v>
      </c>
      <c r="D2650" s="5" t="s">
        <v>240</v>
      </c>
      <c r="E2650">
        <v>9</v>
      </c>
      <c r="F2650">
        <v>0.57506775856018066</v>
      </c>
      <c r="G2650">
        <v>0.59188884496688843</v>
      </c>
      <c r="H2650">
        <v>5.9890509583055973E-3</v>
      </c>
      <c r="I2650">
        <v>70.831252899051862</v>
      </c>
      <c r="J2650">
        <f t="shared" si="82"/>
        <v>0</v>
      </c>
    </row>
    <row r="2651" spans="1:10" x14ac:dyDescent="0.25">
      <c r="A2651" s="4" t="str">
        <f t="shared" si="83"/>
        <v>SublapSCEW7/9/2021 (5pm-6pm &amp; 6:30pm-8:58pm)10</v>
      </c>
      <c r="B2651" t="s">
        <v>99</v>
      </c>
      <c r="C2651" t="s">
        <v>116</v>
      </c>
      <c r="D2651" s="5" t="s">
        <v>240</v>
      </c>
      <c r="E2651">
        <v>10</v>
      </c>
      <c r="F2651">
        <v>0.54558342695236206</v>
      </c>
      <c r="G2651">
        <v>0.57221722602844238</v>
      </c>
      <c r="H2651">
        <v>7.175360806286335E-3</v>
      </c>
      <c r="I2651">
        <v>74.48384270474331</v>
      </c>
      <c r="J2651">
        <f t="shared" si="82"/>
        <v>0</v>
      </c>
    </row>
    <row r="2652" spans="1:10" x14ac:dyDescent="0.25">
      <c r="A2652" s="4" t="str">
        <f t="shared" si="83"/>
        <v>SublapSCEW7/9/2021 (5pm-6pm &amp; 6:30pm-8:58pm)11</v>
      </c>
      <c r="B2652" t="s">
        <v>99</v>
      </c>
      <c r="C2652" t="s">
        <v>116</v>
      </c>
      <c r="D2652" s="5" t="s">
        <v>240</v>
      </c>
      <c r="E2652">
        <v>11</v>
      </c>
      <c r="F2652">
        <v>0.57871383428573608</v>
      </c>
      <c r="G2652">
        <v>0.596141517162323</v>
      </c>
      <c r="H2652">
        <v>8.2364333793520927E-3</v>
      </c>
      <c r="I2652">
        <v>77.89427856966627</v>
      </c>
      <c r="J2652">
        <f t="shared" si="82"/>
        <v>0</v>
      </c>
    </row>
    <row r="2653" spans="1:10" x14ac:dyDescent="0.25">
      <c r="A2653" s="4" t="str">
        <f t="shared" si="83"/>
        <v>SublapSCEW7/9/2021 (5pm-6pm &amp; 6:30pm-8:58pm)12</v>
      </c>
      <c r="B2653" t="s">
        <v>99</v>
      </c>
      <c r="C2653" t="s">
        <v>116</v>
      </c>
      <c r="D2653" s="5" t="s">
        <v>240</v>
      </c>
      <c r="E2653">
        <v>12</v>
      </c>
      <c r="F2653">
        <v>0.6963844895362854</v>
      </c>
      <c r="G2653">
        <v>0.69556540250778198</v>
      </c>
      <c r="H2653">
        <v>9.3051344156265259E-3</v>
      </c>
      <c r="I2653">
        <v>80.021910477621063</v>
      </c>
      <c r="J2653">
        <f t="shared" si="82"/>
        <v>0</v>
      </c>
    </row>
    <row r="2654" spans="1:10" x14ac:dyDescent="0.25">
      <c r="A2654" s="4" t="str">
        <f t="shared" si="83"/>
        <v>SublapSCEW7/9/2021 (5pm-6pm &amp; 6:30pm-8:58pm)13</v>
      </c>
      <c r="B2654" t="s">
        <v>99</v>
      </c>
      <c r="C2654" t="s">
        <v>116</v>
      </c>
      <c r="D2654" s="5" t="s">
        <v>240</v>
      </c>
      <c r="E2654">
        <v>13</v>
      </c>
      <c r="F2654">
        <v>0.90826362371444702</v>
      </c>
      <c r="G2654">
        <v>0.86808031797409058</v>
      </c>
      <c r="H2654">
        <v>9.9820420145988464E-3</v>
      </c>
      <c r="I2654">
        <v>80.934133533363422</v>
      </c>
      <c r="J2654">
        <f t="shared" si="82"/>
        <v>0</v>
      </c>
    </row>
    <row r="2655" spans="1:10" x14ac:dyDescent="0.25">
      <c r="A2655" s="4" t="str">
        <f t="shared" si="83"/>
        <v>SublapSCEW7/9/2021 (5pm-6pm &amp; 6:30pm-8:58pm)14</v>
      </c>
      <c r="B2655" t="s">
        <v>99</v>
      </c>
      <c r="C2655" t="s">
        <v>116</v>
      </c>
      <c r="D2655" s="5" t="s">
        <v>240</v>
      </c>
      <c r="E2655">
        <v>14</v>
      </c>
      <c r="F2655">
        <v>1.1045224666595459</v>
      </c>
      <c r="G2655">
        <v>1.0499101877212524</v>
      </c>
      <c r="H2655">
        <v>9.4366976991295815E-3</v>
      </c>
      <c r="I2655">
        <v>82.283235808954601</v>
      </c>
      <c r="J2655">
        <f t="shared" si="82"/>
        <v>0</v>
      </c>
    </row>
    <row r="2656" spans="1:10" x14ac:dyDescent="0.25">
      <c r="A2656" s="4" t="str">
        <f t="shared" si="83"/>
        <v>SublapSCEW7/9/2021 (5pm-6pm &amp; 6:30pm-8:58pm)15</v>
      </c>
      <c r="B2656" t="s">
        <v>99</v>
      </c>
      <c r="C2656" t="s">
        <v>116</v>
      </c>
      <c r="D2656" s="5" t="s">
        <v>240</v>
      </c>
      <c r="E2656">
        <v>15</v>
      </c>
      <c r="F2656">
        <v>1.2507742643356323</v>
      </c>
      <c r="G2656">
        <v>1.2230651378631592</v>
      </c>
      <c r="H2656">
        <v>5.2961274050176144E-3</v>
      </c>
      <c r="I2656">
        <v>82.483020755207022</v>
      </c>
      <c r="J2656">
        <f t="shared" si="82"/>
        <v>0</v>
      </c>
    </row>
    <row r="2657" spans="1:10" x14ac:dyDescent="0.25">
      <c r="A2657" s="4" t="str">
        <f t="shared" si="83"/>
        <v>SublapSCEW7/9/2021 (5pm-6pm &amp; 6:30pm-8:58pm)16</v>
      </c>
      <c r="B2657" t="s">
        <v>99</v>
      </c>
      <c r="C2657" t="s">
        <v>116</v>
      </c>
      <c r="D2657" s="5" t="s">
        <v>240</v>
      </c>
      <c r="E2657">
        <v>16</v>
      </c>
      <c r="F2657">
        <v>1.4204031229019165</v>
      </c>
      <c r="G2657">
        <v>1.4481122493743896</v>
      </c>
      <c r="H2657">
        <v>5.2961274050176144E-3</v>
      </c>
      <c r="I2657">
        <v>82.446811702905009</v>
      </c>
      <c r="J2657">
        <f t="shared" si="82"/>
        <v>0</v>
      </c>
    </row>
    <row r="2658" spans="1:10" x14ac:dyDescent="0.25">
      <c r="A2658" s="4" t="str">
        <f t="shared" si="83"/>
        <v>SublapSCEW7/9/2021 (5pm-6pm &amp; 6:30pm-8:58pm)17</v>
      </c>
      <c r="B2658" t="s">
        <v>99</v>
      </c>
      <c r="C2658" t="s">
        <v>116</v>
      </c>
      <c r="D2658" s="5" t="s">
        <v>240</v>
      </c>
      <c r="E2658">
        <v>17</v>
      </c>
      <c r="F2658">
        <v>1.5992573499679565</v>
      </c>
      <c r="G2658">
        <v>1.6098182201385498</v>
      </c>
      <c r="H2658">
        <v>1.0237141512334347E-2</v>
      </c>
      <c r="I2658">
        <v>83.325321330329658</v>
      </c>
      <c r="J2658">
        <f t="shared" si="82"/>
        <v>0</v>
      </c>
    </row>
    <row r="2659" spans="1:10" x14ac:dyDescent="0.25">
      <c r="A2659" s="4" t="str">
        <f t="shared" si="83"/>
        <v>SublapSCEW7/9/2021 (5pm-6pm &amp; 6:30pm-8:58pm)18</v>
      </c>
      <c r="B2659" t="s">
        <v>99</v>
      </c>
      <c r="C2659" t="s">
        <v>116</v>
      </c>
      <c r="D2659" s="5" t="s">
        <v>240</v>
      </c>
      <c r="E2659">
        <v>18</v>
      </c>
      <c r="F2659">
        <v>1.7988413572311401</v>
      </c>
      <c r="G2659">
        <v>1.0075829029083252</v>
      </c>
      <c r="H2659">
        <v>1.167360320687294E-2</v>
      </c>
      <c r="I2659">
        <v>82.613078269548652</v>
      </c>
      <c r="J2659">
        <f t="shared" si="82"/>
        <v>0</v>
      </c>
    </row>
    <row r="2660" spans="1:10" x14ac:dyDescent="0.25">
      <c r="A2660" s="4" t="str">
        <f t="shared" si="83"/>
        <v>SublapSCEW7/9/2021 (5pm-6pm &amp; 6:30pm-8:58pm)19</v>
      </c>
      <c r="B2660" t="s">
        <v>99</v>
      </c>
      <c r="C2660" t="s">
        <v>116</v>
      </c>
      <c r="D2660" s="5" t="s">
        <v>240</v>
      </c>
      <c r="E2660">
        <v>19</v>
      </c>
      <c r="F2660">
        <v>1.8986126184463501</v>
      </c>
      <c r="G2660">
        <v>1.7700043916702271</v>
      </c>
      <c r="H2660">
        <v>1.1661606840789318E-2</v>
      </c>
      <c r="I2660">
        <v>81.60711677917233</v>
      </c>
      <c r="J2660">
        <f t="shared" si="82"/>
        <v>0</v>
      </c>
    </row>
    <row r="2661" spans="1:10" x14ac:dyDescent="0.25">
      <c r="A2661" s="4" t="str">
        <f t="shared" si="83"/>
        <v>SublapSCEW7/9/2021 (5pm-6pm &amp; 6:30pm-8:58pm)20</v>
      </c>
      <c r="B2661" t="s">
        <v>99</v>
      </c>
      <c r="C2661" t="s">
        <v>116</v>
      </c>
      <c r="D2661" s="5" t="s">
        <v>240</v>
      </c>
      <c r="E2661">
        <v>20</v>
      </c>
      <c r="F2661">
        <v>1.7714676856994629</v>
      </c>
      <c r="G2661">
        <v>1.3460994958877563</v>
      </c>
      <c r="H2661">
        <v>1.1208637617528439E-2</v>
      </c>
      <c r="I2661">
        <v>79.225036259051549</v>
      </c>
      <c r="J2661">
        <f t="shared" si="82"/>
        <v>0</v>
      </c>
    </row>
    <row r="2662" spans="1:10" x14ac:dyDescent="0.25">
      <c r="A2662" s="4" t="str">
        <f t="shared" si="83"/>
        <v>SublapSCEW7/9/2021 (5pm-6pm &amp; 6:30pm-8:58pm)21</v>
      </c>
      <c r="B2662" t="s">
        <v>99</v>
      </c>
      <c r="C2662" t="s">
        <v>116</v>
      </c>
      <c r="D2662" s="5" t="s">
        <v>240</v>
      </c>
      <c r="E2662">
        <v>21</v>
      </c>
      <c r="F2662">
        <v>1.7152175903320313</v>
      </c>
      <c r="G2662">
        <v>1.4763438701629639</v>
      </c>
      <c r="H2662">
        <v>1.0994155891239643E-2</v>
      </c>
      <c r="I2662">
        <v>76.103465866475602</v>
      </c>
      <c r="J2662">
        <f t="shared" si="82"/>
        <v>0</v>
      </c>
    </row>
    <row r="2663" spans="1:10" x14ac:dyDescent="0.25">
      <c r="A2663" s="4" t="str">
        <f t="shared" si="83"/>
        <v>SublapSCEW7/9/2021 (5pm-6pm &amp; 6:30pm-8:58pm)22</v>
      </c>
      <c r="B2663" t="s">
        <v>99</v>
      </c>
      <c r="C2663" t="s">
        <v>116</v>
      </c>
      <c r="D2663" s="5" t="s">
        <v>240</v>
      </c>
      <c r="E2663">
        <v>22</v>
      </c>
      <c r="F2663">
        <v>1.6461012363433838</v>
      </c>
      <c r="G2663">
        <v>1.9429138898849487</v>
      </c>
      <c r="H2663">
        <v>1.1335022747516632E-2</v>
      </c>
      <c r="I2663">
        <v>73.494511127800038</v>
      </c>
      <c r="J2663">
        <f t="shared" si="82"/>
        <v>0</v>
      </c>
    </row>
    <row r="2664" spans="1:10" x14ac:dyDescent="0.25">
      <c r="A2664" s="4" t="str">
        <f t="shared" si="83"/>
        <v>SublapSCEW7/9/2021 (5pm-6pm &amp; 6:30pm-8:58pm)23</v>
      </c>
      <c r="B2664" t="s">
        <v>99</v>
      </c>
      <c r="C2664" t="s">
        <v>116</v>
      </c>
      <c r="D2664" s="5" t="s">
        <v>240</v>
      </c>
      <c r="E2664">
        <v>23</v>
      </c>
      <c r="F2664">
        <v>1.5612195730209351</v>
      </c>
      <c r="G2664">
        <v>1.7087563276290894</v>
      </c>
      <c r="H2664">
        <v>1.1766660027205944E-2</v>
      </c>
      <c r="I2664">
        <v>72.878957239309429</v>
      </c>
      <c r="J2664">
        <f t="shared" si="82"/>
        <v>0</v>
      </c>
    </row>
    <row r="2665" spans="1:10" x14ac:dyDescent="0.25">
      <c r="A2665" s="4" t="str">
        <f t="shared" si="83"/>
        <v>SublapSCEW7/9/2021 (5pm-6pm &amp; 6:30pm-8:58pm)24</v>
      </c>
      <c r="B2665" t="s">
        <v>99</v>
      </c>
      <c r="C2665" t="s">
        <v>116</v>
      </c>
      <c r="D2665" s="5" t="s">
        <v>240</v>
      </c>
      <c r="E2665">
        <v>24</v>
      </c>
      <c r="F2665">
        <v>1.3372728824615479</v>
      </c>
      <c r="G2665">
        <v>1.461500883102417</v>
      </c>
      <c r="H2665">
        <v>1.1440110392868519E-2</v>
      </c>
      <c r="I2665">
        <v>72.114183545874099</v>
      </c>
      <c r="J2665">
        <f t="shared" si="82"/>
        <v>0</v>
      </c>
    </row>
    <row r="2666" spans="1:10" x14ac:dyDescent="0.25">
      <c r="A2666" s="4" t="str">
        <f t="shared" si="83"/>
        <v>SublapSCEW8/5/2021 (5pm-6pm &amp; 8pm-9pm)1</v>
      </c>
      <c r="B2666" t="s">
        <v>99</v>
      </c>
      <c r="C2666" t="s">
        <v>116</v>
      </c>
      <c r="D2666" s="5" t="s">
        <v>241</v>
      </c>
      <c r="E2666">
        <v>1</v>
      </c>
      <c r="F2666">
        <v>1.1027675867080688</v>
      </c>
      <c r="G2666">
        <v>1.0930172204971313</v>
      </c>
      <c r="H2666">
        <v>1.050848700106144E-2</v>
      </c>
      <c r="I2666">
        <v>67.747721378094269</v>
      </c>
      <c r="J2666">
        <f t="shared" si="82"/>
        <v>0</v>
      </c>
    </row>
    <row r="2667" spans="1:10" x14ac:dyDescent="0.25">
      <c r="A2667" s="4" t="str">
        <f t="shared" si="83"/>
        <v>SublapSCEW8/5/2021 (5pm-6pm &amp; 8pm-9pm)2</v>
      </c>
      <c r="B2667" t="s">
        <v>99</v>
      </c>
      <c r="C2667" t="s">
        <v>116</v>
      </c>
      <c r="D2667" s="5" t="s">
        <v>241</v>
      </c>
      <c r="E2667">
        <v>2</v>
      </c>
      <c r="F2667">
        <v>0.95623928308486938</v>
      </c>
      <c r="G2667">
        <v>0.92150074243545532</v>
      </c>
      <c r="H2667">
        <v>9.8909391090273857E-3</v>
      </c>
      <c r="I2667">
        <v>67.406002612988686</v>
      </c>
      <c r="J2667">
        <f t="shared" si="82"/>
        <v>0</v>
      </c>
    </row>
    <row r="2668" spans="1:10" x14ac:dyDescent="0.25">
      <c r="A2668" s="4" t="str">
        <f t="shared" si="83"/>
        <v>SublapSCEW8/5/2021 (5pm-6pm &amp; 8pm-9pm)3</v>
      </c>
      <c r="B2668" t="s">
        <v>99</v>
      </c>
      <c r="C2668" t="s">
        <v>116</v>
      </c>
      <c r="D2668" s="5" t="s">
        <v>241</v>
      </c>
      <c r="E2668">
        <v>3</v>
      </c>
      <c r="F2668">
        <v>0.84464794397354126</v>
      </c>
      <c r="G2668">
        <v>0.79358190298080444</v>
      </c>
      <c r="H2668">
        <v>8.9564081281423569E-3</v>
      </c>
      <c r="I2668">
        <v>67.140045001473226</v>
      </c>
      <c r="J2668">
        <f t="shared" si="82"/>
        <v>0</v>
      </c>
    </row>
    <row r="2669" spans="1:10" x14ac:dyDescent="0.25">
      <c r="A2669" s="4" t="str">
        <f t="shared" si="83"/>
        <v>SublapSCEW8/5/2021 (5pm-6pm &amp; 8pm-9pm)4</v>
      </c>
      <c r="B2669" t="s">
        <v>99</v>
      </c>
      <c r="C2669" t="s">
        <v>116</v>
      </c>
      <c r="D2669" s="5" t="s">
        <v>241</v>
      </c>
      <c r="E2669">
        <v>4</v>
      </c>
      <c r="F2669">
        <v>0.75591421127319336</v>
      </c>
      <c r="G2669">
        <v>0.72288602590560913</v>
      </c>
      <c r="H2669">
        <v>7.9989731311798096E-3</v>
      </c>
      <c r="I2669">
        <v>67.226727958950818</v>
      </c>
      <c r="J2669">
        <f t="shared" si="82"/>
        <v>0</v>
      </c>
    </row>
    <row r="2670" spans="1:10" x14ac:dyDescent="0.25">
      <c r="A2670" s="4" t="str">
        <f t="shared" si="83"/>
        <v>SublapSCEW8/5/2021 (5pm-6pm &amp; 8pm-9pm)5</v>
      </c>
      <c r="B2670" t="s">
        <v>99</v>
      </c>
      <c r="C2670" t="s">
        <v>116</v>
      </c>
      <c r="D2670" s="5" t="s">
        <v>241</v>
      </c>
      <c r="E2670">
        <v>5</v>
      </c>
      <c r="F2670">
        <v>0.67061561346054077</v>
      </c>
      <c r="G2670">
        <v>0.67644184827804565</v>
      </c>
      <c r="H2670">
        <v>7.0362514816224575E-3</v>
      </c>
      <c r="I2670">
        <v>67.458447207960461</v>
      </c>
      <c r="J2670">
        <f t="shared" si="82"/>
        <v>0</v>
      </c>
    </row>
    <row r="2671" spans="1:10" x14ac:dyDescent="0.25">
      <c r="A2671" s="4" t="str">
        <f t="shared" si="83"/>
        <v>SublapSCEW8/5/2021 (5pm-6pm &amp; 8pm-9pm)6</v>
      </c>
      <c r="B2671" t="s">
        <v>99</v>
      </c>
      <c r="C2671" t="s">
        <v>116</v>
      </c>
      <c r="D2671" s="5" t="s">
        <v>241</v>
      </c>
      <c r="E2671">
        <v>6</v>
      </c>
      <c r="F2671">
        <v>0.64011186361312866</v>
      </c>
      <c r="G2671">
        <v>0.63746124505996704</v>
      </c>
      <c r="H2671">
        <v>5.6721307337284088E-3</v>
      </c>
      <c r="I2671">
        <v>67.268412852011352</v>
      </c>
      <c r="J2671">
        <f t="shared" si="82"/>
        <v>0</v>
      </c>
    </row>
    <row r="2672" spans="1:10" x14ac:dyDescent="0.25">
      <c r="A2672" s="4" t="str">
        <f t="shared" si="83"/>
        <v>SublapSCEW8/5/2021 (5pm-6pm &amp; 8pm-9pm)7</v>
      </c>
      <c r="B2672" t="s">
        <v>99</v>
      </c>
      <c r="C2672" t="s">
        <v>116</v>
      </c>
      <c r="D2672" s="5" t="s">
        <v>241</v>
      </c>
      <c r="E2672">
        <v>7</v>
      </c>
      <c r="F2672">
        <v>0.62225466966629028</v>
      </c>
      <c r="G2672">
        <v>0.62886625528335571</v>
      </c>
      <c r="H2672">
        <v>4.844574723392725E-3</v>
      </c>
      <c r="I2672">
        <v>66.725500338728821</v>
      </c>
      <c r="J2672">
        <f t="shared" si="82"/>
        <v>0</v>
      </c>
    </row>
    <row r="2673" spans="1:10" x14ac:dyDescent="0.25">
      <c r="A2673" s="4" t="str">
        <f t="shared" si="83"/>
        <v>SublapSCEW8/5/2021 (5pm-6pm &amp; 8pm-9pm)8</v>
      </c>
      <c r="B2673" t="s">
        <v>99</v>
      </c>
      <c r="C2673" t="s">
        <v>116</v>
      </c>
      <c r="D2673" s="5" t="s">
        <v>241</v>
      </c>
      <c r="E2673">
        <v>8</v>
      </c>
      <c r="F2673">
        <v>0.61686962842941284</v>
      </c>
      <c r="G2673">
        <v>0.59921878576278687</v>
      </c>
      <c r="H2673">
        <v>5.0568343140184879E-3</v>
      </c>
      <c r="I2673">
        <v>66.728950450013855</v>
      </c>
      <c r="J2673">
        <f t="shared" si="82"/>
        <v>0</v>
      </c>
    </row>
    <row r="2674" spans="1:10" x14ac:dyDescent="0.25">
      <c r="A2674" s="4" t="str">
        <f t="shared" si="83"/>
        <v>SublapSCEW8/5/2021 (5pm-6pm &amp; 8pm-9pm)9</v>
      </c>
      <c r="B2674" t="s">
        <v>99</v>
      </c>
      <c r="C2674" t="s">
        <v>116</v>
      </c>
      <c r="D2674" s="5" t="s">
        <v>241</v>
      </c>
      <c r="E2674">
        <v>9</v>
      </c>
      <c r="F2674">
        <v>0.56732577085494995</v>
      </c>
      <c r="G2674">
        <v>0.54638272523880005</v>
      </c>
      <c r="H2674">
        <v>5.8177649043500423E-3</v>
      </c>
      <c r="I2674">
        <v>68.27924900802698</v>
      </c>
      <c r="J2674">
        <f t="shared" si="82"/>
        <v>0</v>
      </c>
    </row>
    <row r="2675" spans="1:10" x14ac:dyDescent="0.25">
      <c r="A2675" s="4" t="str">
        <f t="shared" si="83"/>
        <v>SublapSCEW8/5/2021 (5pm-6pm &amp; 8pm-9pm)10</v>
      </c>
      <c r="B2675" t="s">
        <v>99</v>
      </c>
      <c r="C2675" t="s">
        <v>116</v>
      </c>
      <c r="D2675" s="5" t="s">
        <v>241</v>
      </c>
      <c r="E2675">
        <v>10</v>
      </c>
      <c r="F2675">
        <v>0.50857335329055786</v>
      </c>
      <c r="G2675">
        <v>0.49770671129226685</v>
      </c>
      <c r="H2675">
        <v>6.9323163479566574E-3</v>
      </c>
      <c r="I2675">
        <v>71.450014516606728</v>
      </c>
      <c r="J2675">
        <f t="shared" si="82"/>
        <v>0</v>
      </c>
    </row>
    <row r="2676" spans="1:10" x14ac:dyDescent="0.25">
      <c r="A2676" s="4" t="str">
        <f t="shared" si="83"/>
        <v>SublapSCEW8/5/2021 (5pm-6pm &amp; 8pm-9pm)11</v>
      </c>
      <c r="B2676" t="s">
        <v>99</v>
      </c>
      <c r="C2676" t="s">
        <v>116</v>
      </c>
      <c r="D2676" s="5" t="s">
        <v>241</v>
      </c>
      <c r="E2676">
        <v>11</v>
      </c>
      <c r="F2676">
        <v>0.50857681035995483</v>
      </c>
      <c r="G2676">
        <v>0.48893046379089355</v>
      </c>
      <c r="H2676">
        <v>7.9763103276491165E-3</v>
      </c>
      <c r="I2676">
        <v>74.781980063885769</v>
      </c>
      <c r="J2676">
        <f t="shared" si="82"/>
        <v>0</v>
      </c>
    </row>
    <row r="2677" spans="1:10" x14ac:dyDescent="0.25">
      <c r="A2677" s="4" t="str">
        <f t="shared" si="83"/>
        <v>SublapSCEW8/5/2021 (5pm-6pm &amp; 8pm-9pm)12</v>
      </c>
      <c r="B2677" t="s">
        <v>99</v>
      </c>
      <c r="C2677" t="s">
        <v>116</v>
      </c>
      <c r="D2677" s="5" t="s">
        <v>241</v>
      </c>
      <c r="E2677">
        <v>12</v>
      </c>
      <c r="F2677">
        <v>0.58288979530334473</v>
      </c>
      <c r="G2677">
        <v>0.57125520706176758</v>
      </c>
      <c r="H2677">
        <v>8.9554162696003914E-3</v>
      </c>
      <c r="I2677">
        <v>78.23455434046663</v>
      </c>
      <c r="J2677">
        <f t="shared" si="82"/>
        <v>0</v>
      </c>
    </row>
    <row r="2678" spans="1:10" x14ac:dyDescent="0.25">
      <c r="A2678" s="4" t="str">
        <f t="shared" si="83"/>
        <v>SublapSCEW8/5/2021 (5pm-6pm &amp; 8pm-9pm)13</v>
      </c>
      <c r="B2678" t="s">
        <v>99</v>
      </c>
      <c r="C2678" t="s">
        <v>116</v>
      </c>
      <c r="D2678" s="5" t="s">
        <v>241</v>
      </c>
      <c r="E2678">
        <v>13</v>
      </c>
      <c r="F2678">
        <v>0.72066968679428101</v>
      </c>
      <c r="G2678">
        <v>0.72555691003799438</v>
      </c>
      <c r="H2678">
        <v>9.7170164808630943E-3</v>
      </c>
      <c r="I2678">
        <v>78.370410335819642</v>
      </c>
      <c r="J2678">
        <f t="shared" si="82"/>
        <v>0</v>
      </c>
    </row>
    <row r="2679" spans="1:10" x14ac:dyDescent="0.25">
      <c r="A2679" s="4" t="str">
        <f t="shared" si="83"/>
        <v>SublapSCEW8/5/2021 (5pm-6pm &amp; 8pm-9pm)14</v>
      </c>
      <c r="B2679" t="s">
        <v>99</v>
      </c>
      <c r="C2679" t="s">
        <v>116</v>
      </c>
      <c r="D2679" s="5" t="s">
        <v>241</v>
      </c>
      <c r="E2679">
        <v>14</v>
      </c>
      <c r="F2679">
        <v>0.89947181940078735</v>
      </c>
      <c r="G2679">
        <v>0.89086955785751343</v>
      </c>
      <c r="H2679">
        <v>9.406011551618576E-3</v>
      </c>
      <c r="I2679">
        <v>76.891744895017339</v>
      </c>
      <c r="J2679">
        <f t="shared" si="82"/>
        <v>0</v>
      </c>
    </row>
    <row r="2680" spans="1:10" x14ac:dyDescent="0.25">
      <c r="A2680" s="4" t="str">
        <f t="shared" si="83"/>
        <v>SublapSCEW8/5/2021 (5pm-6pm &amp; 8pm-9pm)15</v>
      </c>
      <c r="B2680" t="s">
        <v>99</v>
      </c>
      <c r="C2680" t="s">
        <v>116</v>
      </c>
      <c r="D2680" s="5" t="s">
        <v>241</v>
      </c>
      <c r="E2680">
        <v>15</v>
      </c>
      <c r="F2680">
        <v>1.0695680379867554</v>
      </c>
      <c r="G2680">
        <v>1.0644229650497437</v>
      </c>
      <c r="H2680">
        <v>5.2888216450810432E-3</v>
      </c>
      <c r="I2680">
        <v>77.949801606483945</v>
      </c>
      <c r="J2680">
        <f t="shared" si="82"/>
        <v>0</v>
      </c>
    </row>
    <row r="2681" spans="1:10" x14ac:dyDescent="0.25">
      <c r="A2681" s="4" t="str">
        <f t="shared" si="83"/>
        <v>SublapSCEW8/5/2021 (5pm-6pm &amp; 8pm-9pm)16</v>
      </c>
      <c r="B2681" t="s">
        <v>99</v>
      </c>
      <c r="C2681" t="s">
        <v>116</v>
      </c>
      <c r="D2681" s="5" t="s">
        <v>241</v>
      </c>
      <c r="E2681">
        <v>16</v>
      </c>
      <c r="F2681">
        <v>1.2742098569869995</v>
      </c>
      <c r="G2681">
        <v>1.2793549299240112</v>
      </c>
      <c r="H2681">
        <v>5.2888216450810432E-3</v>
      </c>
      <c r="I2681">
        <v>78.353392044902876</v>
      </c>
      <c r="J2681">
        <f t="shared" si="82"/>
        <v>0</v>
      </c>
    </row>
    <row r="2682" spans="1:10" x14ac:dyDescent="0.25">
      <c r="A2682" s="4" t="str">
        <f t="shared" si="83"/>
        <v>SublapSCEW8/5/2021 (5pm-6pm &amp; 8pm-9pm)17</v>
      </c>
      <c r="B2682" t="s">
        <v>99</v>
      </c>
      <c r="C2682" t="s">
        <v>116</v>
      </c>
      <c r="D2682" s="5" t="s">
        <v>241</v>
      </c>
      <c r="E2682">
        <v>17</v>
      </c>
      <c r="F2682">
        <v>1.5220656394958496</v>
      </c>
      <c r="G2682">
        <v>1.5045058727264404</v>
      </c>
      <c r="H2682">
        <v>1.0119781829416752E-2</v>
      </c>
      <c r="I2682">
        <v>78.53980450980157</v>
      </c>
      <c r="J2682">
        <f t="shared" si="82"/>
        <v>0</v>
      </c>
    </row>
    <row r="2683" spans="1:10" x14ac:dyDescent="0.25">
      <c r="A2683" s="4" t="str">
        <f t="shared" si="83"/>
        <v>SublapSCEW8/5/2021 (5pm-6pm &amp; 8pm-9pm)18</v>
      </c>
      <c r="B2683" t="s">
        <v>99</v>
      </c>
      <c r="C2683" t="s">
        <v>116</v>
      </c>
      <c r="D2683" s="5" t="s">
        <v>241</v>
      </c>
      <c r="E2683">
        <v>18</v>
      </c>
      <c r="F2683">
        <v>1.771034836769104</v>
      </c>
      <c r="G2683">
        <v>1.116552472114563</v>
      </c>
      <c r="H2683">
        <v>1.1608850210905075E-2</v>
      </c>
      <c r="I2683">
        <v>79.550372592644564</v>
      </c>
      <c r="J2683">
        <f t="shared" si="82"/>
        <v>0</v>
      </c>
    </row>
    <row r="2684" spans="1:10" x14ac:dyDescent="0.25">
      <c r="A2684" s="4" t="str">
        <f t="shared" si="83"/>
        <v>SublapSCEW8/5/2021 (5pm-6pm &amp; 8pm-9pm)19</v>
      </c>
      <c r="B2684" t="s">
        <v>99</v>
      </c>
      <c r="C2684" t="s">
        <v>116</v>
      </c>
      <c r="D2684" s="5" t="s">
        <v>241</v>
      </c>
      <c r="E2684">
        <v>19</v>
      </c>
      <c r="F2684">
        <v>1.878914475440979</v>
      </c>
      <c r="G2684">
        <v>2.0683133602142334</v>
      </c>
      <c r="H2684">
        <v>1.1682482436299324E-2</v>
      </c>
      <c r="I2684">
        <v>78.760597116038937</v>
      </c>
      <c r="J2684">
        <f t="shared" si="82"/>
        <v>0</v>
      </c>
    </row>
    <row r="2685" spans="1:10" x14ac:dyDescent="0.25">
      <c r="A2685" s="4" t="str">
        <f t="shared" si="83"/>
        <v>SublapSCEW8/5/2021 (5pm-6pm &amp; 8pm-9pm)20</v>
      </c>
      <c r="B2685" t="s">
        <v>99</v>
      </c>
      <c r="C2685" t="s">
        <v>116</v>
      </c>
      <c r="D2685" s="5" t="s">
        <v>241</v>
      </c>
      <c r="E2685">
        <v>20</v>
      </c>
      <c r="F2685">
        <v>1.7967338562011719</v>
      </c>
      <c r="G2685">
        <v>1.8065587282180786</v>
      </c>
      <c r="H2685">
        <v>1.1228481307625771E-2</v>
      </c>
      <c r="I2685">
        <v>76.569055453420688</v>
      </c>
      <c r="J2685">
        <f t="shared" si="82"/>
        <v>0</v>
      </c>
    </row>
    <row r="2686" spans="1:10" x14ac:dyDescent="0.25">
      <c r="A2686" s="4" t="str">
        <f t="shared" si="83"/>
        <v>SublapSCEW8/5/2021 (5pm-6pm &amp; 8pm-9pm)21</v>
      </c>
      <c r="B2686" t="s">
        <v>99</v>
      </c>
      <c r="C2686" t="s">
        <v>116</v>
      </c>
      <c r="D2686" s="5" t="s">
        <v>241</v>
      </c>
      <c r="E2686">
        <v>21</v>
      </c>
      <c r="F2686">
        <v>1.7241230010986328</v>
      </c>
      <c r="G2686">
        <v>1.2728933095932007</v>
      </c>
      <c r="H2686">
        <v>1.0898957960307598E-2</v>
      </c>
      <c r="I2686">
        <v>73.478689635153685</v>
      </c>
      <c r="J2686">
        <f t="shared" si="82"/>
        <v>0</v>
      </c>
    </row>
    <row r="2687" spans="1:10" x14ac:dyDescent="0.25">
      <c r="A2687" s="4" t="str">
        <f t="shared" si="83"/>
        <v>SublapSCEW8/5/2021 (5pm-6pm &amp; 8pm-9pm)22</v>
      </c>
      <c r="B2687" t="s">
        <v>99</v>
      </c>
      <c r="C2687" t="s">
        <v>116</v>
      </c>
      <c r="D2687" s="5" t="s">
        <v>241</v>
      </c>
      <c r="E2687">
        <v>22</v>
      </c>
      <c r="F2687">
        <v>1.6235963106155396</v>
      </c>
      <c r="G2687">
        <v>1.8450107574462891</v>
      </c>
      <c r="H2687">
        <v>1.1099162511527538E-2</v>
      </c>
      <c r="I2687">
        <v>70.45819461919956</v>
      </c>
      <c r="J2687">
        <f t="shared" si="82"/>
        <v>0</v>
      </c>
    </row>
    <row r="2688" spans="1:10" x14ac:dyDescent="0.25">
      <c r="A2688" s="4" t="str">
        <f t="shared" si="83"/>
        <v>SublapSCEW8/5/2021 (5pm-6pm &amp; 8pm-9pm)23</v>
      </c>
      <c r="B2688" t="s">
        <v>99</v>
      </c>
      <c r="C2688" t="s">
        <v>116</v>
      </c>
      <c r="D2688" s="5" t="s">
        <v>241</v>
      </c>
      <c r="E2688">
        <v>23</v>
      </c>
      <c r="F2688">
        <v>1.4907876253128052</v>
      </c>
      <c r="G2688">
        <v>1.5313041210174561</v>
      </c>
      <c r="H2688">
        <v>1.1201118119060993E-2</v>
      </c>
      <c r="I2688">
        <v>68.757441691650456</v>
      </c>
      <c r="J2688">
        <f t="shared" si="82"/>
        <v>0</v>
      </c>
    </row>
    <row r="2689" spans="1:10" x14ac:dyDescent="0.25">
      <c r="A2689" s="4" t="str">
        <f t="shared" si="83"/>
        <v>SublapSCEW8/5/2021 (5pm-6pm &amp; 8pm-9pm)24</v>
      </c>
      <c r="B2689" t="s">
        <v>99</v>
      </c>
      <c r="C2689" t="s">
        <v>116</v>
      </c>
      <c r="D2689" s="5" t="s">
        <v>241</v>
      </c>
      <c r="E2689">
        <v>24</v>
      </c>
      <c r="F2689">
        <v>1.2731932401657104</v>
      </c>
      <c r="G2689">
        <v>1.2915792465209961</v>
      </c>
      <c r="H2689">
        <v>1.0850259102880955E-2</v>
      </c>
      <c r="I2689">
        <v>67.986407142187431</v>
      </c>
      <c r="J2689">
        <f t="shared" si="82"/>
        <v>0</v>
      </c>
    </row>
    <row r="2690" spans="1:10" x14ac:dyDescent="0.25">
      <c r="A2690" s="4" t="str">
        <f t="shared" si="83"/>
        <v>SublapSCEW8/27/2021 (6pm-8pm)1</v>
      </c>
      <c r="B2690" t="s">
        <v>99</v>
      </c>
      <c r="C2690" t="s">
        <v>116</v>
      </c>
      <c r="D2690" s="5" t="s">
        <v>242</v>
      </c>
      <c r="E2690">
        <v>1</v>
      </c>
      <c r="F2690">
        <v>1.0595906972885132</v>
      </c>
      <c r="G2690">
        <v>1.1075693368911743</v>
      </c>
      <c r="H2690">
        <v>1.0212142020463943E-2</v>
      </c>
      <c r="I2690">
        <v>70.993139629906238</v>
      </c>
      <c r="J2690">
        <f t="shared" ref="J2690:J2753" si="84">INDEX(events, MATCH(CONCATENATE(B2690, C2690, D2690), events_y, 0), MATCH("Confidential", events_x, 0))</f>
        <v>0</v>
      </c>
    </row>
    <row r="2691" spans="1:10" x14ac:dyDescent="0.25">
      <c r="A2691" s="4" t="str">
        <f t="shared" ref="A2691:A2754" si="85">B2691&amp;C2691&amp;D2691&amp;E2691</f>
        <v>SublapSCEW8/27/2021 (6pm-8pm)2</v>
      </c>
      <c r="B2691" t="s">
        <v>99</v>
      </c>
      <c r="C2691" t="s">
        <v>116</v>
      </c>
      <c r="D2691" s="5" t="s">
        <v>242</v>
      </c>
      <c r="E2691">
        <v>2</v>
      </c>
      <c r="F2691">
        <v>0.91188585758209229</v>
      </c>
      <c r="G2691">
        <v>0.93780595064163208</v>
      </c>
      <c r="H2691">
        <v>9.6118180081248283E-3</v>
      </c>
      <c r="I2691">
        <v>69.409786589740889</v>
      </c>
      <c r="J2691">
        <f t="shared" si="84"/>
        <v>0</v>
      </c>
    </row>
    <row r="2692" spans="1:10" x14ac:dyDescent="0.25">
      <c r="A2692" s="4" t="str">
        <f t="shared" si="85"/>
        <v>SublapSCEW8/27/2021 (6pm-8pm)3</v>
      </c>
      <c r="B2692" t="s">
        <v>99</v>
      </c>
      <c r="C2692" t="s">
        <v>116</v>
      </c>
      <c r="D2692" s="5" t="s">
        <v>242</v>
      </c>
      <c r="E2692">
        <v>3</v>
      </c>
      <c r="F2692">
        <v>0.78457987308502197</v>
      </c>
      <c r="G2692">
        <v>0.81017708778381348</v>
      </c>
      <c r="H2692">
        <v>8.633272722363472E-3</v>
      </c>
      <c r="I2692">
        <v>68.259340543124438</v>
      </c>
      <c r="J2692">
        <f t="shared" si="84"/>
        <v>0</v>
      </c>
    </row>
    <row r="2693" spans="1:10" x14ac:dyDescent="0.25">
      <c r="A2693" s="4" t="str">
        <f t="shared" si="85"/>
        <v>SublapSCEW8/27/2021 (6pm-8pm)4</v>
      </c>
      <c r="B2693" t="s">
        <v>99</v>
      </c>
      <c r="C2693" t="s">
        <v>116</v>
      </c>
      <c r="D2693" s="5" t="s">
        <v>242</v>
      </c>
      <c r="E2693">
        <v>4</v>
      </c>
      <c r="F2693">
        <v>0.72072446346282959</v>
      </c>
      <c r="G2693">
        <v>0.72296953201293945</v>
      </c>
      <c r="H2693">
        <v>7.8888852149248123E-3</v>
      </c>
      <c r="I2693">
        <v>67.778566210075866</v>
      </c>
      <c r="J2693">
        <f t="shared" si="84"/>
        <v>0</v>
      </c>
    </row>
    <row r="2694" spans="1:10" x14ac:dyDescent="0.25">
      <c r="A2694" s="4" t="str">
        <f t="shared" si="85"/>
        <v>SublapSCEW8/27/2021 (6pm-8pm)5</v>
      </c>
      <c r="B2694" t="s">
        <v>99</v>
      </c>
      <c r="C2694" t="s">
        <v>116</v>
      </c>
      <c r="D2694" s="5" t="s">
        <v>242</v>
      </c>
      <c r="E2694">
        <v>5</v>
      </c>
      <c r="F2694">
        <v>0.65692955255508423</v>
      </c>
      <c r="G2694">
        <v>0.66172826290130615</v>
      </c>
      <c r="H2694">
        <v>6.8355551920831203E-3</v>
      </c>
      <c r="I2694">
        <v>67.366035568386266</v>
      </c>
      <c r="J2694">
        <f t="shared" si="84"/>
        <v>0</v>
      </c>
    </row>
    <row r="2695" spans="1:10" x14ac:dyDescent="0.25">
      <c r="A2695" s="4" t="str">
        <f t="shared" si="85"/>
        <v>SublapSCEW8/27/2021 (6pm-8pm)6</v>
      </c>
      <c r="B2695" t="s">
        <v>99</v>
      </c>
      <c r="C2695" t="s">
        <v>116</v>
      </c>
      <c r="D2695" s="5" t="s">
        <v>242</v>
      </c>
      <c r="E2695">
        <v>6</v>
      </c>
      <c r="F2695">
        <v>0.62738257646560669</v>
      </c>
      <c r="G2695">
        <v>0.62861502170562744</v>
      </c>
      <c r="H2695">
        <v>5.5048689246177673E-3</v>
      </c>
      <c r="I2695">
        <v>66.90063830807955</v>
      </c>
      <c r="J2695">
        <f t="shared" si="84"/>
        <v>0</v>
      </c>
    </row>
    <row r="2696" spans="1:10" x14ac:dyDescent="0.25">
      <c r="A2696" s="4" t="str">
        <f t="shared" si="85"/>
        <v>SublapSCEW8/27/2021 (6pm-8pm)7</v>
      </c>
      <c r="B2696" t="s">
        <v>99</v>
      </c>
      <c r="C2696" t="s">
        <v>116</v>
      </c>
      <c r="D2696" s="5" t="s">
        <v>242</v>
      </c>
      <c r="E2696">
        <v>7</v>
      </c>
      <c r="F2696">
        <v>0.62728619575500488</v>
      </c>
      <c r="G2696">
        <v>0.65031462907791138</v>
      </c>
      <c r="H2696">
        <v>4.63069137185812E-3</v>
      </c>
      <c r="I2696">
        <v>66.199141552524068</v>
      </c>
      <c r="J2696">
        <f t="shared" si="84"/>
        <v>0</v>
      </c>
    </row>
    <row r="2697" spans="1:10" x14ac:dyDescent="0.25">
      <c r="A2697" s="4" t="str">
        <f t="shared" si="85"/>
        <v>SublapSCEW8/27/2021 (6pm-8pm)8</v>
      </c>
      <c r="B2697" t="s">
        <v>99</v>
      </c>
      <c r="C2697" t="s">
        <v>116</v>
      </c>
      <c r="D2697" s="5" t="s">
        <v>242</v>
      </c>
      <c r="E2697">
        <v>8</v>
      </c>
      <c r="F2697">
        <v>0.6198393702507019</v>
      </c>
      <c r="G2697">
        <v>0.62800312042236328</v>
      </c>
      <c r="H2697">
        <v>4.7614793293178082E-3</v>
      </c>
      <c r="I2697">
        <v>66.183728430668879</v>
      </c>
      <c r="J2697">
        <f t="shared" si="84"/>
        <v>0</v>
      </c>
    </row>
    <row r="2698" spans="1:10" x14ac:dyDescent="0.25">
      <c r="A2698" s="4" t="str">
        <f t="shared" si="85"/>
        <v>SublapSCEW8/27/2021 (6pm-8pm)9</v>
      </c>
      <c r="B2698" t="s">
        <v>99</v>
      </c>
      <c r="C2698" t="s">
        <v>116</v>
      </c>
      <c r="D2698" s="5" t="s">
        <v>242</v>
      </c>
      <c r="E2698">
        <v>9</v>
      </c>
      <c r="F2698">
        <v>0.53122830390930176</v>
      </c>
      <c r="G2698">
        <v>0.54335033893585205</v>
      </c>
      <c r="H2698">
        <v>5.3878007456660271E-3</v>
      </c>
      <c r="I2698">
        <v>68.079045421760057</v>
      </c>
      <c r="J2698">
        <f t="shared" si="84"/>
        <v>0</v>
      </c>
    </row>
    <row r="2699" spans="1:10" x14ac:dyDescent="0.25">
      <c r="A2699" s="4" t="str">
        <f t="shared" si="85"/>
        <v>SublapSCEW8/27/2021 (6pm-8pm)10</v>
      </c>
      <c r="B2699" t="s">
        <v>99</v>
      </c>
      <c r="C2699" t="s">
        <v>116</v>
      </c>
      <c r="D2699" s="5" t="s">
        <v>242</v>
      </c>
      <c r="E2699">
        <v>10</v>
      </c>
      <c r="F2699">
        <v>0.45014902949333191</v>
      </c>
      <c r="G2699">
        <v>0.47808420658111572</v>
      </c>
      <c r="H2699">
        <v>6.3115688972175121E-3</v>
      </c>
      <c r="I2699">
        <v>71.871027156938425</v>
      </c>
      <c r="J2699">
        <f t="shared" si="84"/>
        <v>0</v>
      </c>
    </row>
    <row r="2700" spans="1:10" x14ac:dyDescent="0.25">
      <c r="A2700" s="4" t="str">
        <f t="shared" si="85"/>
        <v>SublapSCEW8/27/2021 (6pm-8pm)11</v>
      </c>
      <c r="B2700" t="s">
        <v>99</v>
      </c>
      <c r="C2700" t="s">
        <v>116</v>
      </c>
      <c r="D2700" s="5" t="s">
        <v>242</v>
      </c>
      <c r="E2700">
        <v>11</v>
      </c>
      <c r="F2700">
        <v>0.42659103870391846</v>
      </c>
      <c r="G2700">
        <v>0.45923042297363281</v>
      </c>
      <c r="H2700">
        <v>7.1859573945403099E-3</v>
      </c>
      <c r="I2700">
        <v>76.247638548452386</v>
      </c>
      <c r="J2700">
        <f t="shared" si="84"/>
        <v>0</v>
      </c>
    </row>
    <row r="2701" spans="1:10" x14ac:dyDescent="0.25">
      <c r="A2701" s="4" t="str">
        <f t="shared" si="85"/>
        <v>SublapSCEW8/27/2021 (6pm-8pm)12</v>
      </c>
      <c r="B2701" t="s">
        <v>99</v>
      </c>
      <c r="C2701" t="s">
        <v>116</v>
      </c>
      <c r="D2701" s="5" t="s">
        <v>242</v>
      </c>
      <c r="E2701">
        <v>12</v>
      </c>
      <c r="F2701">
        <v>0.50648033618927002</v>
      </c>
      <c r="G2701">
        <v>0.52326846122741699</v>
      </c>
      <c r="H2701">
        <v>8.1656491383910179E-3</v>
      </c>
      <c r="I2701">
        <v>80.597253544839646</v>
      </c>
      <c r="J2701">
        <f t="shared" si="84"/>
        <v>0</v>
      </c>
    </row>
    <row r="2702" spans="1:10" x14ac:dyDescent="0.25">
      <c r="A2702" s="4" t="str">
        <f t="shared" si="85"/>
        <v>SublapSCEW8/27/2021 (6pm-8pm)13</v>
      </c>
      <c r="B2702" t="s">
        <v>99</v>
      </c>
      <c r="C2702" t="s">
        <v>116</v>
      </c>
      <c r="D2702" s="5" t="s">
        <v>242</v>
      </c>
      <c r="E2702">
        <v>13</v>
      </c>
      <c r="F2702">
        <v>0.70446443557739258</v>
      </c>
      <c r="G2702">
        <v>0.74255532026290894</v>
      </c>
      <c r="H2702">
        <v>9.492301382124424E-3</v>
      </c>
      <c r="I2702">
        <v>82.899293439097519</v>
      </c>
      <c r="J2702">
        <f t="shared" si="84"/>
        <v>0</v>
      </c>
    </row>
    <row r="2703" spans="1:10" x14ac:dyDescent="0.25">
      <c r="A2703" s="4" t="str">
        <f t="shared" si="85"/>
        <v>SublapSCEW8/27/2021 (6pm-8pm)14</v>
      </c>
      <c r="B2703" t="s">
        <v>99</v>
      </c>
      <c r="C2703" t="s">
        <v>116</v>
      </c>
      <c r="D2703" s="5" t="s">
        <v>242</v>
      </c>
      <c r="E2703">
        <v>14</v>
      </c>
      <c r="F2703">
        <v>0.98052173852920532</v>
      </c>
      <c r="G2703">
        <v>1.0101897716522217</v>
      </c>
      <c r="H2703">
        <v>1.0263320058584213E-2</v>
      </c>
      <c r="I2703">
        <v>84.44920836335487</v>
      </c>
      <c r="J2703">
        <f t="shared" si="84"/>
        <v>0</v>
      </c>
    </row>
    <row r="2704" spans="1:10" x14ac:dyDescent="0.25">
      <c r="A2704" s="4" t="str">
        <f t="shared" si="85"/>
        <v>SublapSCEW8/27/2021 (6pm-8pm)15</v>
      </c>
      <c r="B2704" t="s">
        <v>99</v>
      </c>
      <c r="C2704" t="s">
        <v>116</v>
      </c>
      <c r="D2704" s="5" t="s">
        <v>242</v>
      </c>
      <c r="E2704">
        <v>15</v>
      </c>
      <c r="F2704">
        <v>1.2437918186187744</v>
      </c>
      <c r="G2704">
        <v>1.3101471662521362</v>
      </c>
      <c r="H2704">
        <v>9.7975432872772217E-3</v>
      </c>
      <c r="I2704">
        <v>84.867974044723553</v>
      </c>
      <c r="J2704">
        <f t="shared" si="84"/>
        <v>0</v>
      </c>
    </row>
    <row r="2705" spans="1:10" x14ac:dyDescent="0.25">
      <c r="A2705" s="4" t="str">
        <f t="shared" si="85"/>
        <v>SublapSCEW8/27/2021 (6pm-8pm)16</v>
      </c>
      <c r="B2705" t="s">
        <v>99</v>
      </c>
      <c r="C2705" t="s">
        <v>116</v>
      </c>
      <c r="D2705" s="5" t="s">
        <v>242</v>
      </c>
      <c r="E2705">
        <v>16</v>
      </c>
      <c r="F2705">
        <v>1.6304278373718262</v>
      </c>
      <c r="G2705">
        <v>1.6378470659255981</v>
      </c>
      <c r="H2705">
        <v>5.5050281807780266E-3</v>
      </c>
      <c r="I2705">
        <v>85.917590963692362</v>
      </c>
      <c r="J2705">
        <f t="shared" si="84"/>
        <v>0</v>
      </c>
    </row>
    <row r="2706" spans="1:10" x14ac:dyDescent="0.25">
      <c r="A2706" s="4" t="str">
        <f t="shared" si="85"/>
        <v>SublapSCEW8/27/2021 (6pm-8pm)17</v>
      </c>
      <c r="B2706" t="s">
        <v>99</v>
      </c>
      <c r="C2706" t="s">
        <v>116</v>
      </c>
      <c r="D2706" s="5" t="s">
        <v>242</v>
      </c>
      <c r="E2706">
        <v>17</v>
      </c>
      <c r="F2706">
        <v>1.8311316967010498</v>
      </c>
      <c r="G2706">
        <v>1.8237124681472778</v>
      </c>
      <c r="H2706">
        <v>5.5050281807780266E-3</v>
      </c>
      <c r="I2706">
        <v>84.954106224452843</v>
      </c>
      <c r="J2706">
        <f t="shared" si="84"/>
        <v>0</v>
      </c>
    </row>
    <row r="2707" spans="1:10" x14ac:dyDescent="0.25">
      <c r="A2707" s="4" t="str">
        <f t="shared" si="85"/>
        <v>SublapSCEW8/27/2021 (6pm-8pm)18</v>
      </c>
      <c r="B2707" t="s">
        <v>99</v>
      </c>
      <c r="C2707" t="s">
        <v>116</v>
      </c>
      <c r="D2707" s="5" t="s">
        <v>242</v>
      </c>
      <c r="E2707">
        <v>18</v>
      </c>
      <c r="F2707">
        <v>1.993028998374939</v>
      </c>
      <c r="G2707">
        <v>1.9454519748687744</v>
      </c>
      <c r="H2707">
        <v>1.0080096311867237E-2</v>
      </c>
      <c r="I2707">
        <v>82.037773612135126</v>
      </c>
      <c r="J2707">
        <f t="shared" si="84"/>
        <v>0</v>
      </c>
    </row>
    <row r="2708" spans="1:10" x14ac:dyDescent="0.25">
      <c r="A2708" s="4" t="str">
        <f t="shared" si="85"/>
        <v>SublapSCEW8/27/2021 (6pm-8pm)19</v>
      </c>
      <c r="B2708" t="s">
        <v>99</v>
      </c>
      <c r="C2708" t="s">
        <v>116</v>
      </c>
      <c r="D2708" s="5" t="s">
        <v>242</v>
      </c>
      <c r="E2708">
        <v>19</v>
      </c>
      <c r="F2708">
        <v>1.9844412803649902</v>
      </c>
      <c r="G2708">
        <v>1.3149648904800415</v>
      </c>
      <c r="H2708">
        <v>1.136289443820715E-2</v>
      </c>
      <c r="I2708">
        <v>80.494310021646825</v>
      </c>
      <c r="J2708">
        <f t="shared" si="84"/>
        <v>0</v>
      </c>
    </row>
    <row r="2709" spans="1:10" x14ac:dyDescent="0.25">
      <c r="A2709" s="4" t="str">
        <f t="shared" si="85"/>
        <v>SublapSCEW8/27/2021 (6pm-8pm)20</v>
      </c>
      <c r="B2709" t="s">
        <v>99</v>
      </c>
      <c r="C2709" t="s">
        <v>116</v>
      </c>
      <c r="D2709" s="5" t="s">
        <v>242</v>
      </c>
      <c r="E2709">
        <v>20</v>
      </c>
      <c r="F2709">
        <v>1.8327485322952271</v>
      </c>
      <c r="G2709">
        <v>1.4906020164489746</v>
      </c>
      <c r="H2709">
        <v>1.0923875495791435E-2</v>
      </c>
      <c r="I2709">
        <v>79.061774573393194</v>
      </c>
      <c r="J2709">
        <f t="shared" si="84"/>
        <v>0</v>
      </c>
    </row>
    <row r="2710" spans="1:10" x14ac:dyDescent="0.25">
      <c r="A2710" s="4" t="str">
        <f t="shared" si="85"/>
        <v>SublapSCEW8/27/2021 (6pm-8pm)21</v>
      </c>
      <c r="B2710" t="s">
        <v>99</v>
      </c>
      <c r="C2710" t="s">
        <v>116</v>
      </c>
      <c r="D2710" s="5" t="s">
        <v>242</v>
      </c>
      <c r="E2710">
        <v>21</v>
      </c>
      <c r="F2710">
        <v>1.7371909618377686</v>
      </c>
      <c r="G2710">
        <v>2.0402460098266602</v>
      </c>
      <c r="H2710">
        <v>1.0883219540119171E-2</v>
      </c>
      <c r="I2710">
        <v>75.100057678464523</v>
      </c>
      <c r="J2710">
        <f t="shared" si="84"/>
        <v>0</v>
      </c>
    </row>
    <row r="2711" spans="1:10" x14ac:dyDescent="0.25">
      <c r="A2711" s="4" t="str">
        <f t="shared" si="85"/>
        <v>SublapSCEW8/27/2021 (6pm-8pm)22</v>
      </c>
      <c r="B2711" t="s">
        <v>99</v>
      </c>
      <c r="C2711" t="s">
        <v>116</v>
      </c>
      <c r="D2711" s="5" t="s">
        <v>242</v>
      </c>
      <c r="E2711">
        <v>22</v>
      </c>
      <c r="F2711">
        <v>1.6535755395889282</v>
      </c>
      <c r="G2711">
        <v>1.7407751083374023</v>
      </c>
      <c r="H2711">
        <v>1.0778904892504215E-2</v>
      </c>
      <c r="I2711">
        <v>71.743083874076632</v>
      </c>
      <c r="J2711">
        <f t="shared" si="84"/>
        <v>0</v>
      </c>
    </row>
    <row r="2712" spans="1:10" x14ac:dyDescent="0.25">
      <c r="A2712" s="4" t="str">
        <f t="shared" si="85"/>
        <v>SublapSCEW8/27/2021 (6pm-8pm)23</v>
      </c>
      <c r="B2712" t="s">
        <v>99</v>
      </c>
      <c r="C2712" t="s">
        <v>116</v>
      </c>
      <c r="D2712" s="5" t="s">
        <v>242</v>
      </c>
      <c r="E2712">
        <v>23</v>
      </c>
      <c r="F2712">
        <v>1.5237481594085693</v>
      </c>
      <c r="G2712">
        <v>1.5730438232421875</v>
      </c>
      <c r="H2712">
        <v>1.0945472866296768E-2</v>
      </c>
      <c r="I2712">
        <v>70.279714491701711</v>
      </c>
      <c r="J2712">
        <f t="shared" si="84"/>
        <v>0</v>
      </c>
    </row>
    <row r="2713" spans="1:10" x14ac:dyDescent="0.25">
      <c r="A2713" s="4" t="str">
        <f t="shared" si="85"/>
        <v>SublapSCEW8/27/2021 (6pm-8pm)24</v>
      </c>
      <c r="B2713" t="s">
        <v>99</v>
      </c>
      <c r="C2713" t="s">
        <v>116</v>
      </c>
      <c r="D2713" s="5" t="s">
        <v>242</v>
      </c>
      <c r="E2713">
        <v>24</v>
      </c>
      <c r="F2713">
        <v>1.306438684463501</v>
      </c>
      <c r="G2713">
        <v>1.3404703140258789</v>
      </c>
      <c r="H2713">
        <v>1.0382702574133873E-2</v>
      </c>
      <c r="I2713">
        <v>68.936498918524521</v>
      </c>
      <c r="J2713">
        <f t="shared" si="84"/>
        <v>0</v>
      </c>
    </row>
    <row r="2714" spans="1:10" x14ac:dyDescent="0.25">
      <c r="A2714" s="4" t="str">
        <f t="shared" si="85"/>
        <v>SublapSCEW9/9/2021 (6pm-8pm)1</v>
      </c>
      <c r="B2714" t="s">
        <v>99</v>
      </c>
      <c r="C2714" t="s">
        <v>116</v>
      </c>
      <c r="D2714" s="5" t="s">
        <v>243</v>
      </c>
      <c r="E2714">
        <v>1</v>
      </c>
      <c r="F2714">
        <v>1.0208725929260254</v>
      </c>
      <c r="G2714">
        <v>1.0326577425003052</v>
      </c>
      <c r="H2714">
        <v>1.0271747596561909E-2</v>
      </c>
      <c r="I2714">
        <v>67.922164760576877</v>
      </c>
      <c r="J2714">
        <f t="shared" si="84"/>
        <v>0</v>
      </c>
    </row>
    <row r="2715" spans="1:10" x14ac:dyDescent="0.25">
      <c r="A2715" s="4" t="str">
        <f t="shared" si="85"/>
        <v>SublapSCEW9/9/2021 (6pm-8pm)2</v>
      </c>
      <c r="B2715" t="s">
        <v>99</v>
      </c>
      <c r="C2715" t="s">
        <v>116</v>
      </c>
      <c r="D2715" s="5" t="s">
        <v>243</v>
      </c>
      <c r="E2715">
        <v>2</v>
      </c>
      <c r="F2715">
        <v>0.85996514558792114</v>
      </c>
      <c r="G2715">
        <v>0.89487272500991821</v>
      </c>
      <c r="H2715">
        <v>9.4140656292438507E-3</v>
      </c>
      <c r="I2715">
        <v>68.025901489967751</v>
      </c>
      <c r="J2715">
        <f t="shared" si="84"/>
        <v>0</v>
      </c>
    </row>
    <row r="2716" spans="1:10" x14ac:dyDescent="0.25">
      <c r="A2716" s="4" t="str">
        <f t="shared" si="85"/>
        <v>SublapSCEW9/9/2021 (6pm-8pm)3</v>
      </c>
      <c r="B2716" t="s">
        <v>99</v>
      </c>
      <c r="C2716" t="s">
        <v>116</v>
      </c>
      <c r="D2716" s="5" t="s">
        <v>243</v>
      </c>
      <c r="E2716">
        <v>3</v>
      </c>
      <c r="F2716">
        <v>0.74737721681594849</v>
      </c>
      <c r="G2716">
        <v>0.79106390476226807</v>
      </c>
      <c r="H2716">
        <v>8.576786145567894E-3</v>
      </c>
      <c r="I2716">
        <v>67.812221715967738</v>
      </c>
      <c r="J2716">
        <f t="shared" si="84"/>
        <v>0</v>
      </c>
    </row>
    <row r="2717" spans="1:10" x14ac:dyDescent="0.25">
      <c r="A2717" s="4" t="str">
        <f t="shared" si="85"/>
        <v>SublapSCEW9/9/2021 (6pm-8pm)4</v>
      </c>
      <c r="B2717" t="s">
        <v>99</v>
      </c>
      <c r="C2717" t="s">
        <v>116</v>
      </c>
      <c r="D2717" s="5" t="s">
        <v>243</v>
      </c>
      <c r="E2717">
        <v>4</v>
      </c>
      <c r="F2717">
        <v>0.67339897155761719</v>
      </c>
      <c r="G2717">
        <v>0.72052079439163208</v>
      </c>
      <c r="H2717">
        <v>7.611079141497612E-3</v>
      </c>
      <c r="I2717">
        <v>67.633670661159542</v>
      </c>
      <c r="J2717">
        <f t="shared" si="84"/>
        <v>0</v>
      </c>
    </row>
    <row r="2718" spans="1:10" x14ac:dyDescent="0.25">
      <c r="A2718" s="4" t="str">
        <f t="shared" si="85"/>
        <v>SublapSCEW9/9/2021 (6pm-8pm)5</v>
      </c>
      <c r="B2718" t="s">
        <v>99</v>
      </c>
      <c r="C2718" t="s">
        <v>116</v>
      </c>
      <c r="D2718" s="5" t="s">
        <v>243</v>
      </c>
      <c r="E2718">
        <v>5</v>
      </c>
      <c r="F2718">
        <v>0.64117008447647095</v>
      </c>
      <c r="G2718">
        <v>0.66931146383285522</v>
      </c>
      <c r="H2718">
        <v>6.8452982231974602E-3</v>
      </c>
      <c r="I2718">
        <v>67.919799517032928</v>
      </c>
      <c r="J2718">
        <f t="shared" si="84"/>
        <v>0</v>
      </c>
    </row>
    <row r="2719" spans="1:10" x14ac:dyDescent="0.25">
      <c r="A2719" s="4" t="str">
        <f t="shared" si="85"/>
        <v>SublapSCEW9/9/2021 (6pm-8pm)6</v>
      </c>
      <c r="B2719" t="s">
        <v>99</v>
      </c>
      <c r="C2719" t="s">
        <v>116</v>
      </c>
      <c r="D2719" s="5" t="s">
        <v>243</v>
      </c>
      <c r="E2719">
        <v>6</v>
      </c>
      <c r="F2719">
        <v>0.63505715131759644</v>
      </c>
      <c r="G2719">
        <v>0.6459471583366394</v>
      </c>
      <c r="H2719">
        <v>5.6388871744275093E-3</v>
      </c>
      <c r="I2719">
        <v>67.92977263406712</v>
      </c>
      <c r="J2719">
        <f t="shared" si="84"/>
        <v>0</v>
      </c>
    </row>
    <row r="2720" spans="1:10" x14ac:dyDescent="0.25">
      <c r="A2720" s="4" t="str">
        <f t="shared" si="85"/>
        <v>SublapSCEW9/9/2021 (6pm-8pm)7</v>
      </c>
      <c r="B2720" t="s">
        <v>99</v>
      </c>
      <c r="C2720" t="s">
        <v>116</v>
      </c>
      <c r="D2720" s="5" t="s">
        <v>243</v>
      </c>
      <c r="E2720">
        <v>7</v>
      </c>
      <c r="F2720">
        <v>0.66712397336959839</v>
      </c>
      <c r="G2720">
        <v>0.67782133817672729</v>
      </c>
      <c r="H2720">
        <v>4.8905899748206139E-3</v>
      </c>
      <c r="I2720">
        <v>68.148412994956047</v>
      </c>
      <c r="J2720">
        <f t="shared" si="84"/>
        <v>0</v>
      </c>
    </row>
    <row r="2721" spans="1:10" x14ac:dyDescent="0.25">
      <c r="A2721" s="4" t="str">
        <f t="shared" si="85"/>
        <v>SublapSCEW9/9/2021 (6pm-8pm)8</v>
      </c>
      <c r="B2721" t="s">
        <v>99</v>
      </c>
      <c r="C2721" t="s">
        <v>116</v>
      </c>
      <c r="D2721" s="5" t="s">
        <v>243</v>
      </c>
      <c r="E2721">
        <v>8</v>
      </c>
      <c r="F2721">
        <v>0.6654127836227417</v>
      </c>
      <c r="G2721">
        <v>0.68588429689407349</v>
      </c>
      <c r="H2721">
        <v>4.9870950169861317E-3</v>
      </c>
      <c r="I2721">
        <v>68.18445618991035</v>
      </c>
      <c r="J2721">
        <f t="shared" si="84"/>
        <v>0</v>
      </c>
    </row>
    <row r="2722" spans="1:10" x14ac:dyDescent="0.25">
      <c r="A2722" s="4" t="str">
        <f t="shared" si="85"/>
        <v>SublapSCEW9/9/2021 (6pm-8pm)9</v>
      </c>
      <c r="B2722" t="s">
        <v>99</v>
      </c>
      <c r="C2722" t="s">
        <v>116</v>
      </c>
      <c r="D2722" s="5" t="s">
        <v>243</v>
      </c>
      <c r="E2722">
        <v>9</v>
      </c>
      <c r="F2722">
        <v>0.58612728118896484</v>
      </c>
      <c r="G2722">
        <v>0.59562140703201294</v>
      </c>
      <c r="H2722">
        <v>5.6311925873160362E-3</v>
      </c>
      <c r="I2722">
        <v>69.258553333048667</v>
      </c>
      <c r="J2722">
        <f t="shared" si="84"/>
        <v>0</v>
      </c>
    </row>
    <row r="2723" spans="1:10" x14ac:dyDescent="0.25">
      <c r="A2723" s="4" t="str">
        <f t="shared" si="85"/>
        <v>SublapSCEW9/9/2021 (6pm-8pm)10</v>
      </c>
      <c r="B2723" t="s">
        <v>99</v>
      </c>
      <c r="C2723" t="s">
        <v>116</v>
      </c>
      <c r="D2723" s="5" t="s">
        <v>243</v>
      </c>
      <c r="E2723">
        <v>10</v>
      </c>
      <c r="F2723">
        <v>0.52881920337677002</v>
      </c>
      <c r="G2723">
        <v>0.54040497541427612</v>
      </c>
      <c r="H2723">
        <v>6.8765738978981972E-3</v>
      </c>
      <c r="I2723">
        <v>72.185001139124239</v>
      </c>
      <c r="J2723">
        <f t="shared" si="84"/>
        <v>0</v>
      </c>
    </row>
    <row r="2724" spans="1:10" x14ac:dyDescent="0.25">
      <c r="A2724" s="4" t="str">
        <f t="shared" si="85"/>
        <v>SublapSCEW9/9/2021 (6pm-8pm)11</v>
      </c>
      <c r="B2724" t="s">
        <v>99</v>
      </c>
      <c r="C2724" t="s">
        <v>116</v>
      </c>
      <c r="D2724" s="5" t="s">
        <v>243</v>
      </c>
      <c r="E2724">
        <v>11</v>
      </c>
      <c r="F2724">
        <v>0.50838840007781982</v>
      </c>
      <c r="G2724">
        <v>0.52509605884552002</v>
      </c>
      <c r="H2724">
        <v>7.9998942092061043E-3</v>
      </c>
      <c r="I2724">
        <v>75.585157880329248</v>
      </c>
      <c r="J2724">
        <f t="shared" si="84"/>
        <v>0</v>
      </c>
    </row>
    <row r="2725" spans="1:10" x14ac:dyDescent="0.25">
      <c r="A2725" s="4" t="str">
        <f t="shared" si="85"/>
        <v>SublapSCEW9/9/2021 (6pm-8pm)12</v>
      </c>
      <c r="B2725" t="s">
        <v>99</v>
      </c>
      <c r="C2725" t="s">
        <v>116</v>
      </c>
      <c r="D2725" s="5" t="s">
        <v>243</v>
      </c>
      <c r="E2725">
        <v>12</v>
      </c>
      <c r="F2725">
        <v>0.57882368564605713</v>
      </c>
      <c r="G2725">
        <v>0.60526758432388306</v>
      </c>
      <c r="H2725">
        <v>9.1316476464271545E-3</v>
      </c>
      <c r="I2725">
        <v>78.321366018112485</v>
      </c>
      <c r="J2725">
        <f t="shared" si="84"/>
        <v>0</v>
      </c>
    </row>
    <row r="2726" spans="1:10" x14ac:dyDescent="0.25">
      <c r="A2726" s="4" t="str">
        <f t="shared" si="85"/>
        <v>SublapSCEW9/9/2021 (6pm-8pm)13</v>
      </c>
      <c r="B2726" t="s">
        <v>99</v>
      </c>
      <c r="C2726" t="s">
        <v>116</v>
      </c>
      <c r="D2726" s="5" t="s">
        <v>243</v>
      </c>
      <c r="E2726">
        <v>13</v>
      </c>
      <c r="F2726">
        <v>0.74769139289855957</v>
      </c>
      <c r="G2726">
        <v>0.79989802837371826</v>
      </c>
      <c r="H2726">
        <v>9.9549293518066406E-3</v>
      </c>
      <c r="I2726">
        <v>79.877935025314216</v>
      </c>
      <c r="J2726">
        <f t="shared" si="84"/>
        <v>0</v>
      </c>
    </row>
    <row r="2727" spans="1:10" x14ac:dyDescent="0.25">
      <c r="A2727" s="4" t="str">
        <f t="shared" si="85"/>
        <v>SublapSCEW9/9/2021 (6pm-8pm)14</v>
      </c>
      <c r="B2727" t="s">
        <v>99</v>
      </c>
      <c r="C2727" t="s">
        <v>116</v>
      </c>
      <c r="D2727" s="5" t="s">
        <v>243</v>
      </c>
      <c r="E2727">
        <v>14</v>
      </c>
      <c r="F2727">
        <v>1.0331383943557739</v>
      </c>
      <c r="G2727">
        <v>1.073316216468811</v>
      </c>
      <c r="H2727">
        <v>1.0492688044905663E-2</v>
      </c>
      <c r="I2727">
        <v>81.540852963939713</v>
      </c>
      <c r="J2727">
        <f t="shared" si="84"/>
        <v>0</v>
      </c>
    </row>
    <row r="2728" spans="1:10" x14ac:dyDescent="0.25">
      <c r="A2728" s="4" t="str">
        <f t="shared" si="85"/>
        <v>SublapSCEW9/9/2021 (6pm-8pm)15</v>
      </c>
      <c r="B2728" t="s">
        <v>99</v>
      </c>
      <c r="C2728" t="s">
        <v>116</v>
      </c>
      <c r="D2728" s="5" t="s">
        <v>243</v>
      </c>
      <c r="E2728">
        <v>15</v>
      </c>
      <c r="F2728">
        <v>1.3640164136886597</v>
      </c>
      <c r="G2728">
        <v>1.3881759643554688</v>
      </c>
      <c r="H2728">
        <v>9.7488081082701683E-3</v>
      </c>
      <c r="I2728">
        <v>83.668170592815656</v>
      </c>
      <c r="J2728">
        <f t="shared" si="84"/>
        <v>0</v>
      </c>
    </row>
    <row r="2729" spans="1:10" x14ac:dyDescent="0.25">
      <c r="A2729" s="4" t="str">
        <f t="shared" si="85"/>
        <v>SublapSCEW9/9/2021 (6pm-8pm)16</v>
      </c>
      <c r="B2729" t="s">
        <v>99</v>
      </c>
      <c r="C2729" t="s">
        <v>116</v>
      </c>
      <c r="D2729" s="5" t="s">
        <v>243</v>
      </c>
      <c r="E2729">
        <v>16</v>
      </c>
      <c r="F2729">
        <v>1.7337067127227783</v>
      </c>
      <c r="G2729">
        <v>1.7580187320709229</v>
      </c>
      <c r="H2729">
        <v>5.382088478654623E-3</v>
      </c>
      <c r="I2729">
        <v>87.346521164650355</v>
      </c>
      <c r="J2729">
        <f t="shared" si="84"/>
        <v>0</v>
      </c>
    </row>
    <row r="2730" spans="1:10" x14ac:dyDescent="0.25">
      <c r="A2730" s="4" t="str">
        <f t="shared" si="85"/>
        <v>SublapSCEW9/9/2021 (6pm-8pm)17</v>
      </c>
      <c r="B2730" t="s">
        <v>99</v>
      </c>
      <c r="C2730" t="s">
        <v>116</v>
      </c>
      <c r="D2730" s="5" t="s">
        <v>243</v>
      </c>
      <c r="E2730">
        <v>17</v>
      </c>
      <c r="F2730">
        <v>1.9913871288299561</v>
      </c>
      <c r="G2730">
        <v>1.9670751094818115</v>
      </c>
      <c r="H2730">
        <v>5.382088478654623E-3</v>
      </c>
      <c r="I2730">
        <v>87.996195379775216</v>
      </c>
      <c r="J2730">
        <f t="shared" si="84"/>
        <v>0</v>
      </c>
    </row>
    <row r="2731" spans="1:10" x14ac:dyDescent="0.25">
      <c r="A2731" s="4" t="str">
        <f t="shared" si="85"/>
        <v>SublapSCEW9/9/2021 (6pm-8pm)18</v>
      </c>
      <c r="B2731" t="s">
        <v>99</v>
      </c>
      <c r="C2731" t="s">
        <v>116</v>
      </c>
      <c r="D2731" s="5" t="s">
        <v>243</v>
      </c>
      <c r="E2731">
        <v>18</v>
      </c>
      <c r="F2731">
        <v>2.0666577816009521</v>
      </c>
      <c r="G2731">
        <v>2.0568242073059082</v>
      </c>
      <c r="H2731">
        <v>9.9228108301758766E-3</v>
      </c>
      <c r="I2731">
        <v>85.21387251104737</v>
      </c>
      <c r="J2731">
        <f t="shared" si="84"/>
        <v>0</v>
      </c>
    </row>
    <row r="2732" spans="1:10" x14ac:dyDescent="0.25">
      <c r="A2732" s="4" t="str">
        <f t="shared" si="85"/>
        <v>SublapSCEW9/9/2021 (6pm-8pm)19</v>
      </c>
      <c r="B2732" t="s">
        <v>99</v>
      </c>
      <c r="C2732" t="s">
        <v>116</v>
      </c>
      <c r="D2732" s="5" t="s">
        <v>243</v>
      </c>
      <c r="E2732">
        <v>19</v>
      </c>
      <c r="F2732">
        <v>2.0165307521820068</v>
      </c>
      <c r="G2732">
        <v>1.3500117063522339</v>
      </c>
      <c r="H2732">
        <v>1.1212509125471115E-2</v>
      </c>
      <c r="I2732">
        <v>82.057444753264818</v>
      </c>
      <c r="J2732">
        <f t="shared" si="84"/>
        <v>0</v>
      </c>
    </row>
    <row r="2733" spans="1:10" x14ac:dyDescent="0.25">
      <c r="A2733" s="4" t="str">
        <f t="shared" si="85"/>
        <v>SublapSCEW9/9/2021 (6pm-8pm)20</v>
      </c>
      <c r="B2733" t="s">
        <v>99</v>
      </c>
      <c r="C2733" t="s">
        <v>116</v>
      </c>
      <c r="D2733" s="5" t="s">
        <v>243</v>
      </c>
      <c r="E2733">
        <v>20</v>
      </c>
      <c r="F2733">
        <v>1.8863028287887573</v>
      </c>
      <c r="G2733">
        <v>1.5776536464691162</v>
      </c>
      <c r="H2733">
        <v>1.1010748334228992E-2</v>
      </c>
      <c r="I2733">
        <v>78.088058504595637</v>
      </c>
      <c r="J2733">
        <f t="shared" si="84"/>
        <v>0</v>
      </c>
    </row>
    <row r="2734" spans="1:10" x14ac:dyDescent="0.25">
      <c r="A2734" s="4" t="str">
        <f t="shared" si="85"/>
        <v>SublapSCEW9/9/2021 (6pm-8pm)21</v>
      </c>
      <c r="B2734" t="s">
        <v>99</v>
      </c>
      <c r="C2734" t="s">
        <v>116</v>
      </c>
      <c r="D2734" s="5" t="s">
        <v>243</v>
      </c>
      <c r="E2734">
        <v>21</v>
      </c>
      <c r="F2734">
        <v>1.8247365951538086</v>
      </c>
      <c r="G2734">
        <v>2.1697990894317627</v>
      </c>
      <c r="H2734">
        <v>1.0730363428592682E-2</v>
      </c>
      <c r="I2734">
        <v>74.467683965937965</v>
      </c>
      <c r="J2734">
        <f t="shared" si="84"/>
        <v>0</v>
      </c>
    </row>
    <row r="2735" spans="1:10" x14ac:dyDescent="0.25">
      <c r="A2735" s="4" t="str">
        <f t="shared" si="85"/>
        <v>SublapSCEW9/9/2021 (6pm-8pm)22</v>
      </c>
      <c r="B2735" t="s">
        <v>99</v>
      </c>
      <c r="C2735" t="s">
        <v>116</v>
      </c>
      <c r="D2735" s="5" t="s">
        <v>243</v>
      </c>
      <c r="E2735">
        <v>22</v>
      </c>
      <c r="F2735">
        <v>1.6993764638900757</v>
      </c>
      <c r="G2735">
        <v>1.874483585357666</v>
      </c>
      <c r="H2735">
        <v>1.0659695602953434E-2</v>
      </c>
      <c r="I2735">
        <v>72.722041281287147</v>
      </c>
      <c r="J2735">
        <f t="shared" si="84"/>
        <v>0</v>
      </c>
    </row>
    <row r="2736" spans="1:10" x14ac:dyDescent="0.25">
      <c r="A2736" s="4" t="str">
        <f t="shared" si="85"/>
        <v>SublapSCEW9/9/2021 (6pm-8pm)23</v>
      </c>
      <c r="B2736" t="s">
        <v>99</v>
      </c>
      <c r="C2736" t="s">
        <v>116</v>
      </c>
      <c r="D2736" s="5" t="s">
        <v>243</v>
      </c>
      <c r="E2736">
        <v>23</v>
      </c>
      <c r="F2736">
        <v>1.5223853588104248</v>
      </c>
      <c r="G2736">
        <v>1.6448607444763184</v>
      </c>
      <c r="H2736">
        <v>1.0855278000235558E-2</v>
      </c>
      <c r="I2736">
        <v>70.989405385706178</v>
      </c>
      <c r="J2736">
        <f t="shared" si="84"/>
        <v>0</v>
      </c>
    </row>
    <row r="2737" spans="1:10" x14ac:dyDescent="0.25">
      <c r="A2737" s="4" t="str">
        <f t="shared" si="85"/>
        <v>SublapSCEW9/9/2021 (6pm-8pm)24</v>
      </c>
      <c r="B2737" t="s">
        <v>99</v>
      </c>
      <c r="C2737" t="s">
        <v>116</v>
      </c>
      <c r="D2737" s="5" t="s">
        <v>243</v>
      </c>
      <c r="E2737">
        <v>24</v>
      </c>
      <c r="F2737">
        <v>1.2801123857498169</v>
      </c>
      <c r="G2737">
        <v>1.3703079223632813</v>
      </c>
      <c r="H2737">
        <v>1.047588512301445E-2</v>
      </c>
      <c r="I2737">
        <v>70.170315305066921</v>
      </c>
      <c r="J2737">
        <f t="shared" si="84"/>
        <v>0</v>
      </c>
    </row>
    <row r="2738" spans="1:10" x14ac:dyDescent="0.25">
      <c r="A2738" s="4" t="str">
        <f t="shared" si="85"/>
        <v>SublapSCEW9/14/2021 (4pm-7pm)1</v>
      </c>
      <c r="B2738" t="s">
        <v>99</v>
      </c>
      <c r="C2738" t="s">
        <v>116</v>
      </c>
      <c r="D2738" s="5" t="s">
        <v>244</v>
      </c>
      <c r="E2738">
        <v>1</v>
      </c>
      <c r="F2738">
        <v>0.83963030576705933</v>
      </c>
      <c r="G2738">
        <v>0.88191252946853638</v>
      </c>
      <c r="H2738">
        <v>8.835742250084877E-3</v>
      </c>
      <c r="I2738">
        <v>63.428965031797382</v>
      </c>
      <c r="J2738">
        <f t="shared" si="84"/>
        <v>0</v>
      </c>
    </row>
    <row r="2739" spans="1:10" x14ac:dyDescent="0.25">
      <c r="A2739" s="4" t="str">
        <f t="shared" si="85"/>
        <v>SublapSCEW9/14/2021 (4pm-7pm)2</v>
      </c>
      <c r="B2739" t="s">
        <v>99</v>
      </c>
      <c r="C2739" t="s">
        <v>116</v>
      </c>
      <c r="D2739" s="5" t="s">
        <v>244</v>
      </c>
      <c r="E2739">
        <v>2</v>
      </c>
      <c r="F2739">
        <v>0.73392993211746216</v>
      </c>
      <c r="G2739">
        <v>0.76030868291854858</v>
      </c>
      <c r="H2739">
        <v>8.3847092464566231E-3</v>
      </c>
      <c r="I2739">
        <v>62.541538147126253</v>
      </c>
      <c r="J2739">
        <f t="shared" si="84"/>
        <v>0</v>
      </c>
    </row>
    <row r="2740" spans="1:10" x14ac:dyDescent="0.25">
      <c r="A2740" s="4" t="str">
        <f t="shared" si="85"/>
        <v>SublapSCEW9/14/2021 (4pm-7pm)3</v>
      </c>
      <c r="B2740" t="s">
        <v>99</v>
      </c>
      <c r="C2740" t="s">
        <v>116</v>
      </c>
      <c r="D2740" s="5" t="s">
        <v>244</v>
      </c>
      <c r="E2740">
        <v>3</v>
      </c>
      <c r="F2740">
        <v>0.65973883867263794</v>
      </c>
      <c r="G2740">
        <v>0.67704945802688599</v>
      </c>
      <c r="H2740">
        <v>7.656764704734087E-3</v>
      </c>
      <c r="I2740">
        <v>61.997068574040675</v>
      </c>
      <c r="J2740">
        <f t="shared" si="84"/>
        <v>0</v>
      </c>
    </row>
    <row r="2741" spans="1:10" x14ac:dyDescent="0.25">
      <c r="A2741" s="4" t="str">
        <f t="shared" si="85"/>
        <v>SublapSCEW9/14/2021 (4pm-7pm)4</v>
      </c>
      <c r="B2741" t="s">
        <v>99</v>
      </c>
      <c r="C2741" t="s">
        <v>116</v>
      </c>
      <c r="D2741" s="5" t="s">
        <v>244</v>
      </c>
      <c r="E2741">
        <v>4</v>
      </c>
      <c r="F2741">
        <v>0.59189516305923462</v>
      </c>
      <c r="G2741">
        <v>0.61799812316894531</v>
      </c>
      <c r="H2741">
        <v>6.8163149990141392E-3</v>
      </c>
      <c r="I2741">
        <v>62.384772479560141</v>
      </c>
      <c r="J2741">
        <f t="shared" si="84"/>
        <v>0</v>
      </c>
    </row>
    <row r="2742" spans="1:10" x14ac:dyDescent="0.25">
      <c r="A2742" s="4" t="str">
        <f t="shared" si="85"/>
        <v>SublapSCEW9/14/2021 (4pm-7pm)5</v>
      </c>
      <c r="B2742" t="s">
        <v>99</v>
      </c>
      <c r="C2742" t="s">
        <v>116</v>
      </c>
      <c r="D2742" s="5" t="s">
        <v>244</v>
      </c>
      <c r="E2742">
        <v>5</v>
      </c>
      <c r="F2742">
        <v>0.57827043533325195</v>
      </c>
      <c r="G2742">
        <v>0.58237725496292114</v>
      </c>
      <c r="H2742">
        <v>6.1422218568623066E-3</v>
      </c>
      <c r="I2742">
        <v>62.598496821092979</v>
      </c>
      <c r="J2742">
        <f t="shared" si="84"/>
        <v>0</v>
      </c>
    </row>
    <row r="2743" spans="1:10" x14ac:dyDescent="0.25">
      <c r="A2743" s="4" t="str">
        <f t="shared" si="85"/>
        <v>SublapSCEW9/14/2021 (4pm-7pm)6</v>
      </c>
      <c r="B2743" t="s">
        <v>99</v>
      </c>
      <c r="C2743" t="s">
        <v>116</v>
      </c>
      <c r="D2743" s="5" t="s">
        <v>244</v>
      </c>
      <c r="E2743">
        <v>6</v>
      </c>
      <c r="F2743">
        <v>0.57757329940795898</v>
      </c>
      <c r="G2743">
        <v>0.57510405778884888</v>
      </c>
      <c r="H2743">
        <v>4.9858051352202892E-3</v>
      </c>
      <c r="I2743">
        <v>62.001596730231121</v>
      </c>
      <c r="J2743">
        <f t="shared" si="84"/>
        <v>0</v>
      </c>
    </row>
    <row r="2744" spans="1:10" x14ac:dyDescent="0.25">
      <c r="A2744" s="4" t="str">
        <f t="shared" si="85"/>
        <v>SublapSCEW9/14/2021 (4pm-7pm)7</v>
      </c>
      <c r="B2744" t="s">
        <v>99</v>
      </c>
      <c r="C2744" t="s">
        <v>116</v>
      </c>
      <c r="D2744" s="5" t="s">
        <v>244</v>
      </c>
      <c r="E2744">
        <v>7</v>
      </c>
      <c r="F2744">
        <v>0.64025181531906128</v>
      </c>
      <c r="G2744">
        <v>0.61644577980041504</v>
      </c>
      <c r="H2744">
        <v>4.2895101942121983E-3</v>
      </c>
      <c r="I2744">
        <v>62.614417802014117</v>
      </c>
      <c r="J2744">
        <f t="shared" si="84"/>
        <v>0</v>
      </c>
    </row>
    <row r="2745" spans="1:10" x14ac:dyDescent="0.25">
      <c r="A2745" s="4" t="str">
        <f t="shared" si="85"/>
        <v>SublapSCEW9/14/2021 (4pm-7pm)8</v>
      </c>
      <c r="B2745" t="s">
        <v>99</v>
      </c>
      <c r="C2745" t="s">
        <v>116</v>
      </c>
      <c r="D2745" s="5" t="s">
        <v>244</v>
      </c>
      <c r="E2745">
        <v>8</v>
      </c>
      <c r="F2745">
        <v>0.64649629592895508</v>
      </c>
      <c r="G2745">
        <v>0.63193237781524658</v>
      </c>
      <c r="H2745">
        <v>4.3481141328811646E-3</v>
      </c>
      <c r="I2745">
        <v>63.127533605826507</v>
      </c>
      <c r="J2745">
        <f t="shared" si="84"/>
        <v>0</v>
      </c>
    </row>
    <row r="2746" spans="1:10" x14ac:dyDescent="0.25">
      <c r="A2746" s="4" t="str">
        <f t="shared" si="85"/>
        <v>SublapSCEW9/14/2021 (4pm-7pm)9</v>
      </c>
      <c r="B2746" t="s">
        <v>99</v>
      </c>
      <c r="C2746" t="s">
        <v>116</v>
      </c>
      <c r="D2746" s="5" t="s">
        <v>244</v>
      </c>
      <c r="E2746">
        <v>9</v>
      </c>
      <c r="F2746">
        <v>0.51583236455917358</v>
      </c>
      <c r="G2746">
        <v>0.50516396760940552</v>
      </c>
      <c r="H2746">
        <v>4.9521583132445812E-3</v>
      </c>
      <c r="I2746">
        <v>63.600490917332095</v>
      </c>
      <c r="J2746">
        <f t="shared" si="84"/>
        <v>0</v>
      </c>
    </row>
    <row r="2747" spans="1:10" x14ac:dyDescent="0.25">
      <c r="A2747" s="4" t="str">
        <f t="shared" si="85"/>
        <v>SublapSCEW9/14/2021 (4pm-7pm)10</v>
      </c>
      <c r="B2747" t="s">
        <v>99</v>
      </c>
      <c r="C2747" t="s">
        <v>116</v>
      </c>
      <c r="D2747" s="5" t="s">
        <v>244</v>
      </c>
      <c r="E2747">
        <v>10</v>
      </c>
      <c r="F2747">
        <v>0.37878111004829407</v>
      </c>
      <c r="G2747">
        <v>0.360963374376297</v>
      </c>
      <c r="H2747">
        <v>5.3862226195633411E-3</v>
      </c>
      <c r="I2747">
        <v>65.540094459589099</v>
      </c>
      <c r="J2747">
        <f t="shared" si="84"/>
        <v>0</v>
      </c>
    </row>
    <row r="2748" spans="1:10" x14ac:dyDescent="0.25">
      <c r="A2748" s="4" t="str">
        <f t="shared" si="85"/>
        <v>SublapSCEW9/14/2021 (4pm-7pm)11</v>
      </c>
      <c r="B2748" t="s">
        <v>99</v>
      </c>
      <c r="C2748" t="s">
        <v>116</v>
      </c>
      <c r="D2748" s="5" t="s">
        <v>244</v>
      </c>
      <c r="E2748">
        <v>11</v>
      </c>
      <c r="F2748">
        <v>0.28967437148094177</v>
      </c>
      <c r="G2748">
        <v>0.27485364675521851</v>
      </c>
      <c r="H2748">
        <v>5.5948575027287006E-3</v>
      </c>
      <c r="I2748">
        <v>68.382282016326499</v>
      </c>
      <c r="J2748">
        <f t="shared" si="84"/>
        <v>0</v>
      </c>
    </row>
    <row r="2749" spans="1:10" x14ac:dyDescent="0.25">
      <c r="A2749" s="4" t="str">
        <f t="shared" si="85"/>
        <v>SublapSCEW9/14/2021 (4pm-7pm)12</v>
      </c>
      <c r="B2749" t="s">
        <v>99</v>
      </c>
      <c r="C2749" t="s">
        <v>116</v>
      </c>
      <c r="D2749" s="5" t="s">
        <v>244</v>
      </c>
      <c r="E2749">
        <v>12</v>
      </c>
      <c r="F2749">
        <v>0.24944187700748444</v>
      </c>
      <c r="G2749">
        <v>0.25417882204055786</v>
      </c>
      <c r="H2749">
        <v>6.0800975188612938E-3</v>
      </c>
      <c r="I2749">
        <v>72.07218710261867</v>
      </c>
      <c r="J2749">
        <f t="shared" si="84"/>
        <v>0</v>
      </c>
    </row>
    <row r="2750" spans="1:10" x14ac:dyDescent="0.25">
      <c r="A2750" s="4" t="str">
        <f t="shared" si="85"/>
        <v>SublapSCEW9/14/2021 (4pm-7pm)13</v>
      </c>
      <c r="B2750" t="s">
        <v>99</v>
      </c>
      <c r="C2750" t="s">
        <v>116</v>
      </c>
      <c r="D2750" s="5" t="s">
        <v>244</v>
      </c>
      <c r="E2750">
        <v>13</v>
      </c>
      <c r="F2750">
        <v>0.3134772777557373</v>
      </c>
      <c r="G2750">
        <v>0.31738519668579102</v>
      </c>
      <c r="H2750">
        <v>6.1260750517249107E-3</v>
      </c>
      <c r="I2750">
        <v>74.919966394163097</v>
      </c>
      <c r="J2750">
        <f t="shared" si="84"/>
        <v>0</v>
      </c>
    </row>
    <row r="2751" spans="1:10" x14ac:dyDescent="0.25">
      <c r="A2751" s="4" t="str">
        <f t="shared" si="85"/>
        <v>SublapSCEW9/14/2021 (4pm-7pm)14</v>
      </c>
      <c r="B2751" t="s">
        <v>99</v>
      </c>
      <c r="C2751" t="s">
        <v>116</v>
      </c>
      <c r="D2751" s="5" t="s">
        <v>244</v>
      </c>
      <c r="E2751">
        <v>14</v>
      </c>
      <c r="F2751">
        <v>0.45829835534095764</v>
      </c>
      <c r="G2751">
        <v>0.45568066835403442</v>
      </c>
      <c r="H2751">
        <v>3.7938463501632214E-3</v>
      </c>
      <c r="I2751">
        <v>76.923629427790047</v>
      </c>
      <c r="J2751">
        <f t="shared" si="84"/>
        <v>0</v>
      </c>
    </row>
    <row r="2752" spans="1:10" x14ac:dyDescent="0.25">
      <c r="A2752" s="4" t="str">
        <f t="shared" si="85"/>
        <v>SublapSCEW9/14/2021 (4pm-7pm)15</v>
      </c>
      <c r="B2752" t="s">
        <v>99</v>
      </c>
      <c r="C2752" t="s">
        <v>116</v>
      </c>
      <c r="D2752" s="5" t="s">
        <v>244</v>
      </c>
      <c r="E2752">
        <v>15</v>
      </c>
      <c r="F2752">
        <v>0.63171190023422241</v>
      </c>
      <c r="G2752">
        <v>0.63432961702346802</v>
      </c>
      <c r="H2752">
        <v>3.7938463501632214E-3</v>
      </c>
      <c r="I2752">
        <v>77.441089918251208</v>
      </c>
      <c r="J2752">
        <f t="shared" si="84"/>
        <v>0</v>
      </c>
    </row>
    <row r="2753" spans="1:10" x14ac:dyDescent="0.25">
      <c r="A2753" s="4" t="str">
        <f t="shared" si="85"/>
        <v>SublapSCEW9/14/2021 (4pm-7pm)16</v>
      </c>
      <c r="B2753" t="s">
        <v>99</v>
      </c>
      <c r="C2753" t="s">
        <v>116</v>
      </c>
      <c r="D2753" s="5" t="s">
        <v>244</v>
      </c>
      <c r="E2753">
        <v>16</v>
      </c>
      <c r="F2753">
        <v>0.89428502321243286</v>
      </c>
      <c r="G2753">
        <v>0.91431242227554321</v>
      </c>
      <c r="H2753">
        <v>7.8593669459223747E-3</v>
      </c>
      <c r="I2753">
        <v>76.719219800195219</v>
      </c>
      <c r="J2753">
        <f t="shared" si="84"/>
        <v>0</v>
      </c>
    </row>
    <row r="2754" spans="1:10" x14ac:dyDescent="0.25">
      <c r="A2754" s="4" t="str">
        <f t="shared" si="85"/>
        <v>SublapSCEW9/14/2021 (4pm-7pm)17</v>
      </c>
      <c r="B2754" t="s">
        <v>99</v>
      </c>
      <c r="C2754" t="s">
        <v>116</v>
      </c>
      <c r="D2754" s="5" t="s">
        <v>244</v>
      </c>
      <c r="E2754">
        <v>17</v>
      </c>
      <c r="F2754">
        <v>1.1385250091552734</v>
      </c>
      <c r="G2754">
        <v>0.73084568977355957</v>
      </c>
      <c r="H2754">
        <v>9.1388588771224022E-3</v>
      </c>
      <c r="I2754">
        <v>75.749065395094505</v>
      </c>
      <c r="J2754">
        <f t="shared" ref="J2754:J2817" si="86">INDEX(events, MATCH(CONCATENATE(B2754, C2754, D2754), events_y, 0), MATCH("Confidential", events_x, 0))</f>
        <v>0</v>
      </c>
    </row>
    <row r="2755" spans="1:10" x14ac:dyDescent="0.25">
      <c r="A2755" s="4" t="str">
        <f t="shared" ref="A2755:A2818" si="87">B2755&amp;C2755&amp;D2755&amp;E2755</f>
        <v>SublapSCEW9/14/2021 (4pm-7pm)18</v>
      </c>
      <c r="B2755" t="s">
        <v>99</v>
      </c>
      <c r="C2755" t="s">
        <v>116</v>
      </c>
      <c r="D2755" s="5" t="s">
        <v>244</v>
      </c>
      <c r="E2755">
        <v>18</v>
      </c>
      <c r="F2755">
        <v>1.3201910257339478</v>
      </c>
      <c r="G2755">
        <v>1.0196630954742432</v>
      </c>
      <c r="H2755">
        <v>9.4911148771643639E-3</v>
      </c>
      <c r="I2755">
        <v>73.914977747520496</v>
      </c>
      <c r="J2755">
        <f t="shared" si="86"/>
        <v>0</v>
      </c>
    </row>
    <row r="2756" spans="1:10" x14ac:dyDescent="0.25">
      <c r="A2756" s="4" t="str">
        <f t="shared" si="87"/>
        <v>SublapSCEW9/14/2021 (4pm-7pm)19</v>
      </c>
      <c r="B2756" t="s">
        <v>99</v>
      </c>
      <c r="C2756" t="s">
        <v>116</v>
      </c>
      <c r="D2756" s="5" t="s">
        <v>244</v>
      </c>
      <c r="E2756">
        <v>19</v>
      </c>
      <c r="F2756">
        <v>1.3247778415679932</v>
      </c>
      <c r="G2756">
        <v>1.1604882478713989</v>
      </c>
      <c r="H2756">
        <v>9.2227673158049583E-3</v>
      </c>
      <c r="I2756">
        <v>72.357741144438165</v>
      </c>
      <c r="J2756">
        <f t="shared" si="86"/>
        <v>0</v>
      </c>
    </row>
    <row r="2757" spans="1:10" x14ac:dyDescent="0.25">
      <c r="A2757" s="4" t="str">
        <f t="shared" si="87"/>
        <v>SublapSCEW9/14/2021 (4pm-7pm)20</v>
      </c>
      <c r="B2757" t="s">
        <v>99</v>
      </c>
      <c r="C2757" t="s">
        <v>116</v>
      </c>
      <c r="D2757" s="5" t="s">
        <v>244</v>
      </c>
      <c r="E2757">
        <v>20</v>
      </c>
      <c r="F2757">
        <v>1.2980769872665405</v>
      </c>
      <c r="G2757">
        <v>1.4986475706100464</v>
      </c>
      <c r="H2757">
        <v>8.7479948997497559E-3</v>
      </c>
      <c r="I2757">
        <v>69.838287465955162</v>
      </c>
      <c r="J2757">
        <f t="shared" si="86"/>
        <v>0</v>
      </c>
    </row>
    <row r="2758" spans="1:10" x14ac:dyDescent="0.25">
      <c r="A2758" s="4" t="str">
        <f t="shared" si="87"/>
        <v>SublapSCEW9/14/2021 (4pm-7pm)21</v>
      </c>
      <c r="B2758" t="s">
        <v>99</v>
      </c>
      <c r="C2758" t="s">
        <v>116</v>
      </c>
      <c r="D2758" s="5" t="s">
        <v>244</v>
      </c>
      <c r="E2758">
        <v>21</v>
      </c>
      <c r="F2758">
        <v>1.2775310277938843</v>
      </c>
      <c r="G2758">
        <v>1.3388957977294922</v>
      </c>
      <c r="H2758">
        <v>8.46871268004179E-3</v>
      </c>
      <c r="I2758">
        <v>67.138665304285311</v>
      </c>
      <c r="J2758">
        <f t="shared" si="86"/>
        <v>0</v>
      </c>
    </row>
    <row r="2759" spans="1:10" x14ac:dyDescent="0.25">
      <c r="A2759" s="4" t="str">
        <f t="shared" si="87"/>
        <v>SublapSCEW9/14/2021 (4pm-7pm)22</v>
      </c>
      <c r="B2759" t="s">
        <v>99</v>
      </c>
      <c r="C2759" t="s">
        <v>116</v>
      </c>
      <c r="D2759" s="5" t="s">
        <v>244</v>
      </c>
      <c r="E2759">
        <v>22</v>
      </c>
      <c r="F2759">
        <v>1.2456190586090088</v>
      </c>
      <c r="G2759">
        <v>1.2686625719070435</v>
      </c>
      <c r="H2759">
        <v>9.0114111080765724E-3</v>
      </c>
      <c r="I2759">
        <v>65.925002270689788</v>
      </c>
      <c r="J2759">
        <f t="shared" si="86"/>
        <v>0</v>
      </c>
    </row>
    <row r="2760" spans="1:10" x14ac:dyDescent="0.25">
      <c r="A2760" s="4" t="str">
        <f t="shared" si="87"/>
        <v>SublapSCEW9/14/2021 (4pm-7pm)23</v>
      </c>
      <c r="B2760" t="s">
        <v>99</v>
      </c>
      <c r="C2760" t="s">
        <v>116</v>
      </c>
      <c r="D2760" s="5" t="s">
        <v>244</v>
      </c>
      <c r="E2760">
        <v>23</v>
      </c>
      <c r="F2760">
        <v>1.1686533689498901</v>
      </c>
      <c r="G2760">
        <v>1.1563152074813843</v>
      </c>
      <c r="H2760">
        <v>9.700387716293335E-3</v>
      </c>
      <c r="I2760">
        <v>65.415577202554928</v>
      </c>
      <c r="J2760">
        <f t="shared" si="86"/>
        <v>0</v>
      </c>
    </row>
    <row r="2761" spans="1:10" x14ac:dyDescent="0.25">
      <c r="A2761" s="4" t="str">
        <f t="shared" si="87"/>
        <v>SublapSCEW9/14/2021 (4pm-7pm)24</v>
      </c>
      <c r="B2761" t="s">
        <v>99</v>
      </c>
      <c r="C2761" t="s">
        <v>116</v>
      </c>
      <c r="D2761" s="5" t="s">
        <v>244</v>
      </c>
      <c r="E2761">
        <v>24</v>
      </c>
      <c r="F2761">
        <v>1.0118899345397949</v>
      </c>
      <c r="G2761">
        <v>0.99481803178787231</v>
      </c>
      <c r="H2761">
        <v>9.5863807946443558E-3</v>
      </c>
      <c r="I2761">
        <v>65.647551771139305</v>
      </c>
      <c r="J2761">
        <f t="shared" si="86"/>
        <v>0</v>
      </c>
    </row>
    <row r="2762" spans="1:10" x14ac:dyDescent="0.25">
      <c r="A2762" s="4" t="str">
        <f t="shared" si="87"/>
        <v>SublapSCEW9/22/2021 (4pm-5pm &amp; 5:55pm-7pm)1</v>
      </c>
      <c r="B2762" t="s">
        <v>99</v>
      </c>
      <c r="C2762" t="s">
        <v>116</v>
      </c>
      <c r="D2762" s="5" t="s">
        <v>245</v>
      </c>
      <c r="E2762">
        <v>1</v>
      </c>
      <c r="F2762">
        <v>1.079126238822937</v>
      </c>
      <c r="G2762">
        <v>1.0973219871520996</v>
      </c>
      <c r="H2762">
        <v>1.022729929536581E-2</v>
      </c>
      <c r="I2762">
        <v>73.298921019325803</v>
      </c>
      <c r="J2762">
        <f t="shared" si="86"/>
        <v>0</v>
      </c>
    </row>
    <row r="2763" spans="1:10" x14ac:dyDescent="0.25">
      <c r="A2763" s="4" t="str">
        <f t="shared" si="87"/>
        <v>SublapSCEW9/22/2021 (4pm-5pm &amp; 5:55pm-7pm)2</v>
      </c>
      <c r="B2763" t="s">
        <v>99</v>
      </c>
      <c r="C2763" t="s">
        <v>116</v>
      </c>
      <c r="D2763" s="5" t="s">
        <v>245</v>
      </c>
      <c r="E2763">
        <v>2</v>
      </c>
      <c r="F2763">
        <v>0.91938567161560059</v>
      </c>
      <c r="G2763">
        <v>0.92495191097259521</v>
      </c>
      <c r="H2763">
        <v>9.3316501006484032E-3</v>
      </c>
      <c r="I2763">
        <v>71.129495752770822</v>
      </c>
      <c r="J2763">
        <f t="shared" si="86"/>
        <v>0</v>
      </c>
    </row>
    <row r="2764" spans="1:10" x14ac:dyDescent="0.25">
      <c r="A2764" s="4" t="str">
        <f t="shared" si="87"/>
        <v>SublapSCEW9/22/2021 (4pm-5pm &amp; 5:55pm-7pm)3</v>
      </c>
      <c r="B2764" t="s">
        <v>99</v>
      </c>
      <c r="C2764" t="s">
        <v>116</v>
      </c>
      <c r="D2764" s="5" t="s">
        <v>245</v>
      </c>
      <c r="E2764">
        <v>3</v>
      </c>
      <c r="F2764">
        <v>0.79712414741516113</v>
      </c>
      <c r="G2764">
        <v>0.80792844295501709</v>
      </c>
      <c r="H2764">
        <v>8.2531087100505829E-3</v>
      </c>
      <c r="I2764">
        <v>70.115945237657172</v>
      </c>
      <c r="J2764">
        <f t="shared" si="86"/>
        <v>0</v>
      </c>
    </row>
    <row r="2765" spans="1:10" x14ac:dyDescent="0.25">
      <c r="A2765" s="4" t="str">
        <f t="shared" si="87"/>
        <v>SublapSCEW9/22/2021 (4pm-5pm &amp; 5:55pm-7pm)4</v>
      </c>
      <c r="B2765" t="s">
        <v>99</v>
      </c>
      <c r="C2765" t="s">
        <v>116</v>
      </c>
      <c r="D2765" s="5" t="s">
        <v>245</v>
      </c>
      <c r="E2765">
        <v>4</v>
      </c>
      <c r="F2765">
        <v>0.71614694595336914</v>
      </c>
      <c r="G2765">
        <v>0.72537517547607422</v>
      </c>
      <c r="H2765">
        <v>7.4118170887231827E-3</v>
      </c>
      <c r="I2765">
        <v>69.50975962409359</v>
      </c>
      <c r="J2765">
        <f t="shared" si="86"/>
        <v>0</v>
      </c>
    </row>
    <row r="2766" spans="1:10" x14ac:dyDescent="0.25">
      <c r="A2766" s="4" t="str">
        <f t="shared" si="87"/>
        <v>SublapSCEW9/22/2021 (4pm-5pm &amp; 5:55pm-7pm)5</v>
      </c>
      <c r="B2766" t="s">
        <v>99</v>
      </c>
      <c r="C2766" t="s">
        <v>116</v>
      </c>
      <c r="D2766" s="5" t="s">
        <v>245</v>
      </c>
      <c r="E2766">
        <v>5</v>
      </c>
      <c r="F2766">
        <v>0.66373813152313232</v>
      </c>
      <c r="G2766">
        <v>0.671042799949646</v>
      </c>
      <c r="H2766">
        <v>6.4317402429878712E-3</v>
      </c>
      <c r="I2766">
        <v>69.071810048794731</v>
      </c>
      <c r="J2766">
        <f t="shared" si="86"/>
        <v>0</v>
      </c>
    </row>
    <row r="2767" spans="1:10" x14ac:dyDescent="0.25">
      <c r="A2767" s="4" t="str">
        <f t="shared" si="87"/>
        <v>SublapSCEW9/22/2021 (4pm-5pm &amp; 5:55pm-7pm)6</v>
      </c>
      <c r="B2767" t="s">
        <v>99</v>
      </c>
      <c r="C2767" t="s">
        <v>116</v>
      </c>
      <c r="D2767" s="5" t="s">
        <v>245</v>
      </c>
      <c r="E2767">
        <v>6</v>
      </c>
      <c r="F2767">
        <v>0.63135969638824463</v>
      </c>
      <c r="G2767">
        <v>0.64095765352249146</v>
      </c>
      <c r="H2767">
        <v>5.1949219778180122E-3</v>
      </c>
      <c r="I2767">
        <v>69.13187827580785</v>
      </c>
      <c r="J2767">
        <f t="shared" si="86"/>
        <v>0</v>
      </c>
    </row>
    <row r="2768" spans="1:10" x14ac:dyDescent="0.25">
      <c r="A2768" s="4" t="str">
        <f t="shared" si="87"/>
        <v>SublapSCEW9/22/2021 (4pm-5pm &amp; 5:55pm-7pm)7</v>
      </c>
      <c r="B2768" t="s">
        <v>99</v>
      </c>
      <c r="C2768" t="s">
        <v>116</v>
      </c>
      <c r="D2768" s="5" t="s">
        <v>245</v>
      </c>
      <c r="E2768">
        <v>7</v>
      </c>
      <c r="F2768">
        <v>0.65435171127319336</v>
      </c>
      <c r="G2768">
        <v>0.67705196142196655</v>
      </c>
      <c r="H2768">
        <v>4.5751854777336121E-3</v>
      </c>
      <c r="I2768">
        <v>69.509804355661601</v>
      </c>
      <c r="J2768">
        <f t="shared" si="86"/>
        <v>0</v>
      </c>
    </row>
    <row r="2769" spans="1:10" x14ac:dyDescent="0.25">
      <c r="A2769" s="4" t="str">
        <f t="shared" si="87"/>
        <v>SublapSCEW9/22/2021 (4pm-5pm &amp; 5:55pm-7pm)8</v>
      </c>
      <c r="B2769" t="s">
        <v>99</v>
      </c>
      <c r="C2769" t="s">
        <v>116</v>
      </c>
      <c r="D2769" s="5" t="s">
        <v>245</v>
      </c>
      <c r="E2769">
        <v>8</v>
      </c>
      <c r="F2769">
        <v>0.66746276617050171</v>
      </c>
      <c r="G2769">
        <v>0.67902475595474243</v>
      </c>
      <c r="H2769">
        <v>4.6969042159616947E-3</v>
      </c>
      <c r="I2769">
        <v>68.447345472627433</v>
      </c>
      <c r="J2769">
        <f t="shared" si="86"/>
        <v>0</v>
      </c>
    </row>
    <row r="2770" spans="1:10" x14ac:dyDescent="0.25">
      <c r="A2770" s="4" t="str">
        <f t="shared" si="87"/>
        <v>SublapSCEW9/22/2021 (4pm-5pm &amp; 5:55pm-7pm)9</v>
      </c>
      <c r="B2770" t="s">
        <v>99</v>
      </c>
      <c r="C2770" t="s">
        <v>116</v>
      </c>
      <c r="D2770" s="5" t="s">
        <v>245</v>
      </c>
      <c r="E2770">
        <v>9</v>
      </c>
      <c r="F2770">
        <v>0.59584200382232666</v>
      </c>
      <c r="G2770">
        <v>0.59294164180755615</v>
      </c>
      <c r="H2770">
        <v>5.4280315525829792E-3</v>
      </c>
      <c r="I2770">
        <v>70.1554563528139</v>
      </c>
      <c r="J2770">
        <f t="shared" si="86"/>
        <v>0</v>
      </c>
    </row>
    <row r="2771" spans="1:10" x14ac:dyDescent="0.25">
      <c r="A2771" s="4" t="str">
        <f t="shared" si="87"/>
        <v>SublapSCEW9/22/2021 (4pm-5pm &amp; 5:55pm-7pm)10</v>
      </c>
      <c r="B2771" t="s">
        <v>99</v>
      </c>
      <c r="C2771" t="s">
        <v>116</v>
      </c>
      <c r="D2771" s="5" t="s">
        <v>245</v>
      </c>
      <c r="E2771">
        <v>10</v>
      </c>
      <c r="F2771">
        <v>0.55892258882522583</v>
      </c>
      <c r="G2771">
        <v>0.54940271377563477</v>
      </c>
      <c r="H2771">
        <v>6.3621122390031815E-3</v>
      </c>
      <c r="I2771">
        <v>73.369827399246276</v>
      </c>
      <c r="J2771">
        <f t="shared" si="86"/>
        <v>0</v>
      </c>
    </row>
    <row r="2772" spans="1:10" x14ac:dyDescent="0.25">
      <c r="A2772" s="4" t="str">
        <f t="shared" si="87"/>
        <v>SublapSCEW9/22/2021 (4pm-5pm &amp; 5:55pm-7pm)11</v>
      </c>
      <c r="B2772" t="s">
        <v>99</v>
      </c>
      <c r="C2772" t="s">
        <v>116</v>
      </c>
      <c r="D2772" s="5" t="s">
        <v>245</v>
      </c>
      <c r="E2772">
        <v>11</v>
      </c>
      <c r="F2772">
        <v>0.56263965368270874</v>
      </c>
      <c r="G2772">
        <v>0.56082844734191895</v>
      </c>
      <c r="H2772">
        <v>7.0182490162551403E-3</v>
      </c>
      <c r="I2772">
        <v>78.318904301478355</v>
      </c>
      <c r="J2772">
        <f t="shared" si="86"/>
        <v>0</v>
      </c>
    </row>
    <row r="2773" spans="1:10" x14ac:dyDescent="0.25">
      <c r="A2773" s="4" t="str">
        <f t="shared" si="87"/>
        <v>SublapSCEW9/22/2021 (4pm-5pm &amp; 5:55pm-7pm)12</v>
      </c>
      <c r="B2773" t="s">
        <v>99</v>
      </c>
      <c r="C2773" t="s">
        <v>116</v>
      </c>
      <c r="D2773" s="5" t="s">
        <v>245</v>
      </c>
      <c r="E2773">
        <v>12</v>
      </c>
      <c r="F2773">
        <v>0.68184816837310791</v>
      </c>
      <c r="G2773">
        <v>0.6857675313949585</v>
      </c>
      <c r="H2773">
        <v>7.8579485416412354E-3</v>
      </c>
      <c r="I2773">
        <v>84.110570666893224</v>
      </c>
      <c r="J2773">
        <f t="shared" si="86"/>
        <v>0</v>
      </c>
    </row>
    <row r="2774" spans="1:10" x14ac:dyDescent="0.25">
      <c r="A2774" s="4" t="str">
        <f t="shared" si="87"/>
        <v>SublapSCEW9/22/2021 (4pm-5pm &amp; 5:55pm-7pm)13</v>
      </c>
      <c r="B2774" t="s">
        <v>99</v>
      </c>
      <c r="C2774" t="s">
        <v>116</v>
      </c>
      <c r="D2774" s="5" t="s">
        <v>245</v>
      </c>
      <c r="E2774">
        <v>13</v>
      </c>
      <c r="F2774">
        <v>0.96030932664871216</v>
      </c>
      <c r="G2774">
        <v>0.94342899322509766</v>
      </c>
      <c r="H2774">
        <v>8.1200292333960533E-3</v>
      </c>
      <c r="I2774">
        <v>87.685348816228014</v>
      </c>
      <c r="J2774">
        <f t="shared" si="86"/>
        <v>0</v>
      </c>
    </row>
    <row r="2775" spans="1:10" x14ac:dyDescent="0.25">
      <c r="A2775" s="4" t="str">
        <f t="shared" si="87"/>
        <v>SublapSCEW9/22/2021 (4pm-5pm &amp; 5:55pm-7pm)14</v>
      </c>
      <c r="B2775" t="s">
        <v>99</v>
      </c>
      <c r="C2775" t="s">
        <v>116</v>
      </c>
      <c r="D2775" s="5" t="s">
        <v>245</v>
      </c>
      <c r="E2775">
        <v>14</v>
      </c>
      <c r="F2775">
        <v>1.2791899442672729</v>
      </c>
      <c r="G2775">
        <v>1.2709859609603882</v>
      </c>
      <c r="H2775">
        <v>4.7745187766849995E-3</v>
      </c>
      <c r="I2775">
        <v>88.569193023652161</v>
      </c>
      <c r="J2775">
        <f t="shared" si="86"/>
        <v>0</v>
      </c>
    </row>
    <row r="2776" spans="1:10" x14ac:dyDescent="0.25">
      <c r="A2776" s="4" t="str">
        <f t="shared" si="87"/>
        <v>SublapSCEW9/22/2021 (4pm-5pm &amp; 5:55pm-7pm)15</v>
      </c>
      <c r="B2776" t="s">
        <v>99</v>
      </c>
      <c r="C2776" t="s">
        <v>116</v>
      </c>
      <c r="D2776" s="5" t="s">
        <v>245</v>
      </c>
      <c r="E2776">
        <v>15</v>
      </c>
      <c r="F2776">
        <v>1.5732890367507935</v>
      </c>
      <c r="G2776">
        <v>1.5814930200576782</v>
      </c>
      <c r="H2776">
        <v>4.7745187766849995E-3</v>
      </c>
      <c r="I2776">
        <v>89.04762380261549</v>
      </c>
      <c r="J2776">
        <f t="shared" si="86"/>
        <v>0</v>
      </c>
    </row>
    <row r="2777" spans="1:10" x14ac:dyDescent="0.25">
      <c r="A2777" s="4" t="str">
        <f t="shared" si="87"/>
        <v>SublapSCEW9/22/2021 (4pm-5pm &amp; 5:55pm-7pm)16</v>
      </c>
      <c r="B2777" t="s">
        <v>99</v>
      </c>
      <c r="C2777" t="s">
        <v>116</v>
      </c>
      <c r="D2777" s="5" t="s">
        <v>245</v>
      </c>
      <c r="E2777">
        <v>16</v>
      </c>
      <c r="F2777">
        <v>1.7722059488296509</v>
      </c>
      <c r="G2777">
        <v>1.7975064516067505</v>
      </c>
      <c r="H2777">
        <v>9.5841865986585617E-3</v>
      </c>
      <c r="I2777">
        <v>89.113728086007654</v>
      </c>
      <c r="J2777">
        <f t="shared" si="86"/>
        <v>0</v>
      </c>
    </row>
    <row r="2778" spans="1:10" x14ac:dyDescent="0.25">
      <c r="A2778" s="4" t="str">
        <f t="shared" si="87"/>
        <v>SublapSCEW9/22/2021 (4pm-5pm &amp; 5:55pm-7pm)17</v>
      </c>
      <c r="B2778" t="s">
        <v>99</v>
      </c>
      <c r="C2778" t="s">
        <v>116</v>
      </c>
      <c r="D2778" s="5" t="s">
        <v>245</v>
      </c>
      <c r="E2778">
        <v>17</v>
      </c>
      <c r="F2778">
        <v>1.8401482105255127</v>
      </c>
      <c r="G2778">
        <v>1.0999062061309814</v>
      </c>
      <c r="H2778">
        <v>1.1186886578798294E-2</v>
      </c>
      <c r="I2778">
        <v>85.94402945962085</v>
      </c>
      <c r="J2778">
        <f t="shared" si="86"/>
        <v>0</v>
      </c>
    </row>
    <row r="2779" spans="1:10" x14ac:dyDescent="0.25">
      <c r="A2779" s="4" t="str">
        <f t="shared" si="87"/>
        <v>SublapSCEW9/22/2021 (4pm-5pm &amp; 5:55pm-7pm)18</v>
      </c>
      <c r="B2779" t="s">
        <v>99</v>
      </c>
      <c r="C2779" t="s">
        <v>116</v>
      </c>
      <c r="D2779" s="5" t="s">
        <v>245</v>
      </c>
      <c r="E2779">
        <v>18</v>
      </c>
      <c r="F2779">
        <v>1.8741692304611206</v>
      </c>
      <c r="G2779">
        <v>2.2039551734924316</v>
      </c>
      <c r="H2779">
        <v>1.1331343092024326E-2</v>
      </c>
      <c r="I2779">
        <v>84.070198807187296</v>
      </c>
      <c r="J2779">
        <f t="shared" si="86"/>
        <v>0</v>
      </c>
    </row>
    <row r="2780" spans="1:10" x14ac:dyDescent="0.25">
      <c r="A2780" s="4" t="str">
        <f t="shared" si="87"/>
        <v>SublapSCEW9/22/2021 (4pm-5pm &amp; 5:55pm-7pm)19</v>
      </c>
      <c r="B2780" t="s">
        <v>99</v>
      </c>
      <c r="C2780" t="s">
        <v>116</v>
      </c>
      <c r="D2780" s="5" t="s">
        <v>245</v>
      </c>
      <c r="E2780">
        <v>19</v>
      </c>
      <c r="F2780">
        <v>1.8587105274200439</v>
      </c>
      <c r="G2780">
        <v>1.3586870431900024</v>
      </c>
      <c r="H2780">
        <v>1.1057901196181774E-2</v>
      </c>
      <c r="I2780">
        <v>82.562827579952028</v>
      </c>
      <c r="J2780">
        <f t="shared" si="86"/>
        <v>0</v>
      </c>
    </row>
    <row r="2781" spans="1:10" x14ac:dyDescent="0.25">
      <c r="A2781" s="4" t="str">
        <f t="shared" si="87"/>
        <v>SublapSCEW9/22/2021 (4pm-5pm &amp; 5:55pm-7pm)20</v>
      </c>
      <c r="B2781" t="s">
        <v>99</v>
      </c>
      <c r="C2781" t="s">
        <v>116</v>
      </c>
      <c r="D2781" s="5" t="s">
        <v>245</v>
      </c>
      <c r="E2781">
        <v>20</v>
      </c>
      <c r="F2781">
        <v>1.7508280277252197</v>
      </c>
      <c r="G2781">
        <v>2.117164134979248</v>
      </c>
      <c r="H2781">
        <v>1.0484242811799049E-2</v>
      </c>
      <c r="I2781">
        <v>80.196556569699425</v>
      </c>
      <c r="J2781">
        <f t="shared" si="86"/>
        <v>0</v>
      </c>
    </row>
    <row r="2782" spans="1:10" x14ac:dyDescent="0.25">
      <c r="A2782" s="4" t="str">
        <f t="shared" si="87"/>
        <v>SublapSCEW9/22/2021 (4pm-5pm &amp; 5:55pm-7pm)21</v>
      </c>
      <c r="B2782" t="s">
        <v>99</v>
      </c>
      <c r="C2782" t="s">
        <v>116</v>
      </c>
      <c r="D2782" s="5" t="s">
        <v>245</v>
      </c>
      <c r="E2782">
        <v>21</v>
      </c>
      <c r="F2782">
        <v>1.6808623075485229</v>
      </c>
      <c r="G2782">
        <v>1.8390103578567505</v>
      </c>
      <c r="H2782">
        <v>1.0142953135073185E-2</v>
      </c>
      <c r="I2782">
        <v>79.281178836049747</v>
      </c>
      <c r="J2782">
        <f t="shared" si="86"/>
        <v>0</v>
      </c>
    </row>
    <row r="2783" spans="1:10" x14ac:dyDescent="0.25">
      <c r="A2783" s="4" t="str">
        <f t="shared" si="87"/>
        <v>SublapSCEW9/22/2021 (4pm-5pm &amp; 5:55pm-7pm)22</v>
      </c>
      <c r="B2783" t="s">
        <v>99</v>
      </c>
      <c r="C2783" t="s">
        <v>116</v>
      </c>
      <c r="D2783" s="5" t="s">
        <v>245</v>
      </c>
      <c r="E2783">
        <v>22</v>
      </c>
      <c r="F2783">
        <v>1.589463472366333</v>
      </c>
      <c r="G2783">
        <v>1.7206724882125854</v>
      </c>
      <c r="H2783">
        <v>1.0150445625185966E-2</v>
      </c>
      <c r="I2783">
        <v>78.120822790507248</v>
      </c>
      <c r="J2783">
        <f t="shared" si="86"/>
        <v>0</v>
      </c>
    </row>
    <row r="2784" spans="1:10" x14ac:dyDescent="0.25">
      <c r="A2784" s="4" t="str">
        <f t="shared" si="87"/>
        <v>SublapSCEW9/22/2021 (4pm-5pm &amp; 5:55pm-7pm)23</v>
      </c>
      <c r="B2784" t="s">
        <v>99</v>
      </c>
      <c r="C2784" t="s">
        <v>116</v>
      </c>
      <c r="D2784" s="5" t="s">
        <v>245</v>
      </c>
      <c r="E2784">
        <v>23</v>
      </c>
      <c r="F2784">
        <v>1.4493962526321411</v>
      </c>
      <c r="G2784">
        <v>1.5304098129272461</v>
      </c>
      <c r="H2784">
        <v>1.0411114431917667E-2</v>
      </c>
      <c r="I2784">
        <v>75.247034610499739</v>
      </c>
      <c r="J2784">
        <f t="shared" si="86"/>
        <v>0</v>
      </c>
    </row>
    <row r="2785" spans="1:10" x14ac:dyDescent="0.25">
      <c r="A2785" s="4" t="str">
        <f t="shared" si="87"/>
        <v>SublapSCEW9/22/2021 (4pm-5pm &amp; 5:55pm-7pm)24</v>
      </c>
      <c r="B2785" t="s">
        <v>99</v>
      </c>
      <c r="C2785" t="s">
        <v>116</v>
      </c>
      <c r="D2785" s="5" t="s">
        <v>245</v>
      </c>
      <c r="E2785">
        <v>24</v>
      </c>
      <c r="F2785">
        <v>1.2108263969421387</v>
      </c>
      <c r="G2785">
        <v>1.292905330657959</v>
      </c>
      <c r="H2785">
        <v>9.8721394315361977E-3</v>
      </c>
      <c r="I2785">
        <v>72.055544008682205</v>
      </c>
      <c r="J2785">
        <f t="shared" si="86"/>
        <v>0</v>
      </c>
    </row>
    <row r="2786" spans="1:10" x14ac:dyDescent="0.25">
      <c r="A2786" s="4" t="str">
        <f t="shared" si="87"/>
        <v>SublapSCEW9/30/2021 (5pm-7pm)1</v>
      </c>
      <c r="B2786" t="s">
        <v>99</v>
      </c>
      <c r="C2786" t="s">
        <v>116</v>
      </c>
      <c r="D2786" s="5" t="s">
        <v>246</v>
      </c>
      <c r="E2786">
        <v>1</v>
      </c>
      <c r="F2786">
        <v>0.72319000959396362</v>
      </c>
      <c r="G2786">
        <v>0.77707809209823608</v>
      </c>
      <c r="H2786">
        <v>8.969232439994812E-3</v>
      </c>
      <c r="I2786">
        <v>65.75668828246117</v>
      </c>
      <c r="J2786">
        <f t="shared" si="86"/>
        <v>0</v>
      </c>
    </row>
    <row r="2787" spans="1:10" x14ac:dyDescent="0.25">
      <c r="A2787" s="4" t="str">
        <f t="shared" si="87"/>
        <v>SublapSCEW9/30/2021 (5pm-7pm)2</v>
      </c>
      <c r="B2787" t="s">
        <v>99</v>
      </c>
      <c r="C2787" t="s">
        <v>116</v>
      </c>
      <c r="D2787" s="5" t="s">
        <v>246</v>
      </c>
      <c r="E2787">
        <v>2</v>
      </c>
      <c r="F2787">
        <v>0.64095407724380493</v>
      </c>
      <c r="G2787">
        <v>0.68518126010894775</v>
      </c>
      <c r="H2787">
        <v>8.4564210847020149E-3</v>
      </c>
      <c r="I2787">
        <v>64.95916734217667</v>
      </c>
      <c r="J2787">
        <f t="shared" si="86"/>
        <v>0</v>
      </c>
    </row>
    <row r="2788" spans="1:10" x14ac:dyDescent="0.25">
      <c r="A2788" s="4" t="str">
        <f t="shared" si="87"/>
        <v>SublapSCEW9/30/2021 (5pm-7pm)3</v>
      </c>
      <c r="B2788" t="s">
        <v>99</v>
      </c>
      <c r="C2788" t="s">
        <v>116</v>
      </c>
      <c r="D2788" s="5" t="s">
        <v>246</v>
      </c>
      <c r="E2788">
        <v>3</v>
      </c>
      <c r="F2788">
        <v>0.59597522020339966</v>
      </c>
      <c r="G2788">
        <v>0.61642211675643921</v>
      </c>
      <c r="H2788">
        <v>7.7382517047226429E-3</v>
      </c>
      <c r="I2788">
        <v>63.819948212207613</v>
      </c>
      <c r="J2788">
        <f t="shared" si="86"/>
        <v>0</v>
      </c>
    </row>
    <row r="2789" spans="1:10" x14ac:dyDescent="0.25">
      <c r="A2789" s="4" t="str">
        <f t="shared" si="87"/>
        <v>SublapSCEW9/30/2021 (5pm-7pm)4</v>
      </c>
      <c r="B2789" t="s">
        <v>99</v>
      </c>
      <c r="C2789" t="s">
        <v>116</v>
      </c>
      <c r="D2789" s="5" t="s">
        <v>246</v>
      </c>
      <c r="E2789">
        <v>4</v>
      </c>
      <c r="F2789">
        <v>0.54865211248397827</v>
      </c>
      <c r="G2789">
        <v>0.5684133768081665</v>
      </c>
      <c r="H2789">
        <v>7.0441951975226402E-3</v>
      </c>
      <c r="I2789">
        <v>62.907629019198644</v>
      </c>
      <c r="J2789">
        <f t="shared" si="86"/>
        <v>0</v>
      </c>
    </row>
    <row r="2790" spans="1:10" x14ac:dyDescent="0.25">
      <c r="A2790" s="4" t="str">
        <f t="shared" si="87"/>
        <v>SublapSCEW9/30/2021 (5pm-7pm)5</v>
      </c>
      <c r="B2790" t="s">
        <v>99</v>
      </c>
      <c r="C2790" t="s">
        <v>116</v>
      </c>
      <c r="D2790" s="5" t="s">
        <v>246</v>
      </c>
      <c r="E2790">
        <v>5</v>
      </c>
      <c r="F2790">
        <v>0.52477741241455078</v>
      </c>
      <c r="G2790">
        <v>0.54399591684341431</v>
      </c>
      <c r="H2790">
        <v>6.2294928357005119E-3</v>
      </c>
      <c r="I2790">
        <v>61.810514275418434</v>
      </c>
      <c r="J2790">
        <f t="shared" si="86"/>
        <v>0</v>
      </c>
    </row>
    <row r="2791" spans="1:10" x14ac:dyDescent="0.25">
      <c r="A2791" s="4" t="str">
        <f t="shared" si="87"/>
        <v>SublapSCEW9/30/2021 (5pm-7pm)6</v>
      </c>
      <c r="B2791" t="s">
        <v>99</v>
      </c>
      <c r="C2791" t="s">
        <v>116</v>
      </c>
      <c r="D2791" s="5" t="s">
        <v>246</v>
      </c>
      <c r="E2791">
        <v>6</v>
      </c>
      <c r="F2791">
        <v>0.529563307762146</v>
      </c>
      <c r="G2791">
        <v>0.53591138124465942</v>
      </c>
      <c r="H2791">
        <v>4.8966896720230579E-3</v>
      </c>
      <c r="I2791">
        <v>60.899619472232935</v>
      </c>
      <c r="J2791">
        <f t="shared" si="86"/>
        <v>0</v>
      </c>
    </row>
    <row r="2792" spans="1:10" x14ac:dyDescent="0.25">
      <c r="A2792" s="4" t="str">
        <f t="shared" si="87"/>
        <v>SublapSCEW9/30/2021 (5pm-7pm)7</v>
      </c>
      <c r="B2792" t="s">
        <v>99</v>
      </c>
      <c r="C2792" t="s">
        <v>116</v>
      </c>
      <c r="D2792" s="5" t="s">
        <v>246</v>
      </c>
      <c r="E2792">
        <v>7</v>
      </c>
      <c r="F2792">
        <v>0.57991230487823486</v>
      </c>
      <c r="G2792">
        <v>0.58681219816207886</v>
      </c>
      <c r="H2792">
        <v>3.9987009949982166E-3</v>
      </c>
      <c r="I2792">
        <v>60.090022966767073</v>
      </c>
      <c r="J2792">
        <f t="shared" si="86"/>
        <v>0</v>
      </c>
    </row>
    <row r="2793" spans="1:10" x14ac:dyDescent="0.25">
      <c r="A2793" s="4" t="str">
        <f t="shared" si="87"/>
        <v>SublapSCEW9/30/2021 (5pm-7pm)8</v>
      </c>
      <c r="B2793" t="s">
        <v>99</v>
      </c>
      <c r="C2793" t="s">
        <v>116</v>
      </c>
      <c r="D2793" s="5" t="s">
        <v>246</v>
      </c>
      <c r="E2793">
        <v>8</v>
      </c>
      <c r="F2793">
        <v>0.59177756309509277</v>
      </c>
      <c r="G2793">
        <v>0.59515595436096191</v>
      </c>
      <c r="H2793">
        <v>4.0030619129538536E-3</v>
      </c>
      <c r="I2793">
        <v>59.835137800571957</v>
      </c>
      <c r="J2793">
        <f t="shared" si="86"/>
        <v>0</v>
      </c>
    </row>
    <row r="2794" spans="1:10" x14ac:dyDescent="0.25">
      <c r="A2794" s="4" t="str">
        <f t="shared" si="87"/>
        <v>SublapSCEW9/30/2021 (5pm-7pm)9</v>
      </c>
      <c r="B2794" t="s">
        <v>99</v>
      </c>
      <c r="C2794" t="s">
        <v>116</v>
      </c>
      <c r="D2794" s="5" t="s">
        <v>246</v>
      </c>
      <c r="E2794">
        <v>9</v>
      </c>
      <c r="F2794">
        <v>0.47871607542037964</v>
      </c>
      <c r="G2794">
        <v>0.47512328624725342</v>
      </c>
      <c r="H2794">
        <v>4.7184815630316734E-3</v>
      </c>
      <c r="I2794">
        <v>60.668327929387509</v>
      </c>
      <c r="J2794">
        <f t="shared" si="86"/>
        <v>0</v>
      </c>
    </row>
    <row r="2795" spans="1:10" x14ac:dyDescent="0.25">
      <c r="A2795" s="4" t="str">
        <f t="shared" si="87"/>
        <v>SublapSCEW9/30/2021 (5pm-7pm)10</v>
      </c>
      <c r="B2795" t="s">
        <v>99</v>
      </c>
      <c r="C2795" t="s">
        <v>116</v>
      </c>
      <c r="D2795" s="5" t="s">
        <v>246</v>
      </c>
      <c r="E2795">
        <v>10</v>
      </c>
      <c r="F2795">
        <v>0.35794302821159363</v>
      </c>
      <c r="G2795">
        <v>0.36719131469726563</v>
      </c>
      <c r="H2795">
        <v>5.6911581195890903E-3</v>
      </c>
      <c r="I2795">
        <v>64.337574979727691</v>
      </c>
      <c r="J2795">
        <f t="shared" si="86"/>
        <v>0</v>
      </c>
    </row>
    <row r="2796" spans="1:10" x14ac:dyDescent="0.25">
      <c r="A2796" s="4" t="str">
        <f t="shared" si="87"/>
        <v>SublapSCEW9/30/2021 (5pm-7pm)11</v>
      </c>
      <c r="B2796" t="s">
        <v>99</v>
      </c>
      <c r="C2796" t="s">
        <v>116</v>
      </c>
      <c r="D2796" s="5" t="s">
        <v>246</v>
      </c>
      <c r="E2796">
        <v>11</v>
      </c>
      <c r="F2796">
        <v>0.26702821254730225</v>
      </c>
      <c r="G2796">
        <v>0.25439542531967163</v>
      </c>
      <c r="H2796">
        <v>5.751375574618578E-3</v>
      </c>
      <c r="I2796">
        <v>70.375082860491361</v>
      </c>
      <c r="J2796">
        <f t="shared" si="86"/>
        <v>0</v>
      </c>
    </row>
    <row r="2797" spans="1:10" x14ac:dyDescent="0.25">
      <c r="A2797" s="4" t="str">
        <f t="shared" si="87"/>
        <v>SublapSCEW9/30/2021 (5pm-7pm)12</v>
      </c>
      <c r="B2797" t="s">
        <v>99</v>
      </c>
      <c r="C2797" t="s">
        <v>116</v>
      </c>
      <c r="D2797" s="5" t="s">
        <v>246</v>
      </c>
      <c r="E2797">
        <v>12</v>
      </c>
      <c r="F2797">
        <v>0.21401150524616241</v>
      </c>
      <c r="G2797">
        <v>0.2105579674243927</v>
      </c>
      <c r="H2797">
        <v>5.8721029199659824E-3</v>
      </c>
      <c r="I2797">
        <v>76.967640241101634</v>
      </c>
      <c r="J2797">
        <f t="shared" si="86"/>
        <v>0</v>
      </c>
    </row>
    <row r="2798" spans="1:10" x14ac:dyDescent="0.25">
      <c r="A2798" s="4" t="str">
        <f t="shared" si="87"/>
        <v>SublapSCEW9/30/2021 (5pm-7pm)13</v>
      </c>
      <c r="B2798" t="s">
        <v>99</v>
      </c>
      <c r="C2798" t="s">
        <v>116</v>
      </c>
      <c r="D2798" s="5" t="s">
        <v>246</v>
      </c>
      <c r="E2798">
        <v>13</v>
      </c>
      <c r="F2798">
        <v>0.27959999442100525</v>
      </c>
      <c r="G2798">
        <v>0.24548740684986115</v>
      </c>
      <c r="H2798">
        <v>6.1182565987110138E-3</v>
      </c>
      <c r="I2798">
        <v>82.294028743631372</v>
      </c>
      <c r="J2798">
        <f t="shared" si="86"/>
        <v>0</v>
      </c>
    </row>
    <row r="2799" spans="1:10" x14ac:dyDescent="0.25">
      <c r="A2799" s="4" t="str">
        <f t="shared" si="87"/>
        <v>SublapSCEW9/30/2021 (5pm-7pm)14</v>
      </c>
      <c r="B2799" t="s">
        <v>99</v>
      </c>
      <c r="C2799" t="s">
        <v>116</v>
      </c>
      <c r="D2799" s="5" t="s">
        <v>246</v>
      </c>
      <c r="E2799">
        <v>14</v>
      </c>
      <c r="F2799">
        <v>0.40054339170455933</v>
      </c>
      <c r="G2799">
        <v>0.38017788529396057</v>
      </c>
      <c r="H2799">
        <v>6.0463473200798035E-3</v>
      </c>
      <c r="I2799">
        <v>83.688020398678319</v>
      </c>
      <c r="J2799">
        <f t="shared" si="86"/>
        <v>0</v>
      </c>
    </row>
    <row r="2800" spans="1:10" x14ac:dyDescent="0.25">
      <c r="A2800" s="4" t="str">
        <f t="shared" si="87"/>
        <v>SublapSCEW9/30/2021 (5pm-7pm)15</v>
      </c>
      <c r="B2800" t="s">
        <v>99</v>
      </c>
      <c r="C2800" t="s">
        <v>116</v>
      </c>
      <c r="D2800" s="5" t="s">
        <v>246</v>
      </c>
      <c r="E2800">
        <v>15</v>
      </c>
      <c r="F2800">
        <v>0.59464520215988159</v>
      </c>
      <c r="G2800">
        <v>0.58460319042205811</v>
      </c>
      <c r="H2800">
        <v>3.6617766600102186E-3</v>
      </c>
      <c r="I2800">
        <v>84.873718127042267</v>
      </c>
      <c r="J2800">
        <f t="shared" si="86"/>
        <v>0</v>
      </c>
    </row>
    <row r="2801" spans="1:10" x14ac:dyDescent="0.25">
      <c r="A2801" s="4" t="str">
        <f t="shared" si="87"/>
        <v>SublapSCEW9/30/2021 (5pm-7pm)16</v>
      </c>
      <c r="B2801" t="s">
        <v>99</v>
      </c>
      <c r="C2801" t="s">
        <v>116</v>
      </c>
      <c r="D2801" s="5" t="s">
        <v>246</v>
      </c>
      <c r="E2801">
        <v>16</v>
      </c>
      <c r="F2801">
        <v>0.86843103170394897</v>
      </c>
      <c r="G2801">
        <v>0.87847304344177246</v>
      </c>
      <c r="H2801">
        <v>3.6617766600102186E-3</v>
      </c>
      <c r="I2801">
        <v>86.563963838640291</v>
      </c>
      <c r="J2801">
        <f t="shared" si="86"/>
        <v>0</v>
      </c>
    </row>
    <row r="2802" spans="1:10" x14ac:dyDescent="0.25">
      <c r="A2802" s="4" t="str">
        <f t="shared" si="87"/>
        <v>SublapSCEW9/30/2021 (5pm-7pm)17</v>
      </c>
      <c r="B2802" t="s">
        <v>99</v>
      </c>
      <c r="C2802" t="s">
        <v>116</v>
      </c>
      <c r="D2802" s="5" t="s">
        <v>246</v>
      </c>
      <c r="E2802">
        <v>17</v>
      </c>
      <c r="F2802">
        <v>1.1219619512557983</v>
      </c>
      <c r="G2802">
        <v>1.105504035949707</v>
      </c>
      <c r="H2802">
        <v>7.3139187879860401E-3</v>
      </c>
      <c r="I2802">
        <v>87.120611961036303</v>
      </c>
      <c r="J2802">
        <f t="shared" si="86"/>
        <v>0</v>
      </c>
    </row>
    <row r="2803" spans="1:10" x14ac:dyDescent="0.25">
      <c r="A2803" s="4" t="str">
        <f t="shared" si="87"/>
        <v>SublapSCEW9/30/2021 (5pm-7pm)18</v>
      </c>
      <c r="B2803" t="s">
        <v>99</v>
      </c>
      <c r="C2803" t="s">
        <v>116</v>
      </c>
      <c r="D2803" s="5" t="s">
        <v>246</v>
      </c>
      <c r="E2803">
        <v>18</v>
      </c>
      <c r="F2803">
        <v>1.3216125965118408</v>
      </c>
      <c r="G2803">
        <v>0.9110836386680603</v>
      </c>
      <c r="H2803">
        <v>8.122563362121582E-3</v>
      </c>
      <c r="I2803">
        <v>86.967811775591045</v>
      </c>
      <c r="J2803">
        <f t="shared" si="86"/>
        <v>0</v>
      </c>
    </row>
    <row r="2804" spans="1:10" x14ac:dyDescent="0.25">
      <c r="A2804" s="4" t="str">
        <f t="shared" si="87"/>
        <v>SublapSCEW9/30/2021 (5pm-7pm)19</v>
      </c>
      <c r="B2804" t="s">
        <v>99</v>
      </c>
      <c r="C2804" t="s">
        <v>116</v>
      </c>
      <c r="D2804" s="5" t="s">
        <v>246</v>
      </c>
      <c r="E2804">
        <v>19</v>
      </c>
      <c r="F2804">
        <v>1.3352468013763428</v>
      </c>
      <c r="G2804">
        <v>1.1273820400238037</v>
      </c>
      <c r="H2804">
        <v>8.1347478553652763E-3</v>
      </c>
      <c r="I2804">
        <v>86.226434863222238</v>
      </c>
      <c r="J2804">
        <f t="shared" si="86"/>
        <v>0</v>
      </c>
    </row>
    <row r="2805" spans="1:10" x14ac:dyDescent="0.25">
      <c r="A2805" s="4" t="str">
        <f t="shared" si="87"/>
        <v>SublapSCEW9/30/2021 (5pm-7pm)20</v>
      </c>
      <c r="B2805" t="s">
        <v>99</v>
      </c>
      <c r="C2805" t="s">
        <v>116</v>
      </c>
      <c r="D2805" s="5" t="s">
        <v>246</v>
      </c>
      <c r="E2805">
        <v>20</v>
      </c>
      <c r="F2805">
        <v>1.3161379098892212</v>
      </c>
      <c r="G2805">
        <v>1.5306218862533569</v>
      </c>
      <c r="H2805">
        <v>7.9737911000847816E-3</v>
      </c>
      <c r="I2805">
        <v>82.098706536863716</v>
      </c>
      <c r="J2805">
        <f t="shared" si="86"/>
        <v>0</v>
      </c>
    </row>
    <row r="2806" spans="1:10" x14ac:dyDescent="0.25">
      <c r="A2806" s="4" t="str">
        <f t="shared" si="87"/>
        <v>SublapSCEW9/30/2021 (5pm-7pm)21</v>
      </c>
      <c r="B2806" t="s">
        <v>99</v>
      </c>
      <c r="C2806" t="s">
        <v>116</v>
      </c>
      <c r="D2806" s="5" t="s">
        <v>246</v>
      </c>
      <c r="E2806">
        <v>21</v>
      </c>
      <c r="F2806">
        <v>1.2699414491653442</v>
      </c>
      <c r="G2806">
        <v>1.3291252851486206</v>
      </c>
      <c r="H2806">
        <v>7.7379168942570686E-3</v>
      </c>
      <c r="I2806">
        <v>78.848215113594691</v>
      </c>
      <c r="J2806">
        <f t="shared" si="86"/>
        <v>0</v>
      </c>
    </row>
    <row r="2807" spans="1:10" x14ac:dyDescent="0.25">
      <c r="A2807" s="4" t="str">
        <f t="shared" si="87"/>
        <v>SublapSCEW9/30/2021 (5pm-7pm)22</v>
      </c>
      <c r="B2807" t="s">
        <v>99</v>
      </c>
      <c r="C2807" t="s">
        <v>116</v>
      </c>
      <c r="D2807" s="5" t="s">
        <v>246</v>
      </c>
      <c r="E2807">
        <v>22</v>
      </c>
      <c r="F2807">
        <v>1.2001020908355713</v>
      </c>
      <c r="G2807">
        <v>1.2590106725692749</v>
      </c>
      <c r="H2807">
        <v>8.2579376175999641E-3</v>
      </c>
      <c r="I2807">
        <v>77.182647195201085</v>
      </c>
      <c r="J2807">
        <f t="shared" si="86"/>
        <v>0</v>
      </c>
    </row>
    <row r="2808" spans="1:10" x14ac:dyDescent="0.25">
      <c r="A2808" s="4" t="str">
        <f t="shared" si="87"/>
        <v>SublapSCEW9/30/2021 (5pm-7pm)23</v>
      </c>
      <c r="B2808" t="s">
        <v>99</v>
      </c>
      <c r="C2808" t="s">
        <v>116</v>
      </c>
      <c r="D2808" s="5" t="s">
        <v>246</v>
      </c>
      <c r="E2808">
        <v>23</v>
      </c>
      <c r="F2808">
        <v>1.0997767448425293</v>
      </c>
      <c r="G2808">
        <v>1.1509493589401245</v>
      </c>
      <c r="H2808">
        <v>9.3258069828152657E-3</v>
      </c>
      <c r="I2808">
        <v>74.183769123764478</v>
      </c>
      <c r="J2808">
        <f t="shared" si="86"/>
        <v>0</v>
      </c>
    </row>
    <row r="2809" spans="1:10" x14ac:dyDescent="0.25">
      <c r="A2809" s="4" t="str">
        <f t="shared" si="87"/>
        <v>SublapSCEW9/30/2021 (5pm-7pm)24</v>
      </c>
      <c r="B2809" t="s">
        <v>99</v>
      </c>
      <c r="C2809" t="s">
        <v>116</v>
      </c>
      <c r="D2809" s="5" t="s">
        <v>246</v>
      </c>
      <c r="E2809">
        <v>24</v>
      </c>
      <c r="F2809">
        <v>0.96479737758636475</v>
      </c>
      <c r="G2809">
        <v>0.97228509187698364</v>
      </c>
      <c r="H2809">
        <v>9.2254383489489555E-3</v>
      </c>
      <c r="I2809">
        <v>72.433495595751438</v>
      </c>
      <c r="J2809">
        <f t="shared" si="86"/>
        <v>0</v>
      </c>
    </row>
    <row r="2810" spans="1:10" x14ac:dyDescent="0.25">
      <c r="A2810" s="4" t="str">
        <f t="shared" si="87"/>
        <v>SublapSCHDAverage Event Day (6pm-8pm)1</v>
      </c>
      <c r="B2810" t="s">
        <v>99</v>
      </c>
      <c r="C2810" t="s">
        <v>117</v>
      </c>
      <c r="D2810" s="5" t="s">
        <v>247</v>
      </c>
      <c r="E2810">
        <v>1</v>
      </c>
      <c r="F2810">
        <v>1.484349250793457</v>
      </c>
      <c r="G2810">
        <v>1.5274196863174438</v>
      </c>
      <c r="H2810">
        <v>3.6895327270030975E-2</v>
      </c>
      <c r="I2810">
        <v>81.7005946531213</v>
      </c>
      <c r="J2810">
        <f t="shared" si="86"/>
        <v>0</v>
      </c>
    </row>
    <row r="2811" spans="1:10" x14ac:dyDescent="0.25">
      <c r="A2811" s="4" t="str">
        <f t="shared" si="87"/>
        <v>SublapSCHDAverage Event Day (6pm-8pm)2</v>
      </c>
      <c r="B2811" t="s">
        <v>99</v>
      </c>
      <c r="C2811" t="s">
        <v>117</v>
      </c>
      <c r="D2811" s="5" t="s">
        <v>247</v>
      </c>
      <c r="E2811">
        <v>2</v>
      </c>
      <c r="F2811">
        <v>1.2916030883789063</v>
      </c>
      <c r="G2811">
        <v>1.3305253982543945</v>
      </c>
      <c r="H2811">
        <v>3.4223977476358414E-2</v>
      </c>
      <c r="I2811">
        <v>79.901732906685552</v>
      </c>
      <c r="J2811">
        <f t="shared" si="86"/>
        <v>0</v>
      </c>
    </row>
    <row r="2812" spans="1:10" x14ac:dyDescent="0.25">
      <c r="A2812" s="4" t="str">
        <f t="shared" si="87"/>
        <v>SublapSCHDAverage Event Day (6pm-8pm)3</v>
      </c>
      <c r="B2812" t="s">
        <v>99</v>
      </c>
      <c r="C2812" t="s">
        <v>117</v>
      </c>
      <c r="D2812" s="5" t="s">
        <v>247</v>
      </c>
      <c r="E2812">
        <v>3</v>
      </c>
      <c r="F2812">
        <v>1.1553678512573242</v>
      </c>
      <c r="G2812">
        <v>1.1982920169830322</v>
      </c>
      <c r="H2812">
        <v>3.2028358429670334E-2</v>
      </c>
      <c r="I2812">
        <v>77.622979213776645</v>
      </c>
      <c r="J2812">
        <f t="shared" si="86"/>
        <v>0</v>
      </c>
    </row>
    <row r="2813" spans="1:10" x14ac:dyDescent="0.25">
      <c r="A2813" s="4" t="str">
        <f t="shared" si="87"/>
        <v>SublapSCHDAverage Event Day (6pm-8pm)4</v>
      </c>
      <c r="B2813" t="s">
        <v>99</v>
      </c>
      <c r="C2813" t="s">
        <v>117</v>
      </c>
      <c r="D2813" s="5" t="s">
        <v>247</v>
      </c>
      <c r="E2813">
        <v>4</v>
      </c>
      <c r="F2813">
        <v>1.0860397815704346</v>
      </c>
      <c r="G2813">
        <v>1.1195064783096313</v>
      </c>
      <c r="H2813">
        <v>3.0463319271802902E-2</v>
      </c>
      <c r="I2813">
        <v>75.751743104592933</v>
      </c>
      <c r="J2813">
        <f t="shared" si="86"/>
        <v>0</v>
      </c>
    </row>
    <row r="2814" spans="1:10" x14ac:dyDescent="0.25">
      <c r="A2814" s="4" t="str">
        <f t="shared" si="87"/>
        <v>SublapSCHDAverage Event Day (6pm-8pm)5</v>
      </c>
      <c r="B2814" t="s">
        <v>99</v>
      </c>
      <c r="C2814" t="s">
        <v>117</v>
      </c>
      <c r="D2814" s="5" t="s">
        <v>247</v>
      </c>
      <c r="E2814">
        <v>5</v>
      </c>
      <c r="F2814">
        <v>1.0043697357177734</v>
      </c>
      <c r="G2814">
        <v>1.0270988941192627</v>
      </c>
      <c r="H2814">
        <v>2.9238510876893997E-2</v>
      </c>
      <c r="I2814">
        <v>74.615357477293216</v>
      </c>
      <c r="J2814">
        <f t="shared" si="86"/>
        <v>0</v>
      </c>
    </row>
    <row r="2815" spans="1:10" x14ac:dyDescent="0.25">
      <c r="A2815" s="4" t="str">
        <f t="shared" si="87"/>
        <v>SublapSCHDAverage Event Day (6pm-8pm)6</v>
      </c>
      <c r="B2815" t="s">
        <v>99</v>
      </c>
      <c r="C2815" t="s">
        <v>117</v>
      </c>
      <c r="D2815" s="5" t="s">
        <v>247</v>
      </c>
      <c r="E2815">
        <v>6</v>
      </c>
      <c r="F2815">
        <v>0.97522532939910889</v>
      </c>
      <c r="G2815">
        <v>0.96752440929412842</v>
      </c>
      <c r="H2815">
        <v>2.7002353221178055E-2</v>
      </c>
      <c r="I2815">
        <v>74.486446207767088</v>
      </c>
      <c r="J2815">
        <f t="shared" si="86"/>
        <v>0</v>
      </c>
    </row>
    <row r="2816" spans="1:10" x14ac:dyDescent="0.25">
      <c r="A2816" s="4" t="str">
        <f t="shared" si="87"/>
        <v>SublapSCHDAverage Event Day (6pm-8pm)7</v>
      </c>
      <c r="B2816" t="s">
        <v>99</v>
      </c>
      <c r="C2816" t="s">
        <v>117</v>
      </c>
      <c r="D2816" s="5" t="s">
        <v>247</v>
      </c>
      <c r="E2816">
        <v>7</v>
      </c>
      <c r="F2816">
        <v>0.9440808892250061</v>
      </c>
      <c r="G2816">
        <v>0.95057004690170288</v>
      </c>
      <c r="H2816">
        <v>2.7244614437222481E-2</v>
      </c>
      <c r="I2816">
        <v>72.935029413650227</v>
      </c>
      <c r="J2816">
        <f t="shared" si="86"/>
        <v>0</v>
      </c>
    </row>
    <row r="2817" spans="1:10" x14ac:dyDescent="0.25">
      <c r="A2817" s="4" t="str">
        <f t="shared" si="87"/>
        <v>SublapSCHDAverage Event Day (6pm-8pm)8</v>
      </c>
      <c r="B2817" t="s">
        <v>99</v>
      </c>
      <c r="C2817" t="s">
        <v>117</v>
      </c>
      <c r="D2817" s="5" t="s">
        <v>247</v>
      </c>
      <c r="E2817">
        <v>8</v>
      </c>
      <c r="F2817">
        <v>0.82513225078582764</v>
      </c>
      <c r="G2817">
        <v>0.8503989577293396</v>
      </c>
      <c r="H2817">
        <v>2.8149433434009552E-2</v>
      </c>
      <c r="I2817">
        <v>71.245151821267712</v>
      </c>
      <c r="J2817">
        <f t="shared" si="86"/>
        <v>0</v>
      </c>
    </row>
    <row r="2818" spans="1:10" x14ac:dyDescent="0.25">
      <c r="A2818" s="4" t="str">
        <f t="shared" si="87"/>
        <v>SublapSCHDAverage Event Day (6pm-8pm)9</v>
      </c>
      <c r="B2818" t="s">
        <v>99</v>
      </c>
      <c r="C2818" t="s">
        <v>117</v>
      </c>
      <c r="D2818" s="5" t="s">
        <v>247</v>
      </c>
      <c r="E2818">
        <v>9</v>
      </c>
      <c r="F2818">
        <v>0.71161651611328125</v>
      </c>
      <c r="G2818">
        <v>0.72454541921615601</v>
      </c>
      <c r="H2818">
        <v>3.1807728111743927E-2</v>
      </c>
      <c r="I2818">
        <v>72.934999580590542</v>
      </c>
      <c r="J2818">
        <f t="shared" ref="J2818:J2881" si="88">INDEX(events, MATCH(CONCATENATE(B2818, C2818, D2818), events_y, 0), MATCH("Confidential", events_x, 0))</f>
        <v>0</v>
      </c>
    </row>
    <row r="2819" spans="1:10" x14ac:dyDescent="0.25">
      <c r="A2819" s="4" t="str">
        <f t="shared" ref="A2819:A2882" si="89">B2819&amp;C2819&amp;D2819&amp;E2819</f>
        <v>SublapSCHDAverage Event Day (6pm-8pm)10</v>
      </c>
      <c r="B2819" t="s">
        <v>99</v>
      </c>
      <c r="C2819" t="s">
        <v>117</v>
      </c>
      <c r="D2819" s="5" t="s">
        <v>247</v>
      </c>
      <c r="E2819">
        <v>10</v>
      </c>
      <c r="F2819">
        <v>0.63543981313705444</v>
      </c>
      <c r="G2819">
        <v>0.63038539886474609</v>
      </c>
      <c r="H2819">
        <v>3.6822084337472916E-2</v>
      </c>
      <c r="I2819">
        <v>77.715936363139335</v>
      </c>
      <c r="J2819">
        <f t="shared" si="88"/>
        <v>0</v>
      </c>
    </row>
    <row r="2820" spans="1:10" x14ac:dyDescent="0.25">
      <c r="A2820" s="4" t="str">
        <f t="shared" si="89"/>
        <v>SublapSCHDAverage Event Day (6pm-8pm)11</v>
      </c>
      <c r="B2820" t="s">
        <v>99</v>
      </c>
      <c r="C2820" t="s">
        <v>117</v>
      </c>
      <c r="D2820" s="5" t="s">
        <v>247</v>
      </c>
      <c r="E2820">
        <v>11</v>
      </c>
      <c r="F2820">
        <v>0.65366083383560181</v>
      </c>
      <c r="G2820">
        <v>0.6778760552406311</v>
      </c>
      <c r="H2820">
        <v>4.1357353329658508E-2</v>
      </c>
      <c r="I2820">
        <v>83.394303096075419</v>
      </c>
      <c r="J2820">
        <f t="shared" si="88"/>
        <v>0</v>
      </c>
    </row>
    <row r="2821" spans="1:10" x14ac:dyDescent="0.25">
      <c r="A2821" s="4" t="str">
        <f t="shared" si="89"/>
        <v>SublapSCHDAverage Event Day (6pm-8pm)12</v>
      </c>
      <c r="B2821" t="s">
        <v>99</v>
      </c>
      <c r="C2821" t="s">
        <v>117</v>
      </c>
      <c r="D2821" s="5" t="s">
        <v>247</v>
      </c>
      <c r="E2821">
        <v>12</v>
      </c>
      <c r="F2821">
        <v>0.85012590885162354</v>
      </c>
      <c r="G2821">
        <v>0.84206831455230713</v>
      </c>
      <c r="H2821">
        <v>4.6886809170246124E-2</v>
      </c>
      <c r="I2821">
        <v>87.975337313761457</v>
      </c>
      <c r="J2821">
        <f t="shared" si="88"/>
        <v>0</v>
      </c>
    </row>
    <row r="2822" spans="1:10" x14ac:dyDescent="0.25">
      <c r="A2822" s="4" t="str">
        <f t="shared" si="89"/>
        <v>SublapSCHDAverage Event Day (6pm-8pm)13</v>
      </c>
      <c r="B2822" t="s">
        <v>99</v>
      </c>
      <c r="C2822" t="s">
        <v>117</v>
      </c>
      <c r="D2822" s="5" t="s">
        <v>247</v>
      </c>
      <c r="E2822">
        <v>13</v>
      </c>
      <c r="F2822">
        <v>1.188246488571167</v>
      </c>
      <c r="G2822">
        <v>1.0941689014434814</v>
      </c>
      <c r="H2822">
        <v>5.0538815557956696E-2</v>
      </c>
      <c r="I2822">
        <v>91.588051802229216</v>
      </c>
      <c r="J2822">
        <f t="shared" si="88"/>
        <v>0</v>
      </c>
    </row>
    <row r="2823" spans="1:10" x14ac:dyDescent="0.25">
      <c r="A2823" s="4" t="str">
        <f t="shared" si="89"/>
        <v>SublapSCHDAverage Event Day (6pm-8pm)14</v>
      </c>
      <c r="B2823" t="s">
        <v>99</v>
      </c>
      <c r="C2823" t="s">
        <v>117</v>
      </c>
      <c r="D2823" s="5" t="s">
        <v>247</v>
      </c>
      <c r="E2823">
        <v>14</v>
      </c>
      <c r="F2823">
        <v>1.4205985069274902</v>
      </c>
      <c r="G2823">
        <v>1.3741819858551025</v>
      </c>
      <c r="H2823">
        <v>5.0400398671627045E-2</v>
      </c>
      <c r="I2823">
        <v>93.134845530098545</v>
      </c>
      <c r="J2823">
        <f t="shared" si="88"/>
        <v>0</v>
      </c>
    </row>
    <row r="2824" spans="1:10" x14ac:dyDescent="0.25">
      <c r="A2824" s="4" t="str">
        <f t="shared" si="89"/>
        <v>SublapSCHDAverage Event Day (6pm-8pm)15</v>
      </c>
      <c r="B2824" t="s">
        <v>99</v>
      </c>
      <c r="C2824" t="s">
        <v>117</v>
      </c>
      <c r="D2824" s="5" t="s">
        <v>247</v>
      </c>
      <c r="E2824">
        <v>15</v>
      </c>
      <c r="F2824">
        <v>1.6609686613082886</v>
      </c>
      <c r="G2824">
        <v>1.7161366939544678</v>
      </c>
      <c r="H2824">
        <v>4.7136776149272919E-2</v>
      </c>
      <c r="I2824">
        <v>94.418363302897177</v>
      </c>
      <c r="J2824">
        <f t="shared" si="88"/>
        <v>0</v>
      </c>
    </row>
    <row r="2825" spans="1:10" x14ac:dyDescent="0.25">
      <c r="A2825" s="4" t="str">
        <f t="shared" si="89"/>
        <v>SublapSCHDAverage Event Day (6pm-8pm)16</v>
      </c>
      <c r="B2825" t="s">
        <v>99</v>
      </c>
      <c r="C2825" t="s">
        <v>117</v>
      </c>
      <c r="D2825" s="5" t="s">
        <v>247</v>
      </c>
      <c r="E2825">
        <v>16</v>
      </c>
      <c r="F2825">
        <v>1.996232271194458</v>
      </c>
      <c r="G2825">
        <v>2.0361855030059814</v>
      </c>
      <c r="H2825">
        <v>2.5532953441143036E-2</v>
      </c>
      <c r="I2825">
        <v>95.480904106867413</v>
      </c>
      <c r="J2825">
        <f t="shared" si="88"/>
        <v>0</v>
      </c>
    </row>
    <row r="2826" spans="1:10" x14ac:dyDescent="0.25">
      <c r="A2826" s="4" t="str">
        <f t="shared" si="89"/>
        <v>SublapSCHDAverage Event Day (6pm-8pm)17</v>
      </c>
      <c r="B2826" t="s">
        <v>99</v>
      </c>
      <c r="C2826" t="s">
        <v>117</v>
      </c>
      <c r="D2826" s="5" t="s">
        <v>247</v>
      </c>
      <c r="E2826">
        <v>17</v>
      </c>
      <c r="F2826">
        <v>2.2784686088562012</v>
      </c>
      <c r="G2826">
        <v>2.2385151386260986</v>
      </c>
      <c r="H2826">
        <v>2.5532953441143036E-2</v>
      </c>
      <c r="I2826">
        <v>91.944608947925275</v>
      </c>
      <c r="J2826">
        <f t="shared" si="88"/>
        <v>0</v>
      </c>
    </row>
    <row r="2827" spans="1:10" x14ac:dyDescent="0.25">
      <c r="A2827" s="4" t="str">
        <f t="shared" si="89"/>
        <v>SublapSCHDAverage Event Day (6pm-8pm)18</v>
      </c>
      <c r="B2827" t="s">
        <v>99</v>
      </c>
      <c r="C2827" t="s">
        <v>117</v>
      </c>
      <c r="D2827" s="5" t="s">
        <v>247</v>
      </c>
      <c r="E2827">
        <v>18</v>
      </c>
      <c r="F2827">
        <v>2.5457289218902588</v>
      </c>
      <c r="G2827">
        <v>2.4941856861114502</v>
      </c>
      <c r="H2827">
        <v>4.6784490346908569E-2</v>
      </c>
      <c r="I2827">
        <v>92.706401139729394</v>
      </c>
      <c r="J2827">
        <f t="shared" si="88"/>
        <v>0</v>
      </c>
    </row>
    <row r="2828" spans="1:10" x14ac:dyDescent="0.25">
      <c r="A2828" s="4" t="str">
        <f t="shared" si="89"/>
        <v>SublapSCHDAverage Event Day (6pm-8pm)19</v>
      </c>
      <c r="B2828" t="s">
        <v>99</v>
      </c>
      <c r="C2828" t="s">
        <v>117</v>
      </c>
      <c r="D2828" s="5" t="s">
        <v>247</v>
      </c>
      <c r="E2828">
        <v>19</v>
      </c>
      <c r="F2828">
        <v>2.645993709564209</v>
      </c>
      <c r="G2828">
        <v>1.6240309476852417</v>
      </c>
      <c r="H2828">
        <v>5.3854562342166901E-2</v>
      </c>
      <c r="I2828">
        <v>92.317169874505993</v>
      </c>
      <c r="J2828">
        <f t="shared" si="88"/>
        <v>0</v>
      </c>
    </row>
    <row r="2829" spans="1:10" x14ac:dyDescent="0.25">
      <c r="A2829" s="4" t="str">
        <f t="shared" si="89"/>
        <v>SublapSCHDAverage Event Day (6pm-8pm)20</v>
      </c>
      <c r="B2829" t="s">
        <v>99</v>
      </c>
      <c r="C2829" t="s">
        <v>117</v>
      </c>
      <c r="D2829" s="5" t="s">
        <v>247</v>
      </c>
      <c r="E2829">
        <v>20</v>
      </c>
      <c r="F2829">
        <v>2.5504128932952881</v>
      </c>
      <c r="G2829">
        <v>1.9765231609344482</v>
      </c>
      <c r="H2829">
        <v>5.3023312240839005E-2</v>
      </c>
      <c r="I2829">
        <v>91.041851558572688</v>
      </c>
      <c r="J2829">
        <f t="shared" si="88"/>
        <v>0</v>
      </c>
    </row>
    <row r="2830" spans="1:10" x14ac:dyDescent="0.25">
      <c r="A2830" s="4" t="str">
        <f t="shared" si="89"/>
        <v>SublapSCHDAverage Event Day (6pm-8pm)21</v>
      </c>
      <c r="B2830" t="s">
        <v>99</v>
      </c>
      <c r="C2830" t="s">
        <v>117</v>
      </c>
      <c r="D2830" s="5" t="s">
        <v>247</v>
      </c>
      <c r="E2830">
        <v>21</v>
      </c>
      <c r="F2830">
        <v>2.425250768661499</v>
      </c>
      <c r="G2830">
        <v>2.9384000301361084</v>
      </c>
      <c r="H2830">
        <v>5.1884781569242477E-2</v>
      </c>
      <c r="I2830">
        <v>88.367695692920051</v>
      </c>
      <c r="J2830">
        <f t="shared" si="88"/>
        <v>0</v>
      </c>
    </row>
    <row r="2831" spans="1:10" x14ac:dyDescent="0.25">
      <c r="A2831" s="4" t="str">
        <f t="shared" si="89"/>
        <v>SublapSCHDAverage Event Day (6pm-8pm)22</v>
      </c>
      <c r="B2831" t="s">
        <v>99</v>
      </c>
      <c r="C2831" t="s">
        <v>117</v>
      </c>
      <c r="D2831" s="5" t="s">
        <v>247</v>
      </c>
      <c r="E2831">
        <v>22</v>
      </c>
      <c r="F2831">
        <v>2.269824743270874</v>
      </c>
      <c r="G2831">
        <v>2.4099631309509277</v>
      </c>
      <c r="H2831">
        <v>4.8827916383743286E-2</v>
      </c>
      <c r="I2831">
        <v>85.740430186833379</v>
      </c>
      <c r="J2831">
        <f t="shared" si="88"/>
        <v>0</v>
      </c>
    </row>
    <row r="2832" spans="1:10" x14ac:dyDescent="0.25">
      <c r="A2832" s="4" t="str">
        <f t="shared" si="89"/>
        <v>SublapSCHDAverage Event Day (6pm-8pm)23</v>
      </c>
      <c r="B2832" t="s">
        <v>99</v>
      </c>
      <c r="C2832" t="s">
        <v>117</v>
      </c>
      <c r="D2832" s="5" t="s">
        <v>247</v>
      </c>
      <c r="E2832">
        <v>23</v>
      </c>
      <c r="F2832">
        <v>1.9742202758789063</v>
      </c>
      <c r="G2832">
        <v>2.0598893165588379</v>
      </c>
      <c r="H2832">
        <v>4.4749226421117783E-2</v>
      </c>
      <c r="I2832">
        <v>83.964139429215734</v>
      </c>
      <c r="J2832">
        <f t="shared" si="88"/>
        <v>0</v>
      </c>
    </row>
    <row r="2833" spans="1:10" x14ac:dyDescent="0.25">
      <c r="A2833" s="4" t="str">
        <f t="shared" si="89"/>
        <v>SublapSCHDAverage Event Day (6pm-8pm)24</v>
      </c>
      <c r="B2833" t="s">
        <v>99</v>
      </c>
      <c r="C2833" t="s">
        <v>117</v>
      </c>
      <c r="D2833" s="5" t="s">
        <v>247</v>
      </c>
      <c r="E2833">
        <v>24</v>
      </c>
      <c r="F2833">
        <v>1.6889503002166748</v>
      </c>
      <c r="G2833">
        <v>1.7889736890792847</v>
      </c>
      <c r="H2833">
        <v>4.1095294058322906E-2</v>
      </c>
      <c r="I2833">
        <v>82.033035486807663</v>
      </c>
      <c r="J2833">
        <f t="shared" si="88"/>
        <v>0</v>
      </c>
    </row>
    <row r="2834" spans="1:10" x14ac:dyDescent="0.25">
      <c r="A2834" s="4" t="str">
        <f t="shared" si="89"/>
        <v>SublapSCHD6/17/2021 (8pm-9pm)1</v>
      </c>
      <c r="B2834" t="s">
        <v>99</v>
      </c>
      <c r="C2834" t="s">
        <v>117</v>
      </c>
      <c r="D2834" s="5" t="s">
        <v>248</v>
      </c>
      <c r="E2834">
        <v>1</v>
      </c>
      <c r="F2834">
        <v>1.8336669206619263</v>
      </c>
      <c r="G2834">
        <v>1.7668179273605347</v>
      </c>
      <c r="H2834">
        <v>4.3907605111598969E-2</v>
      </c>
      <c r="I2834">
        <v>87.078153948062464</v>
      </c>
      <c r="J2834">
        <f t="shared" si="88"/>
        <v>0</v>
      </c>
    </row>
    <row r="2835" spans="1:10" x14ac:dyDescent="0.25">
      <c r="A2835" s="4" t="str">
        <f t="shared" si="89"/>
        <v>SublapSCHD6/17/2021 (8pm-9pm)2</v>
      </c>
      <c r="B2835" t="s">
        <v>99</v>
      </c>
      <c r="C2835" t="s">
        <v>117</v>
      </c>
      <c r="D2835" s="5" t="s">
        <v>248</v>
      </c>
      <c r="E2835">
        <v>2</v>
      </c>
      <c r="F2835">
        <v>1.591235876083374</v>
      </c>
      <c r="G2835">
        <v>1.5506964921951294</v>
      </c>
      <c r="H2835">
        <v>4.1235130280256271E-2</v>
      </c>
      <c r="I2835">
        <v>84.258322381445396</v>
      </c>
      <c r="J2835">
        <f t="shared" si="88"/>
        <v>0</v>
      </c>
    </row>
    <row r="2836" spans="1:10" x14ac:dyDescent="0.25">
      <c r="A2836" s="4" t="str">
        <f t="shared" si="89"/>
        <v>SublapSCHD6/17/2021 (8pm-9pm)3</v>
      </c>
      <c r="B2836" t="s">
        <v>99</v>
      </c>
      <c r="C2836" t="s">
        <v>117</v>
      </c>
      <c r="D2836" s="5" t="s">
        <v>248</v>
      </c>
      <c r="E2836">
        <v>3</v>
      </c>
      <c r="F2836">
        <v>1.406063437461853</v>
      </c>
      <c r="G2836">
        <v>1.3791706562042236</v>
      </c>
      <c r="H2836">
        <v>3.7900689989328384E-2</v>
      </c>
      <c r="I2836">
        <v>83.743747324081369</v>
      </c>
      <c r="J2836">
        <f t="shared" si="88"/>
        <v>0</v>
      </c>
    </row>
    <row r="2837" spans="1:10" x14ac:dyDescent="0.25">
      <c r="A2837" s="4" t="str">
        <f t="shared" si="89"/>
        <v>SublapSCHD6/17/2021 (8pm-9pm)4</v>
      </c>
      <c r="B2837" t="s">
        <v>99</v>
      </c>
      <c r="C2837" t="s">
        <v>117</v>
      </c>
      <c r="D2837" s="5" t="s">
        <v>248</v>
      </c>
      <c r="E2837">
        <v>4</v>
      </c>
      <c r="F2837">
        <v>1.2532640695571899</v>
      </c>
      <c r="G2837">
        <v>1.2477307319641113</v>
      </c>
      <c r="H2837">
        <v>3.4665662795305252E-2</v>
      </c>
      <c r="I2837">
        <v>81.860977130622445</v>
      </c>
      <c r="J2837">
        <f t="shared" si="88"/>
        <v>0</v>
      </c>
    </row>
    <row r="2838" spans="1:10" x14ac:dyDescent="0.25">
      <c r="A2838" s="4" t="str">
        <f t="shared" si="89"/>
        <v>SublapSCHD6/17/2021 (8pm-9pm)5</v>
      </c>
      <c r="B2838" t="s">
        <v>99</v>
      </c>
      <c r="C2838" t="s">
        <v>117</v>
      </c>
      <c r="D2838" s="5" t="s">
        <v>248</v>
      </c>
      <c r="E2838">
        <v>5</v>
      </c>
      <c r="F2838">
        <v>1.1435909271240234</v>
      </c>
      <c r="G2838">
        <v>1.12782883644104</v>
      </c>
      <c r="H2838">
        <v>3.2054595649242401E-2</v>
      </c>
      <c r="I2838">
        <v>80.237083266142108</v>
      </c>
      <c r="J2838">
        <f t="shared" si="88"/>
        <v>0</v>
      </c>
    </row>
    <row r="2839" spans="1:10" x14ac:dyDescent="0.25">
      <c r="A2839" s="4" t="str">
        <f t="shared" si="89"/>
        <v>SublapSCHD6/17/2021 (8pm-9pm)6</v>
      </c>
      <c r="B2839" t="s">
        <v>99</v>
      </c>
      <c r="C2839" t="s">
        <v>117</v>
      </c>
      <c r="D2839" s="5" t="s">
        <v>248</v>
      </c>
      <c r="E2839">
        <v>6</v>
      </c>
      <c r="F2839">
        <v>1.0978171825408936</v>
      </c>
      <c r="G2839">
        <v>1.0573980808258057</v>
      </c>
      <c r="H2839">
        <v>3.0440753325819969E-2</v>
      </c>
      <c r="I2839">
        <v>79.00372806422385</v>
      </c>
      <c r="J2839">
        <f t="shared" si="88"/>
        <v>0</v>
      </c>
    </row>
    <row r="2840" spans="1:10" x14ac:dyDescent="0.25">
      <c r="A2840" s="4" t="str">
        <f t="shared" si="89"/>
        <v>SublapSCHD6/17/2021 (8pm-9pm)7</v>
      </c>
      <c r="B2840" t="s">
        <v>99</v>
      </c>
      <c r="C2840" t="s">
        <v>117</v>
      </c>
      <c r="D2840" s="5" t="s">
        <v>248</v>
      </c>
      <c r="E2840">
        <v>7</v>
      </c>
      <c r="F2840">
        <v>0.99032258987426758</v>
      </c>
      <c r="G2840">
        <v>0.98738932609558105</v>
      </c>
      <c r="H2840">
        <v>3.0548553913831711E-2</v>
      </c>
      <c r="I2840">
        <v>78.201270409615717</v>
      </c>
      <c r="J2840">
        <f t="shared" si="88"/>
        <v>0</v>
      </c>
    </row>
    <row r="2841" spans="1:10" x14ac:dyDescent="0.25">
      <c r="A2841" s="4" t="str">
        <f t="shared" si="89"/>
        <v>SublapSCHD6/17/2021 (8pm-9pm)8</v>
      </c>
      <c r="B2841" t="s">
        <v>99</v>
      </c>
      <c r="C2841" t="s">
        <v>117</v>
      </c>
      <c r="D2841" s="5" t="s">
        <v>248</v>
      </c>
      <c r="E2841">
        <v>8</v>
      </c>
      <c r="F2841">
        <v>0.9220583438873291</v>
      </c>
      <c r="G2841">
        <v>0.89605557918548584</v>
      </c>
      <c r="H2841">
        <v>3.3365540206432343E-2</v>
      </c>
      <c r="I2841">
        <v>78.595774168457936</v>
      </c>
      <c r="J2841">
        <f t="shared" si="88"/>
        <v>0</v>
      </c>
    </row>
    <row r="2842" spans="1:10" x14ac:dyDescent="0.25">
      <c r="A2842" s="4" t="str">
        <f t="shared" si="89"/>
        <v>SublapSCHD6/17/2021 (8pm-9pm)9</v>
      </c>
      <c r="B2842" t="s">
        <v>99</v>
      </c>
      <c r="C2842" t="s">
        <v>117</v>
      </c>
      <c r="D2842" s="5" t="s">
        <v>248</v>
      </c>
      <c r="E2842">
        <v>9</v>
      </c>
      <c r="F2842">
        <v>0.89042991399765015</v>
      </c>
      <c r="G2842">
        <v>0.85381400585174561</v>
      </c>
      <c r="H2842">
        <v>3.839469701051712E-2</v>
      </c>
      <c r="I2842">
        <v>81.27084626482862</v>
      </c>
      <c r="J2842">
        <f t="shared" si="88"/>
        <v>0</v>
      </c>
    </row>
    <row r="2843" spans="1:10" x14ac:dyDescent="0.25">
      <c r="A2843" s="4" t="str">
        <f t="shared" si="89"/>
        <v>SublapSCHD6/17/2021 (8pm-9pm)10</v>
      </c>
      <c r="B2843" t="s">
        <v>99</v>
      </c>
      <c r="C2843" t="s">
        <v>117</v>
      </c>
      <c r="D2843" s="5" t="s">
        <v>248</v>
      </c>
      <c r="E2843">
        <v>10</v>
      </c>
      <c r="F2843">
        <v>0.86280030012130737</v>
      </c>
      <c r="G2843">
        <v>0.84285473823547363</v>
      </c>
      <c r="H2843">
        <v>4.3317880481481552E-2</v>
      </c>
      <c r="I2843">
        <v>83.851107643099283</v>
      </c>
      <c r="J2843">
        <f t="shared" si="88"/>
        <v>0</v>
      </c>
    </row>
    <row r="2844" spans="1:10" x14ac:dyDescent="0.25">
      <c r="A2844" s="4" t="str">
        <f t="shared" si="89"/>
        <v>SublapSCHD6/17/2021 (8pm-9pm)11</v>
      </c>
      <c r="B2844" t="s">
        <v>99</v>
      </c>
      <c r="C2844" t="s">
        <v>117</v>
      </c>
      <c r="D2844" s="5" t="s">
        <v>248</v>
      </c>
      <c r="E2844">
        <v>11</v>
      </c>
      <c r="F2844">
        <v>0.99364882707595825</v>
      </c>
      <c r="G2844">
        <v>1.0440391302108765</v>
      </c>
      <c r="H2844">
        <v>4.9644682556390762E-2</v>
      </c>
      <c r="I2844">
        <v>92.058487262233157</v>
      </c>
      <c r="J2844">
        <f t="shared" si="88"/>
        <v>0</v>
      </c>
    </row>
    <row r="2845" spans="1:10" x14ac:dyDescent="0.25">
      <c r="A2845" s="4" t="str">
        <f t="shared" si="89"/>
        <v>SublapSCHD6/17/2021 (8pm-9pm)12</v>
      </c>
      <c r="B2845" t="s">
        <v>99</v>
      </c>
      <c r="C2845" t="s">
        <v>117</v>
      </c>
      <c r="D2845" s="5" t="s">
        <v>248</v>
      </c>
      <c r="E2845">
        <v>12</v>
      </c>
      <c r="F2845">
        <v>1.2201945781707764</v>
      </c>
      <c r="G2845">
        <v>1.2600207328796387</v>
      </c>
      <c r="H2845">
        <v>5.5975679308176041E-2</v>
      </c>
      <c r="I2845">
        <v>97.402582879435968</v>
      </c>
      <c r="J2845">
        <f t="shared" si="88"/>
        <v>0</v>
      </c>
    </row>
    <row r="2846" spans="1:10" x14ac:dyDescent="0.25">
      <c r="A2846" s="4" t="str">
        <f t="shared" si="89"/>
        <v>SublapSCHD6/17/2021 (8pm-9pm)13</v>
      </c>
      <c r="B2846" t="s">
        <v>99</v>
      </c>
      <c r="C2846" t="s">
        <v>117</v>
      </c>
      <c r="D2846" s="5" t="s">
        <v>248</v>
      </c>
      <c r="E2846">
        <v>13</v>
      </c>
      <c r="F2846">
        <v>1.6355825662612915</v>
      </c>
      <c r="G2846">
        <v>1.6563495397567749</v>
      </c>
      <c r="H2846">
        <v>6.0663364827632904E-2</v>
      </c>
      <c r="I2846">
        <v>101.56272876922495</v>
      </c>
      <c r="J2846">
        <f t="shared" si="88"/>
        <v>0</v>
      </c>
    </row>
    <row r="2847" spans="1:10" x14ac:dyDescent="0.25">
      <c r="A2847" s="4" t="str">
        <f t="shared" si="89"/>
        <v>SublapSCHD6/17/2021 (8pm-9pm)14</v>
      </c>
      <c r="B2847" t="s">
        <v>99</v>
      </c>
      <c r="C2847" t="s">
        <v>117</v>
      </c>
      <c r="D2847" s="5" t="s">
        <v>248</v>
      </c>
      <c r="E2847">
        <v>14</v>
      </c>
      <c r="F2847">
        <v>2.0032906532287598</v>
      </c>
      <c r="G2847">
        <v>2.0016305446624756</v>
      </c>
      <c r="H2847">
        <v>6.2699533998966217E-2</v>
      </c>
      <c r="I2847">
        <v>103.44427899856849</v>
      </c>
      <c r="J2847">
        <f t="shared" si="88"/>
        <v>0</v>
      </c>
    </row>
    <row r="2848" spans="1:10" x14ac:dyDescent="0.25">
      <c r="A2848" s="4" t="str">
        <f t="shared" si="89"/>
        <v>SublapSCHD6/17/2021 (8pm-9pm)15</v>
      </c>
      <c r="B2848" t="s">
        <v>99</v>
      </c>
      <c r="C2848" t="s">
        <v>117</v>
      </c>
      <c r="D2848" s="5" t="s">
        <v>248</v>
      </c>
      <c r="E2848">
        <v>15</v>
      </c>
      <c r="F2848">
        <v>2.188413143157959</v>
      </c>
      <c r="G2848">
        <v>2.308408260345459</v>
      </c>
      <c r="H2848">
        <v>6.2563866376876831E-2</v>
      </c>
      <c r="I2848">
        <v>104.65599634374639</v>
      </c>
      <c r="J2848">
        <f t="shared" si="88"/>
        <v>0</v>
      </c>
    </row>
    <row r="2849" spans="1:10" x14ac:dyDescent="0.25">
      <c r="A2849" s="4" t="str">
        <f t="shared" si="89"/>
        <v>SublapSCHD6/17/2021 (8pm-9pm)16</v>
      </c>
      <c r="B2849" t="s">
        <v>99</v>
      </c>
      <c r="C2849" t="s">
        <v>117</v>
      </c>
      <c r="D2849" s="5" t="s">
        <v>248</v>
      </c>
      <c r="E2849">
        <v>16</v>
      </c>
      <c r="F2849">
        <v>2.5704388618469238</v>
      </c>
      <c r="G2849">
        <v>2.672515869140625</v>
      </c>
      <c r="H2849">
        <v>6.020653247833252E-2</v>
      </c>
      <c r="I2849">
        <v>105.02223542695556</v>
      </c>
      <c r="J2849">
        <f t="shared" si="88"/>
        <v>0</v>
      </c>
    </row>
    <row r="2850" spans="1:10" x14ac:dyDescent="0.25">
      <c r="A2850" s="4" t="str">
        <f t="shared" si="89"/>
        <v>SublapSCHD6/17/2021 (8pm-9pm)17</v>
      </c>
      <c r="B2850" t="s">
        <v>99</v>
      </c>
      <c r="C2850" t="s">
        <v>117</v>
      </c>
      <c r="D2850" s="5" t="s">
        <v>248</v>
      </c>
      <c r="E2850">
        <v>17</v>
      </c>
      <c r="F2850">
        <v>2.8064281940460205</v>
      </c>
      <c r="G2850">
        <v>2.9743282794952393</v>
      </c>
      <c r="H2850">
        <v>5.2840486168861389E-2</v>
      </c>
      <c r="I2850">
        <v>104.68275000512379</v>
      </c>
      <c r="J2850">
        <f t="shared" si="88"/>
        <v>0</v>
      </c>
    </row>
    <row r="2851" spans="1:10" x14ac:dyDescent="0.25">
      <c r="A2851" s="4" t="str">
        <f t="shared" si="89"/>
        <v>SublapSCHD6/17/2021 (8pm-9pm)18</v>
      </c>
      <c r="B2851" t="s">
        <v>99</v>
      </c>
      <c r="C2851" t="s">
        <v>117</v>
      </c>
      <c r="D2851" s="5" t="s">
        <v>248</v>
      </c>
      <c r="E2851">
        <v>18</v>
      </c>
      <c r="F2851">
        <v>3.0189268589019775</v>
      </c>
      <c r="G2851">
        <v>3.1112661361694336</v>
      </c>
      <c r="H2851">
        <v>2.7536388486623764E-2</v>
      </c>
      <c r="I2851">
        <v>103.12029641492781</v>
      </c>
      <c r="J2851">
        <f t="shared" si="88"/>
        <v>0</v>
      </c>
    </row>
    <row r="2852" spans="1:10" x14ac:dyDescent="0.25">
      <c r="A2852" s="4" t="str">
        <f t="shared" si="89"/>
        <v>SublapSCHD6/17/2021 (8pm-9pm)19</v>
      </c>
      <c r="B2852" t="s">
        <v>99</v>
      </c>
      <c r="C2852" t="s">
        <v>117</v>
      </c>
      <c r="D2852" s="5" t="s">
        <v>248</v>
      </c>
      <c r="E2852">
        <v>19</v>
      </c>
      <c r="F2852">
        <v>3.1171114444732666</v>
      </c>
      <c r="G2852">
        <v>3.0247721672058105</v>
      </c>
      <c r="H2852">
        <v>2.7536388486623764E-2</v>
      </c>
      <c r="I2852">
        <v>100.61494237470451</v>
      </c>
      <c r="J2852">
        <f t="shared" si="88"/>
        <v>0</v>
      </c>
    </row>
    <row r="2853" spans="1:10" x14ac:dyDescent="0.25">
      <c r="A2853" s="4" t="str">
        <f t="shared" si="89"/>
        <v>SublapSCHD6/17/2021 (8pm-9pm)20</v>
      </c>
      <c r="B2853" t="s">
        <v>99</v>
      </c>
      <c r="C2853" t="s">
        <v>117</v>
      </c>
      <c r="D2853" s="5" t="s">
        <v>248</v>
      </c>
      <c r="E2853">
        <v>20</v>
      </c>
      <c r="F2853">
        <v>3.0122971534729004</v>
      </c>
      <c r="G2853">
        <v>2.924736499786377</v>
      </c>
      <c r="H2853">
        <v>4.8099640756845474E-2</v>
      </c>
      <c r="I2853">
        <v>95.935611204027694</v>
      </c>
      <c r="J2853">
        <f t="shared" si="88"/>
        <v>0</v>
      </c>
    </row>
    <row r="2854" spans="1:10" x14ac:dyDescent="0.25">
      <c r="A2854" s="4" t="str">
        <f t="shared" si="89"/>
        <v>SublapSCHD6/17/2021 (8pm-9pm)21</v>
      </c>
      <c r="B2854" t="s">
        <v>99</v>
      </c>
      <c r="C2854" t="s">
        <v>117</v>
      </c>
      <c r="D2854" s="5" t="s">
        <v>248</v>
      </c>
      <c r="E2854">
        <v>21</v>
      </c>
      <c r="F2854">
        <v>2.9257118701934814</v>
      </c>
      <c r="G2854">
        <v>1.7797102928161621</v>
      </c>
      <c r="H2854">
        <v>5.3193453699350357E-2</v>
      </c>
      <c r="I2854">
        <v>93.732474210957321</v>
      </c>
      <c r="J2854">
        <f t="shared" si="88"/>
        <v>0</v>
      </c>
    </row>
    <row r="2855" spans="1:10" x14ac:dyDescent="0.25">
      <c r="A2855" s="4" t="str">
        <f t="shared" si="89"/>
        <v>SublapSCHD6/17/2021 (8pm-9pm)22</v>
      </c>
      <c r="B2855" t="s">
        <v>99</v>
      </c>
      <c r="C2855" t="s">
        <v>117</v>
      </c>
      <c r="D2855" s="5" t="s">
        <v>248</v>
      </c>
      <c r="E2855">
        <v>22</v>
      </c>
      <c r="F2855">
        <v>2.8228442668914795</v>
      </c>
      <c r="G2855">
        <v>3.0458941459655762</v>
      </c>
      <c r="H2855">
        <v>5.2943587303161621E-2</v>
      </c>
      <c r="I2855">
        <v>90.54090395712764</v>
      </c>
      <c r="J2855">
        <f t="shared" si="88"/>
        <v>0</v>
      </c>
    </row>
    <row r="2856" spans="1:10" x14ac:dyDescent="0.25">
      <c r="A2856" s="4" t="str">
        <f t="shared" si="89"/>
        <v>SublapSCHD6/17/2021 (8pm-9pm)23</v>
      </c>
      <c r="B2856" t="s">
        <v>99</v>
      </c>
      <c r="C2856" t="s">
        <v>117</v>
      </c>
      <c r="D2856" s="5" t="s">
        <v>248</v>
      </c>
      <c r="E2856">
        <v>23</v>
      </c>
      <c r="F2856">
        <v>2.5040686130523682</v>
      </c>
      <c r="G2856">
        <v>2.4555459022521973</v>
      </c>
      <c r="H2856">
        <v>4.9704831093549728E-2</v>
      </c>
      <c r="I2856">
        <v>88.285662366015444</v>
      </c>
      <c r="J2856">
        <f t="shared" si="88"/>
        <v>0</v>
      </c>
    </row>
    <row r="2857" spans="1:10" x14ac:dyDescent="0.25">
      <c r="A2857" s="4" t="str">
        <f t="shared" si="89"/>
        <v>SublapSCHD6/17/2021 (8pm-9pm)24</v>
      </c>
      <c r="B2857" t="s">
        <v>99</v>
      </c>
      <c r="C2857" t="s">
        <v>117</v>
      </c>
      <c r="D2857" s="5" t="s">
        <v>248</v>
      </c>
      <c r="E2857">
        <v>24</v>
      </c>
      <c r="F2857">
        <v>2.1215991973876953</v>
      </c>
      <c r="G2857">
        <v>2.0780551433563232</v>
      </c>
      <c r="H2857">
        <v>4.6335674822330475E-2</v>
      </c>
      <c r="I2857">
        <v>86.012290426725826</v>
      </c>
      <c r="J2857">
        <f t="shared" si="88"/>
        <v>0</v>
      </c>
    </row>
    <row r="2858" spans="1:10" x14ac:dyDescent="0.25">
      <c r="A2858" s="4" t="str">
        <f t="shared" si="89"/>
        <v>SublapSCHD7/9/2021 (5pm-6pm &amp; 6:30pm-8:58pm)1</v>
      </c>
      <c r="B2858" t="s">
        <v>99</v>
      </c>
      <c r="C2858" t="s">
        <v>117</v>
      </c>
      <c r="D2858" s="5" t="s">
        <v>249</v>
      </c>
      <c r="E2858">
        <v>1</v>
      </c>
      <c r="F2858">
        <v>1.9484490156173706</v>
      </c>
      <c r="G2858">
        <v>1.986706018447876</v>
      </c>
      <c r="H2858">
        <v>4.1510313749313354E-2</v>
      </c>
      <c r="I2858">
        <v>83.675547945206631</v>
      </c>
      <c r="J2858">
        <f t="shared" si="88"/>
        <v>0</v>
      </c>
    </row>
    <row r="2859" spans="1:10" x14ac:dyDescent="0.25">
      <c r="A2859" s="4" t="str">
        <f t="shared" si="89"/>
        <v>SublapSCHD7/9/2021 (5pm-6pm &amp; 6:30pm-8:58pm)2</v>
      </c>
      <c r="B2859" t="s">
        <v>99</v>
      </c>
      <c r="C2859" t="s">
        <v>117</v>
      </c>
      <c r="D2859" s="5" t="s">
        <v>249</v>
      </c>
      <c r="E2859">
        <v>2</v>
      </c>
      <c r="F2859">
        <v>1.7001012563705444</v>
      </c>
      <c r="G2859">
        <v>1.7600748538970947</v>
      </c>
      <c r="H2859">
        <v>3.9136387407779694E-2</v>
      </c>
      <c r="I2859">
        <v>83.092756849315208</v>
      </c>
      <c r="J2859">
        <f t="shared" si="88"/>
        <v>0</v>
      </c>
    </row>
    <row r="2860" spans="1:10" x14ac:dyDescent="0.25">
      <c r="A2860" s="4" t="str">
        <f t="shared" si="89"/>
        <v>SublapSCHD7/9/2021 (5pm-6pm &amp; 6:30pm-8:58pm)3</v>
      </c>
      <c r="B2860" t="s">
        <v>99</v>
      </c>
      <c r="C2860" t="s">
        <v>117</v>
      </c>
      <c r="D2860" s="5" t="s">
        <v>249</v>
      </c>
      <c r="E2860">
        <v>3</v>
      </c>
      <c r="F2860">
        <v>1.5332059860229492</v>
      </c>
      <c r="G2860">
        <v>1.6107394695281982</v>
      </c>
      <c r="H2860">
        <v>3.6037668585777283E-2</v>
      </c>
      <c r="I2860">
        <v>82.323852739727528</v>
      </c>
      <c r="J2860">
        <f t="shared" si="88"/>
        <v>0</v>
      </c>
    </row>
    <row r="2861" spans="1:10" x14ac:dyDescent="0.25">
      <c r="A2861" s="4" t="str">
        <f t="shared" si="89"/>
        <v>SublapSCHD7/9/2021 (5pm-6pm &amp; 6:30pm-8:58pm)4</v>
      </c>
      <c r="B2861" t="s">
        <v>99</v>
      </c>
      <c r="C2861" t="s">
        <v>117</v>
      </c>
      <c r="D2861" s="5" t="s">
        <v>249</v>
      </c>
      <c r="E2861">
        <v>4</v>
      </c>
      <c r="F2861">
        <v>1.389581561088562</v>
      </c>
      <c r="G2861">
        <v>1.4742109775543213</v>
      </c>
      <c r="H2861">
        <v>3.3606592565774918E-2</v>
      </c>
      <c r="I2861">
        <v>81.664897260272738</v>
      </c>
      <c r="J2861">
        <f t="shared" si="88"/>
        <v>0</v>
      </c>
    </row>
    <row r="2862" spans="1:10" x14ac:dyDescent="0.25">
      <c r="A2862" s="4" t="str">
        <f t="shared" si="89"/>
        <v>SublapSCHD7/9/2021 (5pm-6pm &amp; 6:30pm-8:58pm)5</v>
      </c>
      <c r="B2862" t="s">
        <v>99</v>
      </c>
      <c r="C2862" t="s">
        <v>117</v>
      </c>
      <c r="D2862" s="5" t="s">
        <v>249</v>
      </c>
      <c r="E2862">
        <v>5</v>
      </c>
      <c r="F2862">
        <v>1.2833575010299683</v>
      </c>
      <c r="G2862">
        <v>1.3583357334136963</v>
      </c>
      <c r="H2862">
        <v>3.0372168868780136E-2</v>
      </c>
      <c r="I2862">
        <v>81.527996575343906</v>
      </c>
      <c r="J2862">
        <f t="shared" si="88"/>
        <v>0</v>
      </c>
    </row>
    <row r="2863" spans="1:10" x14ac:dyDescent="0.25">
      <c r="A2863" s="4" t="str">
        <f t="shared" si="89"/>
        <v>SublapSCHD7/9/2021 (5pm-6pm &amp; 6:30pm-8:58pm)6</v>
      </c>
      <c r="B2863" t="s">
        <v>99</v>
      </c>
      <c r="C2863" t="s">
        <v>117</v>
      </c>
      <c r="D2863" s="5" t="s">
        <v>249</v>
      </c>
      <c r="E2863">
        <v>6</v>
      </c>
      <c r="F2863">
        <v>1.1637265682220459</v>
      </c>
      <c r="G2863">
        <v>1.2539361715316772</v>
      </c>
      <c r="H2863">
        <v>3.0573112890124321E-2</v>
      </c>
      <c r="I2863">
        <v>79.096455479452032</v>
      </c>
      <c r="J2863">
        <f t="shared" si="88"/>
        <v>0</v>
      </c>
    </row>
    <row r="2864" spans="1:10" x14ac:dyDescent="0.25">
      <c r="A2864" s="4" t="str">
        <f t="shared" si="89"/>
        <v>SublapSCHD7/9/2021 (5pm-6pm &amp; 6:30pm-8:58pm)7</v>
      </c>
      <c r="B2864" t="s">
        <v>99</v>
      </c>
      <c r="C2864" t="s">
        <v>117</v>
      </c>
      <c r="D2864" s="5" t="s">
        <v>249</v>
      </c>
      <c r="E2864">
        <v>7</v>
      </c>
      <c r="F2864">
        <v>1.0867170095443726</v>
      </c>
      <c r="G2864">
        <v>1.1916606426239014</v>
      </c>
      <c r="H2864">
        <v>3.0433442443609238E-2</v>
      </c>
      <c r="I2864">
        <v>78.196763698630917</v>
      </c>
      <c r="J2864">
        <f t="shared" si="88"/>
        <v>0</v>
      </c>
    </row>
    <row r="2865" spans="1:10" x14ac:dyDescent="0.25">
      <c r="A2865" s="4" t="str">
        <f t="shared" si="89"/>
        <v>SublapSCHD7/9/2021 (5pm-6pm &amp; 6:30pm-8:58pm)8</v>
      </c>
      <c r="B2865" t="s">
        <v>99</v>
      </c>
      <c r="C2865" t="s">
        <v>117</v>
      </c>
      <c r="D2865" s="5" t="s">
        <v>249</v>
      </c>
      <c r="E2865">
        <v>8</v>
      </c>
      <c r="F2865">
        <v>1.0687603950500488</v>
      </c>
      <c r="G2865">
        <v>1.1673750877380371</v>
      </c>
      <c r="H2865">
        <v>3.3687122166156769E-2</v>
      </c>
      <c r="I2865">
        <v>78.98969178082254</v>
      </c>
      <c r="J2865">
        <f t="shared" si="88"/>
        <v>0</v>
      </c>
    </row>
    <row r="2866" spans="1:10" x14ac:dyDescent="0.25">
      <c r="A2866" s="4" t="str">
        <f t="shared" si="89"/>
        <v>SublapSCHD7/9/2021 (5pm-6pm &amp; 6:30pm-8:58pm)9</v>
      </c>
      <c r="B2866" t="s">
        <v>99</v>
      </c>
      <c r="C2866" t="s">
        <v>117</v>
      </c>
      <c r="D2866" s="5" t="s">
        <v>249</v>
      </c>
      <c r="E2866">
        <v>9</v>
      </c>
      <c r="F2866">
        <v>1.1092652082443237</v>
      </c>
      <c r="G2866">
        <v>1.181537389755249</v>
      </c>
      <c r="H2866">
        <v>3.9529722183942795E-2</v>
      </c>
      <c r="I2866">
        <v>81.765753424656339</v>
      </c>
      <c r="J2866">
        <f t="shared" si="88"/>
        <v>0</v>
      </c>
    </row>
    <row r="2867" spans="1:10" x14ac:dyDescent="0.25">
      <c r="A2867" s="4" t="str">
        <f t="shared" si="89"/>
        <v>SublapSCHD7/9/2021 (5pm-6pm &amp; 6:30pm-8:58pm)10</v>
      </c>
      <c r="B2867" t="s">
        <v>99</v>
      </c>
      <c r="C2867" t="s">
        <v>117</v>
      </c>
      <c r="D2867" s="5" t="s">
        <v>249</v>
      </c>
      <c r="E2867">
        <v>10</v>
      </c>
      <c r="F2867">
        <v>1.1551610231399536</v>
      </c>
      <c r="G2867">
        <v>1.2458089590072632</v>
      </c>
      <c r="H2867">
        <v>4.5386061072349548E-2</v>
      </c>
      <c r="I2867">
        <v>86.532106164384814</v>
      </c>
      <c r="J2867">
        <f t="shared" si="88"/>
        <v>0</v>
      </c>
    </row>
    <row r="2868" spans="1:10" x14ac:dyDescent="0.25">
      <c r="A2868" s="4" t="str">
        <f t="shared" si="89"/>
        <v>SublapSCHD7/9/2021 (5pm-6pm &amp; 6:30pm-8:58pm)11</v>
      </c>
      <c r="B2868" t="s">
        <v>99</v>
      </c>
      <c r="C2868" t="s">
        <v>117</v>
      </c>
      <c r="D2868" s="5" t="s">
        <v>249</v>
      </c>
      <c r="E2868">
        <v>11</v>
      </c>
      <c r="F2868">
        <v>1.4402800798416138</v>
      </c>
      <c r="G2868">
        <v>1.511012077331543</v>
      </c>
      <c r="H2868">
        <v>5.0953872501850128E-2</v>
      </c>
      <c r="I2868">
        <v>90.528424657532611</v>
      </c>
      <c r="J2868">
        <f t="shared" si="88"/>
        <v>0</v>
      </c>
    </row>
    <row r="2869" spans="1:10" x14ac:dyDescent="0.25">
      <c r="A2869" s="4" t="str">
        <f t="shared" si="89"/>
        <v>SublapSCHD7/9/2021 (5pm-6pm &amp; 6:30pm-8:58pm)12</v>
      </c>
      <c r="B2869" t="s">
        <v>99</v>
      </c>
      <c r="C2869" t="s">
        <v>117</v>
      </c>
      <c r="D2869" s="5" t="s">
        <v>249</v>
      </c>
      <c r="E2869">
        <v>12</v>
      </c>
      <c r="F2869">
        <v>1.7897320985794067</v>
      </c>
      <c r="G2869">
        <v>1.9321926832199097</v>
      </c>
      <c r="H2869">
        <v>5.6630108505487442E-2</v>
      </c>
      <c r="I2869">
        <v>96.691010273972154</v>
      </c>
      <c r="J2869">
        <f t="shared" si="88"/>
        <v>0</v>
      </c>
    </row>
    <row r="2870" spans="1:10" x14ac:dyDescent="0.25">
      <c r="A2870" s="4" t="str">
        <f t="shared" si="89"/>
        <v>SublapSCHD7/9/2021 (5pm-6pm &amp; 6:30pm-8:58pm)13</v>
      </c>
      <c r="B2870" t="s">
        <v>99</v>
      </c>
      <c r="C2870" t="s">
        <v>117</v>
      </c>
      <c r="D2870" s="5" t="s">
        <v>249</v>
      </c>
      <c r="E2870">
        <v>13</v>
      </c>
      <c r="F2870">
        <v>2.082491397857666</v>
      </c>
      <c r="G2870">
        <v>2.3076906204223633</v>
      </c>
      <c r="H2870">
        <v>5.9992153197526932E-2</v>
      </c>
      <c r="I2870">
        <v>97.610787671231336</v>
      </c>
      <c r="J2870">
        <f t="shared" si="88"/>
        <v>0</v>
      </c>
    </row>
    <row r="2871" spans="1:10" x14ac:dyDescent="0.25">
      <c r="A2871" s="4" t="str">
        <f t="shared" si="89"/>
        <v>SublapSCHD7/9/2021 (5pm-6pm &amp; 6:30pm-8:58pm)14</v>
      </c>
      <c r="B2871" t="s">
        <v>99</v>
      </c>
      <c r="C2871" t="s">
        <v>117</v>
      </c>
      <c r="D2871" s="5" t="s">
        <v>249</v>
      </c>
      <c r="E2871">
        <v>14</v>
      </c>
      <c r="F2871">
        <v>2.120335578918457</v>
      </c>
      <c r="G2871">
        <v>2.1739656925201416</v>
      </c>
      <c r="H2871">
        <v>5.2462521940469742E-2</v>
      </c>
      <c r="I2871">
        <v>94.474571917806784</v>
      </c>
      <c r="J2871">
        <f t="shared" si="88"/>
        <v>0</v>
      </c>
    </row>
    <row r="2872" spans="1:10" x14ac:dyDescent="0.25">
      <c r="A2872" s="4" t="str">
        <f t="shared" si="89"/>
        <v>SublapSCHD7/9/2021 (5pm-6pm &amp; 6:30pm-8:58pm)15</v>
      </c>
      <c r="B2872" t="s">
        <v>99</v>
      </c>
      <c r="C2872" t="s">
        <v>117</v>
      </c>
      <c r="D2872" s="5" t="s">
        <v>249</v>
      </c>
      <c r="E2872">
        <v>15</v>
      </c>
      <c r="F2872">
        <v>2.0117990970611572</v>
      </c>
      <c r="G2872">
        <v>2.0179169178009033</v>
      </c>
      <c r="H2872">
        <v>2.6646364480257034E-2</v>
      </c>
      <c r="I2872">
        <v>96.536900684933201</v>
      </c>
      <c r="J2872">
        <f t="shared" si="88"/>
        <v>0</v>
      </c>
    </row>
    <row r="2873" spans="1:10" x14ac:dyDescent="0.25">
      <c r="A2873" s="4" t="str">
        <f t="shared" si="89"/>
        <v>SublapSCHD7/9/2021 (5pm-6pm &amp; 6:30pm-8:58pm)16</v>
      </c>
      <c r="B2873" t="s">
        <v>99</v>
      </c>
      <c r="C2873" t="s">
        <v>117</v>
      </c>
      <c r="D2873" s="5" t="s">
        <v>249</v>
      </c>
      <c r="E2873">
        <v>16</v>
      </c>
      <c r="F2873">
        <v>2.3398902416229248</v>
      </c>
      <c r="G2873">
        <v>2.3337724208831787</v>
      </c>
      <c r="H2873">
        <v>2.6646364480257034E-2</v>
      </c>
      <c r="I2873">
        <v>100.65839041096066</v>
      </c>
      <c r="J2873">
        <f t="shared" si="88"/>
        <v>0</v>
      </c>
    </row>
    <row r="2874" spans="1:10" x14ac:dyDescent="0.25">
      <c r="A2874" s="4" t="str">
        <f t="shared" si="89"/>
        <v>SublapSCHD7/9/2021 (5pm-6pm &amp; 6:30pm-8:58pm)17</v>
      </c>
      <c r="B2874" t="s">
        <v>99</v>
      </c>
      <c r="C2874" t="s">
        <v>117</v>
      </c>
      <c r="D2874" s="5" t="s">
        <v>249</v>
      </c>
      <c r="E2874">
        <v>17</v>
      </c>
      <c r="F2874">
        <v>2.5741684436798096</v>
      </c>
      <c r="G2874">
        <v>2.6373023986816406</v>
      </c>
      <c r="H2874">
        <v>4.9347970634698868E-2</v>
      </c>
      <c r="I2874">
        <v>101.88013698629959</v>
      </c>
      <c r="J2874">
        <f t="shared" si="88"/>
        <v>0</v>
      </c>
    </row>
    <row r="2875" spans="1:10" x14ac:dyDescent="0.25">
      <c r="A2875" s="4" t="str">
        <f t="shared" si="89"/>
        <v>SublapSCHD7/9/2021 (5pm-6pm &amp; 6:30pm-8:58pm)18</v>
      </c>
      <c r="B2875" t="s">
        <v>99</v>
      </c>
      <c r="C2875" t="s">
        <v>117</v>
      </c>
      <c r="D2875" s="5" t="s">
        <v>249</v>
      </c>
      <c r="E2875">
        <v>18</v>
      </c>
      <c r="F2875">
        <v>2.8936522006988525</v>
      </c>
      <c r="G2875">
        <v>1.5634641647338867</v>
      </c>
      <c r="H2875">
        <v>5.9800967574119568E-2</v>
      </c>
      <c r="I2875">
        <v>101.18818493150516</v>
      </c>
      <c r="J2875">
        <f t="shared" si="88"/>
        <v>0</v>
      </c>
    </row>
    <row r="2876" spans="1:10" x14ac:dyDescent="0.25">
      <c r="A2876" s="4" t="str">
        <f t="shared" si="89"/>
        <v>SublapSCHD7/9/2021 (5pm-6pm &amp; 6:30pm-8:58pm)19</v>
      </c>
      <c r="B2876" t="s">
        <v>99</v>
      </c>
      <c r="C2876" t="s">
        <v>117</v>
      </c>
      <c r="D2876" s="5" t="s">
        <v>249</v>
      </c>
      <c r="E2876">
        <v>19</v>
      </c>
      <c r="F2876">
        <v>3.1418464183807373</v>
      </c>
      <c r="G2876">
        <v>2.856633186340332</v>
      </c>
      <c r="H2876">
        <v>5.7259164750576019E-2</v>
      </c>
      <c r="I2876">
        <v>100.23818493150576</v>
      </c>
      <c r="J2876">
        <f t="shared" si="88"/>
        <v>0</v>
      </c>
    </row>
    <row r="2877" spans="1:10" x14ac:dyDescent="0.25">
      <c r="A2877" s="4" t="str">
        <f t="shared" si="89"/>
        <v>SublapSCHD7/9/2021 (5pm-6pm &amp; 6:30pm-8:58pm)20</v>
      </c>
      <c r="B2877" t="s">
        <v>99</v>
      </c>
      <c r="C2877" t="s">
        <v>117</v>
      </c>
      <c r="D2877" s="5" t="s">
        <v>249</v>
      </c>
      <c r="E2877">
        <v>20</v>
      </c>
      <c r="F2877">
        <v>3.1325042247772217</v>
      </c>
      <c r="G2877">
        <v>2.2903022766113281</v>
      </c>
      <c r="H2877">
        <v>5.7116709649562836E-2</v>
      </c>
      <c r="I2877">
        <v>98.186643835618</v>
      </c>
      <c r="J2877">
        <f t="shared" si="88"/>
        <v>0</v>
      </c>
    </row>
    <row r="2878" spans="1:10" x14ac:dyDescent="0.25">
      <c r="A2878" s="4" t="str">
        <f t="shared" si="89"/>
        <v>SublapSCHD7/9/2021 (5pm-6pm &amp; 6:30pm-8:58pm)21</v>
      </c>
      <c r="B2878" t="s">
        <v>99</v>
      </c>
      <c r="C2878" t="s">
        <v>117</v>
      </c>
      <c r="D2878" s="5" t="s">
        <v>249</v>
      </c>
      <c r="E2878">
        <v>21</v>
      </c>
      <c r="F2878">
        <v>2.9613730907440186</v>
      </c>
      <c r="G2878">
        <v>2.4680919647216797</v>
      </c>
      <c r="H2878">
        <v>5.4791964590549469E-2</v>
      </c>
      <c r="I2878">
        <v>94.797517123286681</v>
      </c>
      <c r="J2878">
        <f t="shared" si="88"/>
        <v>0</v>
      </c>
    </row>
    <row r="2879" spans="1:10" x14ac:dyDescent="0.25">
      <c r="A2879" s="4" t="str">
        <f t="shared" si="89"/>
        <v>SublapSCHD7/9/2021 (5pm-6pm &amp; 6:30pm-8:58pm)22</v>
      </c>
      <c r="B2879" t="s">
        <v>99</v>
      </c>
      <c r="C2879" t="s">
        <v>117</v>
      </c>
      <c r="D2879" s="5" t="s">
        <v>249</v>
      </c>
      <c r="E2879">
        <v>22</v>
      </c>
      <c r="F2879">
        <v>2.8584096431732178</v>
      </c>
      <c r="G2879">
        <v>3.180741548538208</v>
      </c>
      <c r="H2879">
        <v>5.3360641002655029E-2</v>
      </c>
      <c r="I2879">
        <v>90.533304794519424</v>
      </c>
      <c r="J2879">
        <f t="shared" si="88"/>
        <v>0</v>
      </c>
    </row>
    <row r="2880" spans="1:10" x14ac:dyDescent="0.25">
      <c r="A2880" s="4" t="str">
        <f t="shared" si="89"/>
        <v>SublapSCHD7/9/2021 (5pm-6pm &amp; 6:30pm-8:58pm)23</v>
      </c>
      <c r="B2880" t="s">
        <v>99</v>
      </c>
      <c r="C2880" t="s">
        <v>117</v>
      </c>
      <c r="D2880" s="5" t="s">
        <v>249</v>
      </c>
      <c r="E2880">
        <v>23</v>
      </c>
      <c r="F2880">
        <v>2.5501151084899902</v>
      </c>
      <c r="G2880">
        <v>2.7872269153594971</v>
      </c>
      <c r="H2880">
        <v>5.0799164921045303E-2</v>
      </c>
      <c r="I2880">
        <v>87.590856164383908</v>
      </c>
      <c r="J2880">
        <f t="shared" si="88"/>
        <v>0</v>
      </c>
    </row>
    <row r="2881" spans="1:10" x14ac:dyDescent="0.25">
      <c r="A2881" s="4" t="str">
        <f t="shared" si="89"/>
        <v>SublapSCHD7/9/2021 (5pm-6pm &amp; 6:30pm-8:58pm)24</v>
      </c>
      <c r="B2881" t="s">
        <v>99</v>
      </c>
      <c r="C2881" t="s">
        <v>117</v>
      </c>
      <c r="D2881" s="5" t="s">
        <v>249</v>
      </c>
      <c r="E2881">
        <v>24</v>
      </c>
      <c r="F2881">
        <v>2.2848694324493408</v>
      </c>
      <c r="G2881">
        <v>2.4018027782440186</v>
      </c>
      <c r="H2881">
        <v>4.684755951166153E-2</v>
      </c>
      <c r="I2881">
        <v>85.687037671231693</v>
      </c>
      <c r="J2881">
        <f t="shared" si="88"/>
        <v>0</v>
      </c>
    </row>
    <row r="2882" spans="1:10" x14ac:dyDescent="0.25">
      <c r="A2882" s="4" t="str">
        <f t="shared" si="89"/>
        <v>SublapSCHD8/5/2021 (5pm-6pm &amp; 8pm-9pm)1</v>
      </c>
      <c r="B2882" t="s">
        <v>99</v>
      </c>
      <c r="C2882" t="s">
        <v>117</v>
      </c>
      <c r="D2882" s="5" t="s">
        <v>250</v>
      </c>
      <c r="E2882">
        <v>1</v>
      </c>
      <c r="F2882">
        <v>1.904058575630188</v>
      </c>
      <c r="G2882">
        <v>1.9559592008590698</v>
      </c>
      <c r="H2882">
        <v>3.986576572060585E-2</v>
      </c>
      <c r="I2882">
        <v>85.388357963873688</v>
      </c>
      <c r="J2882">
        <f t="shared" ref="J2882:J2945" si="90">INDEX(events, MATCH(CONCATENATE(B2882, C2882, D2882), events_y, 0), MATCH("Confidential", events_x, 0))</f>
        <v>0</v>
      </c>
    </row>
    <row r="2883" spans="1:10" x14ac:dyDescent="0.25">
      <c r="A2883" s="4" t="str">
        <f t="shared" ref="A2883:A2946" si="91">B2883&amp;C2883&amp;D2883&amp;E2883</f>
        <v>SublapSCHD8/5/2021 (5pm-6pm &amp; 8pm-9pm)2</v>
      </c>
      <c r="B2883" t="s">
        <v>99</v>
      </c>
      <c r="C2883" t="s">
        <v>117</v>
      </c>
      <c r="D2883" s="5" t="s">
        <v>250</v>
      </c>
      <c r="E2883">
        <v>2</v>
      </c>
      <c r="F2883">
        <v>1.6887147426605225</v>
      </c>
      <c r="G2883">
        <v>1.6999688148498535</v>
      </c>
      <c r="H2883">
        <v>3.7278369069099426E-2</v>
      </c>
      <c r="I2883">
        <v>83.854022988507126</v>
      </c>
      <c r="J2883">
        <f t="shared" si="90"/>
        <v>0</v>
      </c>
    </row>
    <row r="2884" spans="1:10" x14ac:dyDescent="0.25">
      <c r="A2884" s="4" t="str">
        <f t="shared" si="91"/>
        <v>SublapSCHD8/5/2021 (5pm-6pm &amp; 8pm-9pm)3</v>
      </c>
      <c r="B2884" t="s">
        <v>99</v>
      </c>
      <c r="C2884" t="s">
        <v>117</v>
      </c>
      <c r="D2884" s="5" t="s">
        <v>250</v>
      </c>
      <c r="E2884">
        <v>3</v>
      </c>
      <c r="F2884">
        <v>1.4566081762313843</v>
      </c>
      <c r="G2884">
        <v>1.5463176965713501</v>
      </c>
      <c r="H2884">
        <v>3.388630598783493E-2</v>
      </c>
      <c r="I2884">
        <v>82.198653530376703</v>
      </c>
      <c r="J2884">
        <f t="shared" si="90"/>
        <v>0</v>
      </c>
    </row>
    <row r="2885" spans="1:10" x14ac:dyDescent="0.25">
      <c r="A2885" s="4" t="str">
        <f t="shared" si="91"/>
        <v>SublapSCHD8/5/2021 (5pm-6pm &amp; 8pm-9pm)4</v>
      </c>
      <c r="B2885" t="s">
        <v>99</v>
      </c>
      <c r="C2885" t="s">
        <v>117</v>
      </c>
      <c r="D2885" s="5" t="s">
        <v>250</v>
      </c>
      <c r="E2885">
        <v>4</v>
      </c>
      <c r="F2885">
        <v>1.3252902030944824</v>
      </c>
      <c r="G2885">
        <v>1.387198805809021</v>
      </c>
      <c r="H2885">
        <v>3.1835559755563736E-2</v>
      </c>
      <c r="I2885">
        <v>81.141264367815211</v>
      </c>
      <c r="J2885">
        <f t="shared" si="90"/>
        <v>0</v>
      </c>
    </row>
    <row r="2886" spans="1:10" x14ac:dyDescent="0.25">
      <c r="A2886" s="4" t="str">
        <f t="shared" si="91"/>
        <v>SublapSCHD8/5/2021 (5pm-6pm &amp; 8pm-9pm)5</v>
      </c>
      <c r="B2886" t="s">
        <v>99</v>
      </c>
      <c r="C2886" t="s">
        <v>117</v>
      </c>
      <c r="D2886" s="5" t="s">
        <v>250</v>
      </c>
      <c r="E2886">
        <v>5</v>
      </c>
      <c r="F2886">
        <v>1.2596014738082886</v>
      </c>
      <c r="G2886">
        <v>1.2380365133285522</v>
      </c>
      <c r="H2886">
        <v>2.9275195673108101E-2</v>
      </c>
      <c r="I2886">
        <v>80.060131362891283</v>
      </c>
      <c r="J2886">
        <f t="shared" si="90"/>
        <v>0</v>
      </c>
    </row>
    <row r="2887" spans="1:10" x14ac:dyDescent="0.25">
      <c r="A2887" s="4" t="str">
        <f t="shared" si="91"/>
        <v>SublapSCHD8/5/2021 (5pm-6pm &amp; 8pm-9pm)6</v>
      </c>
      <c r="B2887" t="s">
        <v>99</v>
      </c>
      <c r="C2887" t="s">
        <v>117</v>
      </c>
      <c r="D2887" s="5" t="s">
        <v>250</v>
      </c>
      <c r="E2887">
        <v>6</v>
      </c>
      <c r="F2887">
        <v>1.192954421043396</v>
      </c>
      <c r="G2887">
        <v>1.1662904024124146</v>
      </c>
      <c r="H2887">
        <v>2.7276447042822838E-2</v>
      </c>
      <c r="I2887">
        <v>78.143579638752968</v>
      </c>
      <c r="J2887">
        <f t="shared" si="90"/>
        <v>0</v>
      </c>
    </row>
    <row r="2888" spans="1:10" x14ac:dyDescent="0.25">
      <c r="A2888" s="4" t="str">
        <f t="shared" si="91"/>
        <v>SublapSCHD8/5/2021 (5pm-6pm &amp; 8pm-9pm)7</v>
      </c>
      <c r="B2888" t="s">
        <v>99</v>
      </c>
      <c r="C2888" t="s">
        <v>117</v>
      </c>
      <c r="D2888" s="5" t="s">
        <v>250</v>
      </c>
      <c r="E2888">
        <v>7</v>
      </c>
      <c r="F2888">
        <v>1.1093109846115112</v>
      </c>
      <c r="G2888">
        <v>1.0939714908599854</v>
      </c>
      <c r="H2888">
        <v>2.7176644653081894E-2</v>
      </c>
      <c r="I2888">
        <v>77.264745484399512</v>
      </c>
      <c r="J2888">
        <f t="shared" si="90"/>
        <v>0</v>
      </c>
    </row>
    <row r="2889" spans="1:10" x14ac:dyDescent="0.25">
      <c r="A2889" s="4" t="str">
        <f t="shared" si="91"/>
        <v>SublapSCHD8/5/2021 (5pm-6pm &amp; 8pm-9pm)8</v>
      </c>
      <c r="B2889" t="s">
        <v>99</v>
      </c>
      <c r="C2889" t="s">
        <v>117</v>
      </c>
      <c r="D2889" s="5" t="s">
        <v>250</v>
      </c>
      <c r="E2889">
        <v>8</v>
      </c>
      <c r="F2889">
        <v>1.0279836654663086</v>
      </c>
      <c r="G2889">
        <v>1.0338902473449707</v>
      </c>
      <c r="H2889">
        <v>3.0232761055231094E-2</v>
      </c>
      <c r="I2889">
        <v>77.595714285715275</v>
      </c>
      <c r="J2889">
        <f t="shared" si="90"/>
        <v>0</v>
      </c>
    </row>
    <row r="2890" spans="1:10" x14ac:dyDescent="0.25">
      <c r="A2890" s="4" t="str">
        <f t="shared" si="91"/>
        <v>SublapSCHD8/5/2021 (5pm-6pm &amp; 8pm-9pm)9</v>
      </c>
      <c r="B2890" t="s">
        <v>99</v>
      </c>
      <c r="C2890" t="s">
        <v>117</v>
      </c>
      <c r="D2890" s="5" t="s">
        <v>250</v>
      </c>
      <c r="E2890">
        <v>9</v>
      </c>
      <c r="F2890">
        <v>0.96204417943954468</v>
      </c>
      <c r="G2890">
        <v>0.98196220397949219</v>
      </c>
      <c r="H2890">
        <v>3.268842026591301E-2</v>
      </c>
      <c r="I2890">
        <v>80.419458128080024</v>
      </c>
      <c r="J2890">
        <f t="shared" si="90"/>
        <v>0</v>
      </c>
    </row>
    <row r="2891" spans="1:10" x14ac:dyDescent="0.25">
      <c r="A2891" s="4" t="str">
        <f t="shared" si="91"/>
        <v>SublapSCHD8/5/2021 (5pm-6pm &amp; 8pm-9pm)10</v>
      </c>
      <c r="B2891" t="s">
        <v>99</v>
      </c>
      <c r="C2891" t="s">
        <v>117</v>
      </c>
      <c r="D2891" s="5" t="s">
        <v>250</v>
      </c>
      <c r="E2891">
        <v>10</v>
      </c>
      <c r="F2891">
        <v>1.0376893281936646</v>
      </c>
      <c r="G2891">
        <v>0.98967617750167847</v>
      </c>
      <c r="H2891">
        <v>3.8258597254753113E-2</v>
      </c>
      <c r="I2891">
        <v>85.3890640394103</v>
      </c>
      <c r="J2891">
        <f t="shared" si="90"/>
        <v>0</v>
      </c>
    </row>
    <row r="2892" spans="1:10" x14ac:dyDescent="0.25">
      <c r="A2892" s="4" t="str">
        <f t="shared" si="91"/>
        <v>SublapSCHD8/5/2021 (5pm-6pm &amp; 8pm-9pm)11</v>
      </c>
      <c r="B2892" t="s">
        <v>99</v>
      </c>
      <c r="C2892" t="s">
        <v>117</v>
      </c>
      <c r="D2892" s="5" t="s">
        <v>250</v>
      </c>
      <c r="E2892">
        <v>11</v>
      </c>
      <c r="F2892">
        <v>1.1583834886550903</v>
      </c>
      <c r="G2892">
        <v>1.1557600498199463</v>
      </c>
      <c r="H2892">
        <v>4.3686758726835251E-2</v>
      </c>
      <c r="I2892">
        <v>93.554926108373252</v>
      </c>
      <c r="J2892">
        <f t="shared" si="90"/>
        <v>0</v>
      </c>
    </row>
    <row r="2893" spans="1:10" x14ac:dyDescent="0.25">
      <c r="A2893" s="4" t="str">
        <f t="shared" si="91"/>
        <v>SublapSCHD8/5/2021 (5pm-6pm &amp; 8pm-9pm)12</v>
      </c>
      <c r="B2893" t="s">
        <v>99</v>
      </c>
      <c r="C2893" t="s">
        <v>117</v>
      </c>
      <c r="D2893" s="5" t="s">
        <v>250</v>
      </c>
      <c r="E2893">
        <v>12</v>
      </c>
      <c r="F2893">
        <v>1.3566099405288696</v>
      </c>
      <c r="G2893">
        <v>1.3188529014587402</v>
      </c>
      <c r="H2893">
        <v>4.7612987458705902E-2</v>
      </c>
      <c r="I2893">
        <v>95.668883415436937</v>
      </c>
      <c r="J2893">
        <f t="shared" si="90"/>
        <v>0</v>
      </c>
    </row>
    <row r="2894" spans="1:10" x14ac:dyDescent="0.25">
      <c r="A2894" s="4" t="str">
        <f t="shared" si="91"/>
        <v>SublapSCHD8/5/2021 (5pm-6pm &amp; 8pm-9pm)13</v>
      </c>
      <c r="B2894" t="s">
        <v>99</v>
      </c>
      <c r="C2894" t="s">
        <v>117</v>
      </c>
      <c r="D2894" s="5" t="s">
        <v>250</v>
      </c>
      <c r="E2894">
        <v>13</v>
      </c>
      <c r="F2894">
        <v>1.5600612163543701</v>
      </c>
      <c r="G2894">
        <v>1.6142963171005249</v>
      </c>
      <c r="H2894">
        <v>4.8698343336582184E-2</v>
      </c>
      <c r="I2894">
        <v>99.63054187192283</v>
      </c>
      <c r="J2894">
        <f t="shared" si="90"/>
        <v>0</v>
      </c>
    </row>
    <row r="2895" spans="1:10" x14ac:dyDescent="0.25">
      <c r="A2895" s="4" t="str">
        <f t="shared" si="91"/>
        <v>SublapSCHD8/5/2021 (5pm-6pm &amp; 8pm-9pm)14</v>
      </c>
      <c r="B2895" t="s">
        <v>99</v>
      </c>
      <c r="C2895" t="s">
        <v>117</v>
      </c>
      <c r="D2895" s="5" t="s">
        <v>250</v>
      </c>
      <c r="E2895">
        <v>14</v>
      </c>
      <c r="F2895">
        <v>1.8336101770401001</v>
      </c>
      <c r="G2895">
        <v>1.8635551929473877</v>
      </c>
      <c r="H2895">
        <v>4.4394124299287796E-2</v>
      </c>
      <c r="I2895">
        <v>100.91034482758479</v>
      </c>
      <c r="J2895">
        <f t="shared" si="90"/>
        <v>0</v>
      </c>
    </row>
    <row r="2896" spans="1:10" x14ac:dyDescent="0.25">
      <c r="A2896" s="4" t="str">
        <f t="shared" si="91"/>
        <v>SublapSCHD8/5/2021 (5pm-6pm &amp; 8pm-9pm)15</v>
      </c>
      <c r="B2896" t="s">
        <v>99</v>
      </c>
      <c r="C2896" t="s">
        <v>117</v>
      </c>
      <c r="D2896" s="5" t="s">
        <v>250</v>
      </c>
      <c r="E2896">
        <v>15</v>
      </c>
      <c r="F2896">
        <v>2.1021873950958252</v>
      </c>
      <c r="G2896">
        <v>2.08819580078125</v>
      </c>
      <c r="H2896">
        <v>2.4704840034246445E-2</v>
      </c>
      <c r="I2896">
        <v>101.41510673234805</v>
      </c>
      <c r="J2896">
        <f t="shared" si="90"/>
        <v>0</v>
      </c>
    </row>
    <row r="2897" spans="1:10" x14ac:dyDescent="0.25">
      <c r="A2897" s="4" t="str">
        <f t="shared" si="91"/>
        <v>SublapSCHD8/5/2021 (5pm-6pm &amp; 8pm-9pm)16</v>
      </c>
      <c r="B2897" t="s">
        <v>99</v>
      </c>
      <c r="C2897" t="s">
        <v>117</v>
      </c>
      <c r="D2897" s="5" t="s">
        <v>250</v>
      </c>
      <c r="E2897">
        <v>16</v>
      </c>
      <c r="F2897">
        <v>2.3486602306365967</v>
      </c>
      <c r="G2897">
        <v>2.3626518249511719</v>
      </c>
      <c r="H2897">
        <v>2.4704840034246445E-2</v>
      </c>
      <c r="I2897">
        <v>100.49786535303618</v>
      </c>
      <c r="J2897">
        <f t="shared" si="90"/>
        <v>0</v>
      </c>
    </row>
    <row r="2898" spans="1:10" x14ac:dyDescent="0.25">
      <c r="A2898" s="4" t="str">
        <f t="shared" si="91"/>
        <v>SublapSCHD8/5/2021 (5pm-6pm &amp; 8pm-9pm)17</v>
      </c>
      <c r="B2898" t="s">
        <v>99</v>
      </c>
      <c r="C2898" t="s">
        <v>117</v>
      </c>
      <c r="D2898" s="5" t="s">
        <v>250</v>
      </c>
      <c r="E2898">
        <v>17</v>
      </c>
      <c r="F2898">
        <v>2.6529788970947266</v>
      </c>
      <c r="G2898">
        <v>2.5866730213165283</v>
      </c>
      <c r="H2898">
        <v>4.7931931912899017E-2</v>
      </c>
      <c r="I2898">
        <v>99.43349753694757</v>
      </c>
      <c r="J2898">
        <f t="shared" si="90"/>
        <v>0</v>
      </c>
    </row>
    <row r="2899" spans="1:10" x14ac:dyDescent="0.25">
      <c r="A2899" s="4" t="str">
        <f t="shared" si="91"/>
        <v>SublapSCHD8/5/2021 (5pm-6pm &amp; 8pm-9pm)18</v>
      </c>
      <c r="B2899" t="s">
        <v>99</v>
      </c>
      <c r="C2899" t="s">
        <v>117</v>
      </c>
      <c r="D2899" s="5" t="s">
        <v>250</v>
      </c>
      <c r="E2899">
        <v>18</v>
      </c>
      <c r="F2899">
        <v>2.8920607566833496</v>
      </c>
      <c r="G2899">
        <v>1.8243942260742188</v>
      </c>
      <c r="H2899">
        <v>5.5847816169261932E-2</v>
      </c>
      <c r="I2899">
        <v>98.122085385877028</v>
      </c>
      <c r="J2899">
        <f t="shared" si="90"/>
        <v>0</v>
      </c>
    </row>
    <row r="2900" spans="1:10" x14ac:dyDescent="0.25">
      <c r="A2900" s="4" t="str">
        <f t="shared" si="91"/>
        <v>SublapSCHD8/5/2021 (5pm-6pm &amp; 8pm-9pm)19</v>
      </c>
      <c r="B2900" t="s">
        <v>99</v>
      </c>
      <c r="C2900" t="s">
        <v>117</v>
      </c>
      <c r="D2900" s="5" t="s">
        <v>250</v>
      </c>
      <c r="E2900">
        <v>19</v>
      </c>
      <c r="F2900">
        <v>3.0027613639831543</v>
      </c>
      <c r="G2900">
        <v>3.2686631679534912</v>
      </c>
      <c r="H2900">
        <v>5.4076157510280609E-2</v>
      </c>
      <c r="I2900">
        <v>96.202134646960829</v>
      </c>
      <c r="J2900">
        <f t="shared" si="90"/>
        <v>0</v>
      </c>
    </row>
    <row r="2901" spans="1:10" x14ac:dyDescent="0.25">
      <c r="A2901" s="4" t="str">
        <f t="shared" si="91"/>
        <v>SublapSCHD8/5/2021 (5pm-6pm &amp; 8pm-9pm)20</v>
      </c>
      <c r="B2901" t="s">
        <v>99</v>
      </c>
      <c r="C2901" t="s">
        <v>117</v>
      </c>
      <c r="D2901" s="5" t="s">
        <v>250</v>
      </c>
      <c r="E2901">
        <v>20</v>
      </c>
      <c r="F2901">
        <v>2.8587658405303955</v>
      </c>
      <c r="G2901">
        <v>2.9267022609710693</v>
      </c>
      <c r="H2901">
        <v>5.2102256566286087E-2</v>
      </c>
      <c r="I2901">
        <v>93.124663382592715</v>
      </c>
      <c r="J2901">
        <f t="shared" si="90"/>
        <v>0</v>
      </c>
    </row>
    <row r="2902" spans="1:10" x14ac:dyDescent="0.25">
      <c r="A2902" s="4" t="str">
        <f t="shared" si="91"/>
        <v>SublapSCHD8/5/2021 (5pm-6pm &amp; 8pm-9pm)21</v>
      </c>
      <c r="B2902" t="s">
        <v>99</v>
      </c>
      <c r="C2902" t="s">
        <v>117</v>
      </c>
      <c r="D2902" s="5" t="s">
        <v>250</v>
      </c>
      <c r="E2902">
        <v>21</v>
      </c>
      <c r="F2902">
        <v>2.7286033630371094</v>
      </c>
      <c r="G2902">
        <v>1.8053154945373535</v>
      </c>
      <c r="H2902">
        <v>5.1323015242815018E-2</v>
      </c>
      <c r="I2902">
        <v>88.644417077174268</v>
      </c>
      <c r="J2902">
        <f t="shared" si="90"/>
        <v>0</v>
      </c>
    </row>
    <row r="2903" spans="1:10" x14ac:dyDescent="0.25">
      <c r="A2903" s="4" t="str">
        <f t="shared" si="91"/>
        <v>SublapSCHD8/5/2021 (5pm-6pm &amp; 8pm-9pm)22</v>
      </c>
      <c r="B2903" t="s">
        <v>99</v>
      </c>
      <c r="C2903" t="s">
        <v>117</v>
      </c>
      <c r="D2903" s="5" t="s">
        <v>250</v>
      </c>
      <c r="E2903">
        <v>22</v>
      </c>
      <c r="F2903">
        <v>2.5161747932434082</v>
      </c>
      <c r="G2903">
        <v>2.8511753082275391</v>
      </c>
      <c r="H2903">
        <v>4.8435371369123459E-2</v>
      </c>
      <c r="I2903">
        <v>85.293300492611934</v>
      </c>
      <c r="J2903">
        <f t="shared" si="90"/>
        <v>0</v>
      </c>
    </row>
    <row r="2904" spans="1:10" x14ac:dyDescent="0.25">
      <c r="A2904" s="4" t="str">
        <f t="shared" si="91"/>
        <v>SublapSCHD8/5/2021 (5pm-6pm &amp; 8pm-9pm)23</v>
      </c>
      <c r="B2904" t="s">
        <v>99</v>
      </c>
      <c r="C2904" t="s">
        <v>117</v>
      </c>
      <c r="D2904" s="5" t="s">
        <v>250</v>
      </c>
      <c r="E2904">
        <v>23</v>
      </c>
      <c r="F2904">
        <v>2.1966168880462646</v>
      </c>
      <c r="G2904">
        <v>2.2800703048706055</v>
      </c>
      <c r="H2904">
        <v>4.3362483382225037E-2</v>
      </c>
      <c r="I2904">
        <v>84.058128078817802</v>
      </c>
      <c r="J2904">
        <f t="shared" si="90"/>
        <v>0</v>
      </c>
    </row>
    <row r="2905" spans="1:10" x14ac:dyDescent="0.25">
      <c r="A2905" s="4" t="str">
        <f t="shared" si="91"/>
        <v>SublapSCHD8/5/2021 (5pm-6pm &amp; 8pm-9pm)24</v>
      </c>
      <c r="B2905" t="s">
        <v>99</v>
      </c>
      <c r="C2905" t="s">
        <v>117</v>
      </c>
      <c r="D2905" s="5" t="s">
        <v>250</v>
      </c>
      <c r="E2905">
        <v>24</v>
      </c>
      <c r="F2905">
        <v>1.8747880458831787</v>
      </c>
      <c r="G2905">
        <v>1.9474378824234009</v>
      </c>
      <c r="H2905">
        <v>4.034743458032608E-2</v>
      </c>
      <c r="I2905">
        <v>83.578374384235502</v>
      </c>
      <c r="J2905">
        <f t="shared" si="90"/>
        <v>0</v>
      </c>
    </row>
    <row r="2906" spans="1:10" x14ac:dyDescent="0.25">
      <c r="A2906" s="4" t="str">
        <f t="shared" si="91"/>
        <v>SublapSCHD8/27/2021 (6pm-8pm)1</v>
      </c>
      <c r="B2906" t="s">
        <v>99</v>
      </c>
      <c r="C2906" t="s">
        <v>117</v>
      </c>
      <c r="D2906" s="5" t="s">
        <v>251</v>
      </c>
      <c r="E2906">
        <v>1</v>
      </c>
      <c r="F2906">
        <v>1.2777023315429688</v>
      </c>
      <c r="G2906">
        <v>1.3041536808013916</v>
      </c>
      <c r="H2906">
        <v>3.53882797062397E-2</v>
      </c>
      <c r="I2906">
        <v>77.790259319287983</v>
      </c>
      <c r="J2906">
        <f t="shared" si="90"/>
        <v>0</v>
      </c>
    </row>
    <row r="2907" spans="1:10" x14ac:dyDescent="0.25">
      <c r="A2907" s="4" t="str">
        <f t="shared" si="91"/>
        <v>SublapSCHD8/27/2021 (6pm-8pm)2</v>
      </c>
      <c r="B2907" t="s">
        <v>99</v>
      </c>
      <c r="C2907" t="s">
        <v>117</v>
      </c>
      <c r="D2907" s="5" t="s">
        <v>251</v>
      </c>
      <c r="E2907">
        <v>2</v>
      </c>
      <c r="F2907">
        <v>1.0630720853805542</v>
      </c>
      <c r="G2907">
        <v>1.1008853912353516</v>
      </c>
      <c r="H2907">
        <v>3.2642941921949387E-2</v>
      </c>
      <c r="I2907">
        <v>75.520194489465126</v>
      </c>
      <c r="J2907">
        <f t="shared" si="90"/>
        <v>0</v>
      </c>
    </row>
    <row r="2908" spans="1:10" x14ac:dyDescent="0.25">
      <c r="A2908" s="4" t="str">
        <f t="shared" si="91"/>
        <v>SublapSCHD8/27/2021 (6pm-8pm)3</v>
      </c>
      <c r="B2908" t="s">
        <v>99</v>
      </c>
      <c r="C2908" t="s">
        <v>117</v>
      </c>
      <c r="D2908" s="5" t="s">
        <v>251</v>
      </c>
      <c r="E2908">
        <v>3</v>
      </c>
      <c r="F2908">
        <v>0.94064700603485107</v>
      </c>
      <c r="G2908">
        <v>0.97281730175018311</v>
      </c>
      <c r="H2908">
        <v>3.0553640797734261E-2</v>
      </c>
      <c r="I2908">
        <v>72.612285251216449</v>
      </c>
      <c r="J2908">
        <f t="shared" si="90"/>
        <v>0</v>
      </c>
    </row>
    <row r="2909" spans="1:10" x14ac:dyDescent="0.25">
      <c r="A2909" s="4" t="str">
        <f t="shared" si="91"/>
        <v>SublapSCHD8/27/2021 (6pm-8pm)4</v>
      </c>
      <c r="B2909" t="s">
        <v>99</v>
      </c>
      <c r="C2909" t="s">
        <v>117</v>
      </c>
      <c r="D2909" s="5" t="s">
        <v>251</v>
      </c>
      <c r="E2909">
        <v>4</v>
      </c>
      <c r="F2909">
        <v>0.87627488374710083</v>
      </c>
      <c r="G2909">
        <v>0.89624881744384766</v>
      </c>
      <c r="H2909">
        <v>2.8049219399690628E-2</v>
      </c>
      <c r="I2909">
        <v>70.99991896272428</v>
      </c>
      <c r="J2909">
        <f t="shared" si="90"/>
        <v>0</v>
      </c>
    </row>
    <row r="2910" spans="1:10" x14ac:dyDescent="0.25">
      <c r="A2910" s="4" t="str">
        <f t="shared" si="91"/>
        <v>SublapSCHD8/27/2021 (6pm-8pm)5</v>
      </c>
      <c r="B2910" t="s">
        <v>99</v>
      </c>
      <c r="C2910" t="s">
        <v>117</v>
      </c>
      <c r="D2910" s="5" t="s">
        <v>251</v>
      </c>
      <c r="E2910">
        <v>5</v>
      </c>
      <c r="F2910">
        <v>0.80843240022659302</v>
      </c>
      <c r="G2910">
        <v>0.79296404123306274</v>
      </c>
      <c r="H2910">
        <v>2.6928417384624481E-2</v>
      </c>
      <c r="I2910">
        <v>69.1598622366283</v>
      </c>
      <c r="J2910">
        <f t="shared" si="90"/>
        <v>0</v>
      </c>
    </row>
    <row r="2911" spans="1:10" x14ac:dyDescent="0.25">
      <c r="A2911" s="4" t="str">
        <f t="shared" si="91"/>
        <v>SublapSCHD8/27/2021 (6pm-8pm)6</v>
      </c>
      <c r="B2911" t="s">
        <v>99</v>
      </c>
      <c r="C2911" t="s">
        <v>117</v>
      </c>
      <c r="D2911" s="5" t="s">
        <v>251</v>
      </c>
      <c r="E2911">
        <v>6</v>
      </c>
      <c r="F2911">
        <v>0.79302835464477539</v>
      </c>
      <c r="G2911">
        <v>0.76729899644851685</v>
      </c>
      <c r="H2911">
        <v>2.4341190233826637E-2</v>
      </c>
      <c r="I2911">
        <v>67.527252836305976</v>
      </c>
      <c r="J2911">
        <f t="shared" si="90"/>
        <v>0</v>
      </c>
    </row>
    <row r="2912" spans="1:10" x14ac:dyDescent="0.25">
      <c r="A2912" s="4" t="str">
        <f t="shared" si="91"/>
        <v>SublapSCHD8/27/2021 (6pm-8pm)7</v>
      </c>
      <c r="B2912" t="s">
        <v>99</v>
      </c>
      <c r="C2912" t="s">
        <v>117</v>
      </c>
      <c r="D2912" s="5" t="s">
        <v>251</v>
      </c>
      <c r="E2912">
        <v>7</v>
      </c>
      <c r="F2912">
        <v>0.79234129190444946</v>
      </c>
      <c r="G2912">
        <v>0.76418781280517578</v>
      </c>
      <c r="H2912">
        <v>2.4929692968726158E-2</v>
      </c>
      <c r="I2912">
        <v>66.92048622366228</v>
      </c>
      <c r="J2912">
        <f t="shared" si="90"/>
        <v>0</v>
      </c>
    </row>
    <row r="2913" spans="1:10" x14ac:dyDescent="0.25">
      <c r="A2913" s="4" t="str">
        <f t="shared" si="91"/>
        <v>SublapSCHD8/27/2021 (6pm-8pm)8</v>
      </c>
      <c r="B2913" t="s">
        <v>99</v>
      </c>
      <c r="C2913" t="s">
        <v>117</v>
      </c>
      <c r="D2913" s="5" t="s">
        <v>251</v>
      </c>
      <c r="E2913">
        <v>8</v>
      </c>
      <c r="F2913">
        <v>0.6717674732208252</v>
      </c>
      <c r="G2913">
        <v>0.66225486993789673</v>
      </c>
      <c r="H2913">
        <v>2.5336571037769318E-2</v>
      </c>
      <c r="I2913">
        <v>66.995494327390418</v>
      </c>
      <c r="J2913">
        <f t="shared" si="90"/>
        <v>0</v>
      </c>
    </row>
    <row r="2914" spans="1:10" x14ac:dyDescent="0.25">
      <c r="A2914" s="4" t="str">
        <f t="shared" si="91"/>
        <v>SublapSCHD8/27/2021 (6pm-8pm)9</v>
      </c>
      <c r="B2914" t="s">
        <v>99</v>
      </c>
      <c r="C2914" t="s">
        <v>117</v>
      </c>
      <c r="D2914" s="5" t="s">
        <v>251</v>
      </c>
      <c r="E2914">
        <v>9</v>
      </c>
      <c r="F2914">
        <v>0.49728944897651672</v>
      </c>
      <c r="G2914">
        <v>0.49485915899276733</v>
      </c>
      <c r="H2914">
        <v>2.949833869934082E-2</v>
      </c>
      <c r="I2914">
        <v>68.491888168556002</v>
      </c>
      <c r="J2914">
        <f t="shared" si="90"/>
        <v>0</v>
      </c>
    </row>
    <row r="2915" spans="1:10" x14ac:dyDescent="0.25">
      <c r="A2915" s="4" t="str">
        <f t="shared" si="91"/>
        <v>SublapSCHD8/27/2021 (6pm-8pm)10</v>
      </c>
      <c r="B2915" t="s">
        <v>99</v>
      </c>
      <c r="C2915" t="s">
        <v>117</v>
      </c>
      <c r="D2915" s="5" t="s">
        <v>251</v>
      </c>
      <c r="E2915">
        <v>10</v>
      </c>
      <c r="F2915">
        <v>0.37643003463745117</v>
      </c>
      <c r="G2915">
        <v>0.38144281506538391</v>
      </c>
      <c r="H2915">
        <v>3.3654917031526566E-2</v>
      </c>
      <c r="I2915">
        <v>73.97210696920456</v>
      </c>
      <c r="J2915">
        <f t="shared" si="90"/>
        <v>0</v>
      </c>
    </row>
    <row r="2916" spans="1:10" x14ac:dyDescent="0.25">
      <c r="A2916" s="4" t="str">
        <f t="shared" si="91"/>
        <v>SublapSCHD8/27/2021 (6pm-8pm)11</v>
      </c>
      <c r="B2916" t="s">
        <v>99</v>
      </c>
      <c r="C2916" t="s">
        <v>117</v>
      </c>
      <c r="D2916" s="5" t="s">
        <v>251</v>
      </c>
      <c r="E2916">
        <v>11</v>
      </c>
      <c r="F2916">
        <v>0.35593941807746887</v>
      </c>
      <c r="G2916">
        <v>0.36036944389343262</v>
      </c>
      <c r="H2916">
        <v>3.8082949817180634E-2</v>
      </c>
      <c r="I2916">
        <v>79.787520259318967</v>
      </c>
      <c r="J2916">
        <f t="shared" si="90"/>
        <v>0</v>
      </c>
    </row>
    <row r="2917" spans="1:10" x14ac:dyDescent="0.25">
      <c r="A2917" s="4" t="str">
        <f t="shared" si="91"/>
        <v>SublapSCHD8/27/2021 (6pm-8pm)12</v>
      </c>
      <c r="B2917" t="s">
        <v>99</v>
      </c>
      <c r="C2917" t="s">
        <v>117</v>
      </c>
      <c r="D2917" s="5" t="s">
        <v>251</v>
      </c>
      <c r="E2917">
        <v>12</v>
      </c>
      <c r="F2917">
        <v>0.45692923665046692</v>
      </c>
      <c r="G2917">
        <v>0.49196657538414001</v>
      </c>
      <c r="H2917">
        <v>4.3828979134559631E-2</v>
      </c>
      <c r="I2917">
        <v>84.933792544569357</v>
      </c>
      <c r="J2917">
        <f t="shared" si="90"/>
        <v>0</v>
      </c>
    </row>
    <row r="2918" spans="1:10" x14ac:dyDescent="0.25">
      <c r="A2918" s="4" t="str">
        <f t="shared" si="91"/>
        <v>SublapSCHD8/27/2021 (6pm-8pm)13</v>
      </c>
      <c r="B2918" t="s">
        <v>99</v>
      </c>
      <c r="C2918" t="s">
        <v>117</v>
      </c>
      <c r="D2918" s="5" t="s">
        <v>251</v>
      </c>
      <c r="E2918">
        <v>13</v>
      </c>
      <c r="F2918">
        <v>0.68743407726287842</v>
      </c>
      <c r="G2918">
        <v>0.73317492008209229</v>
      </c>
      <c r="H2918">
        <v>4.8588689416646957E-2</v>
      </c>
      <c r="I2918">
        <v>89.469448946515172</v>
      </c>
      <c r="J2918">
        <f t="shared" si="90"/>
        <v>0</v>
      </c>
    </row>
    <row r="2919" spans="1:10" x14ac:dyDescent="0.25">
      <c r="A2919" s="4" t="str">
        <f t="shared" si="91"/>
        <v>SublapSCHD8/27/2021 (6pm-8pm)14</v>
      </c>
      <c r="B2919" t="s">
        <v>99</v>
      </c>
      <c r="C2919" t="s">
        <v>117</v>
      </c>
      <c r="D2919" s="5" t="s">
        <v>251</v>
      </c>
      <c r="E2919">
        <v>14</v>
      </c>
      <c r="F2919">
        <v>1.0224086046218872</v>
      </c>
      <c r="G2919">
        <v>1.0338884592056274</v>
      </c>
      <c r="H2919">
        <v>4.9940187484025955E-2</v>
      </c>
      <c r="I2919">
        <v>92.856726094004884</v>
      </c>
      <c r="J2919">
        <f t="shared" si="90"/>
        <v>0</v>
      </c>
    </row>
    <row r="2920" spans="1:10" x14ac:dyDescent="0.25">
      <c r="A2920" s="4" t="str">
        <f t="shared" si="91"/>
        <v>SublapSCHD8/27/2021 (6pm-8pm)15</v>
      </c>
      <c r="B2920" t="s">
        <v>99</v>
      </c>
      <c r="C2920" t="s">
        <v>117</v>
      </c>
      <c r="D2920" s="5" t="s">
        <v>251</v>
      </c>
      <c r="E2920">
        <v>15</v>
      </c>
      <c r="F2920">
        <v>1.3458263874053955</v>
      </c>
      <c r="G2920">
        <v>1.4207881689071655</v>
      </c>
      <c r="H2920">
        <v>4.8133984208106995E-2</v>
      </c>
      <c r="I2920">
        <v>95.719286871959767</v>
      </c>
      <c r="J2920">
        <f t="shared" si="90"/>
        <v>0</v>
      </c>
    </row>
    <row r="2921" spans="1:10" x14ac:dyDescent="0.25">
      <c r="A2921" s="4" t="str">
        <f t="shared" si="91"/>
        <v>SublapSCHD8/27/2021 (6pm-8pm)16</v>
      </c>
      <c r="B2921" t="s">
        <v>99</v>
      </c>
      <c r="C2921" t="s">
        <v>117</v>
      </c>
      <c r="D2921" s="5" t="s">
        <v>251</v>
      </c>
      <c r="E2921">
        <v>16</v>
      </c>
      <c r="F2921">
        <v>1.7858407497406006</v>
      </c>
      <c r="G2921">
        <v>1.8327844142913818</v>
      </c>
      <c r="H2921">
        <v>2.5640392675995827E-2</v>
      </c>
      <c r="I2921">
        <v>97.459724473257978</v>
      </c>
      <c r="J2921">
        <f t="shared" si="90"/>
        <v>0</v>
      </c>
    </row>
    <row r="2922" spans="1:10" x14ac:dyDescent="0.25">
      <c r="A2922" s="4" t="str">
        <f t="shared" si="91"/>
        <v>SublapSCHD8/27/2021 (6pm-8pm)17</v>
      </c>
      <c r="B2922" t="s">
        <v>99</v>
      </c>
      <c r="C2922" t="s">
        <v>117</v>
      </c>
      <c r="D2922" s="5" t="s">
        <v>251</v>
      </c>
      <c r="E2922">
        <v>17</v>
      </c>
      <c r="F2922">
        <v>2.1682150363922119</v>
      </c>
      <c r="G2922">
        <v>2.1212713718414307</v>
      </c>
      <c r="H2922">
        <v>2.5640392675995827E-2</v>
      </c>
      <c r="I2922">
        <v>97.223500810372869</v>
      </c>
      <c r="J2922">
        <f t="shared" si="90"/>
        <v>0</v>
      </c>
    </row>
    <row r="2923" spans="1:10" x14ac:dyDescent="0.25">
      <c r="A2923" s="4" t="str">
        <f t="shared" si="91"/>
        <v>SublapSCHD8/27/2021 (6pm-8pm)18</v>
      </c>
      <c r="B2923" t="s">
        <v>99</v>
      </c>
      <c r="C2923" t="s">
        <v>117</v>
      </c>
      <c r="D2923" s="5" t="s">
        <v>251</v>
      </c>
      <c r="E2923">
        <v>18</v>
      </c>
      <c r="F2923">
        <v>2.445756196975708</v>
      </c>
      <c r="G2923">
        <v>2.4660696983337402</v>
      </c>
      <c r="H2923">
        <v>4.5493755489587784E-2</v>
      </c>
      <c r="I2923">
        <v>96.939627228525211</v>
      </c>
      <c r="J2923">
        <f t="shared" si="90"/>
        <v>0</v>
      </c>
    </row>
    <row r="2924" spans="1:10" x14ac:dyDescent="0.25">
      <c r="A2924" s="4" t="str">
        <f t="shared" si="91"/>
        <v>SublapSCHD8/27/2021 (6pm-8pm)19</v>
      </c>
      <c r="B2924" t="s">
        <v>99</v>
      </c>
      <c r="C2924" t="s">
        <v>117</v>
      </c>
      <c r="D2924" s="5" t="s">
        <v>251</v>
      </c>
      <c r="E2924">
        <v>19</v>
      </c>
      <c r="F2924">
        <v>2.524261474609375</v>
      </c>
      <c r="G2924">
        <v>1.6356898546218872</v>
      </c>
      <c r="H2924">
        <v>5.2707184106111526E-2</v>
      </c>
      <c r="I2924">
        <v>95.38387358184616</v>
      </c>
      <c r="J2924">
        <f t="shared" si="90"/>
        <v>0</v>
      </c>
    </row>
    <row r="2925" spans="1:10" x14ac:dyDescent="0.25">
      <c r="A2925" s="4" t="str">
        <f t="shared" si="91"/>
        <v>SublapSCHD8/27/2021 (6pm-8pm)20</v>
      </c>
      <c r="B2925" t="s">
        <v>99</v>
      </c>
      <c r="C2925" t="s">
        <v>117</v>
      </c>
      <c r="D2925" s="5" t="s">
        <v>251</v>
      </c>
      <c r="E2925">
        <v>20</v>
      </c>
      <c r="F2925">
        <v>2.4208312034606934</v>
      </c>
      <c r="G2925">
        <v>1.928381085395813</v>
      </c>
      <c r="H2925">
        <v>5.1537778228521347E-2</v>
      </c>
      <c r="I2925">
        <v>93.446191247973971</v>
      </c>
      <c r="J2925">
        <f t="shared" si="90"/>
        <v>0</v>
      </c>
    </row>
    <row r="2926" spans="1:10" x14ac:dyDescent="0.25">
      <c r="A2926" s="4" t="str">
        <f t="shared" si="91"/>
        <v>SublapSCHD8/27/2021 (6pm-8pm)21</v>
      </c>
      <c r="B2926" t="s">
        <v>99</v>
      </c>
      <c r="C2926" t="s">
        <v>117</v>
      </c>
      <c r="D2926" s="5" t="s">
        <v>251</v>
      </c>
      <c r="E2926">
        <v>21</v>
      </c>
      <c r="F2926">
        <v>2.3111429214477539</v>
      </c>
      <c r="G2926">
        <v>2.8277072906494141</v>
      </c>
      <c r="H2926">
        <v>5.130995437502861E-2</v>
      </c>
      <c r="I2926">
        <v>90.03406807131141</v>
      </c>
      <c r="J2926">
        <f t="shared" si="90"/>
        <v>0</v>
      </c>
    </row>
    <row r="2927" spans="1:10" x14ac:dyDescent="0.25">
      <c r="A2927" s="4" t="str">
        <f t="shared" si="91"/>
        <v>SublapSCHD8/27/2021 (6pm-8pm)22</v>
      </c>
      <c r="B2927" t="s">
        <v>99</v>
      </c>
      <c r="C2927" t="s">
        <v>117</v>
      </c>
      <c r="D2927" s="5" t="s">
        <v>251</v>
      </c>
      <c r="E2927">
        <v>22</v>
      </c>
      <c r="F2927">
        <v>2.1759054660797119</v>
      </c>
      <c r="G2927">
        <v>2.3277657032012939</v>
      </c>
      <c r="H2927">
        <v>4.8028517514467239E-2</v>
      </c>
      <c r="I2927">
        <v>87.579238249596656</v>
      </c>
      <c r="J2927">
        <f t="shared" si="90"/>
        <v>0</v>
      </c>
    </row>
    <row r="2928" spans="1:10" x14ac:dyDescent="0.25">
      <c r="A2928" s="4" t="str">
        <f t="shared" si="91"/>
        <v>SublapSCHD8/27/2021 (6pm-8pm)23</v>
      </c>
      <c r="B2928" t="s">
        <v>99</v>
      </c>
      <c r="C2928" t="s">
        <v>117</v>
      </c>
      <c r="D2928" s="5" t="s">
        <v>251</v>
      </c>
      <c r="E2928">
        <v>23</v>
      </c>
      <c r="F2928">
        <v>1.8847781419754028</v>
      </c>
      <c r="G2928">
        <v>2.0061097145080566</v>
      </c>
      <c r="H2928">
        <v>4.4337674975395203E-2</v>
      </c>
      <c r="I2928">
        <v>85.926677471637092</v>
      </c>
      <c r="J2928">
        <f t="shared" si="90"/>
        <v>0</v>
      </c>
    </row>
    <row r="2929" spans="1:10" x14ac:dyDescent="0.25">
      <c r="A2929" s="4" t="str">
        <f t="shared" si="91"/>
        <v>SublapSCHD8/27/2021 (6pm-8pm)24</v>
      </c>
      <c r="B2929" t="s">
        <v>99</v>
      </c>
      <c r="C2929" t="s">
        <v>117</v>
      </c>
      <c r="D2929" s="5" t="s">
        <v>251</v>
      </c>
      <c r="E2929">
        <v>24</v>
      </c>
      <c r="F2929">
        <v>1.609772801399231</v>
      </c>
      <c r="G2929">
        <v>1.805730938911438</v>
      </c>
      <c r="H2929">
        <v>4.0634389966726303E-2</v>
      </c>
      <c r="I2929">
        <v>83.730664505671655</v>
      </c>
      <c r="J2929">
        <f t="shared" si="90"/>
        <v>0</v>
      </c>
    </row>
    <row r="2930" spans="1:10" x14ac:dyDescent="0.25">
      <c r="A2930" s="4" t="str">
        <f t="shared" si="91"/>
        <v>SublapSCHD9/9/2021 (6pm-8pm)1</v>
      </c>
      <c r="B2930" t="s">
        <v>99</v>
      </c>
      <c r="C2930" t="s">
        <v>117</v>
      </c>
      <c r="D2930" s="5" t="s">
        <v>252</v>
      </c>
      <c r="E2930">
        <v>1</v>
      </c>
      <c r="F2930">
        <v>1.6813631057739258</v>
      </c>
      <c r="G2930">
        <v>1.7402777671813965</v>
      </c>
      <c r="H2930">
        <v>3.8276907056570053E-2</v>
      </c>
      <c r="I2930">
        <v>85.428643678159375</v>
      </c>
      <c r="J2930">
        <f t="shared" si="90"/>
        <v>0</v>
      </c>
    </row>
    <row r="2931" spans="1:10" x14ac:dyDescent="0.25">
      <c r="A2931" s="4" t="str">
        <f t="shared" si="91"/>
        <v>SublapSCHD9/9/2021 (6pm-8pm)2</v>
      </c>
      <c r="B2931" t="s">
        <v>99</v>
      </c>
      <c r="C2931" t="s">
        <v>117</v>
      </c>
      <c r="D2931" s="5" t="s">
        <v>252</v>
      </c>
      <c r="E2931">
        <v>2</v>
      </c>
      <c r="F2931">
        <v>1.5094808340072632</v>
      </c>
      <c r="G2931">
        <v>1.5494602918624878</v>
      </c>
      <c r="H2931">
        <v>3.5666108131408691E-2</v>
      </c>
      <c r="I2931">
        <v>84.079019157088183</v>
      </c>
      <c r="J2931">
        <f t="shared" si="90"/>
        <v>0</v>
      </c>
    </row>
    <row r="2932" spans="1:10" x14ac:dyDescent="0.25">
      <c r="A2932" s="4" t="str">
        <f t="shared" si="91"/>
        <v>SublapSCHD9/9/2021 (6pm-8pm)3</v>
      </c>
      <c r="B2932" t="s">
        <v>99</v>
      </c>
      <c r="C2932" t="s">
        <v>117</v>
      </c>
      <c r="D2932" s="5" t="s">
        <v>252</v>
      </c>
      <c r="E2932">
        <v>3</v>
      </c>
      <c r="F2932">
        <v>1.3600790500640869</v>
      </c>
      <c r="G2932">
        <v>1.4132559299468994</v>
      </c>
      <c r="H2932">
        <v>3.337370976805687E-2</v>
      </c>
      <c r="I2932">
        <v>82.400091954021988</v>
      </c>
      <c r="J2932">
        <f t="shared" si="90"/>
        <v>0</v>
      </c>
    </row>
    <row r="2933" spans="1:10" x14ac:dyDescent="0.25">
      <c r="A2933" s="4" t="str">
        <f t="shared" si="91"/>
        <v>SublapSCHD9/9/2021 (6pm-8pm)4</v>
      </c>
      <c r="B2933" t="s">
        <v>99</v>
      </c>
      <c r="C2933" t="s">
        <v>117</v>
      </c>
      <c r="D2933" s="5" t="s">
        <v>252</v>
      </c>
      <c r="E2933">
        <v>4</v>
      </c>
      <c r="F2933">
        <v>1.2860261201858521</v>
      </c>
      <c r="G2933">
        <v>1.3323566913604736</v>
      </c>
      <c r="H2933">
        <v>3.2598838210105896E-2</v>
      </c>
      <c r="I2933">
        <v>80.282053639848158</v>
      </c>
      <c r="J2933">
        <f t="shared" si="90"/>
        <v>0</v>
      </c>
    </row>
    <row r="2934" spans="1:10" x14ac:dyDescent="0.25">
      <c r="A2934" s="4" t="str">
        <f t="shared" si="91"/>
        <v>SublapSCHD9/9/2021 (6pm-8pm)5</v>
      </c>
      <c r="B2934" t="s">
        <v>99</v>
      </c>
      <c r="C2934" t="s">
        <v>117</v>
      </c>
      <c r="D2934" s="5" t="s">
        <v>252</v>
      </c>
      <c r="E2934">
        <v>5</v>
      </c>
      <c r="F2934">
        <v>1.1911730766296387</v>
      </c>
      <c r="G2934">
        <v>1.2503191232681274</v>
      </c>
      <c r="H2934">
        <v>3.1282469630241394E-2</v>
      </c>
      <c r="I2934">
        <v>79.816536398468486</v>
      </c>
      <c r="J2934">
        <f t="shared" si="90"/>
        <v>0</v>
      </c>
    </row>
    <row r="2935" spans="1:10" x14ac:dyDescent="0.25">
      <c r="A2935" s="4" t="str">
        <f t="shared" si="91"/>
        <v>SublapSCHD9/9/2021 (6pm-8pm)6</v>
      </c>
      <c r="B2935" t="s">
        <v>99</v>
      </c>
      <c r="C2935" t="s">
        <v>117</v>
      </c>
      <c r="D2935" s="5" t="s">
        <v>252</v>
      </c>
      <c r="E2935">
        <v>6</v>
      </c>
      <c r="F2935">
        <v>1.1489288806915283</v>
      </c>
      <c r="G2935">
        <v>1.1584160327911377</v>
      </c>
      <c r="H2935">
        <v>2.9315372928977013E-2</v>
      </c>
      <c r="I2935">
        <v>81.121226053641294</v>
      </c>
      <c r="J2935">
        <f t="shared" si="90"/>
        <v>0</v>
      </c>
    </row>
    <row r="2936" spans="1:10" x14ac:dyDescent="0.25">
      <c r="A2936" s="4" t="str">
        <f t="shared" si="91"/>
        <v>SublapSCHD9/9/2021 (6pm-8pm)7</v>
      </c>
      <c r="B2936" t="s">
        <v>99</v>
      </c>
      <c r="C2936" t="s">
        <v>117</v>
      </c>
      <c r="D2936" s="5" t="s">
        <v>252</v>
      </c>
      <c r="E2936">
        <v>7</v>
      </c>
      <c r="F2936">
        <v>1.0887469053268433</v>
      </c>
      <c r="G2936">
        <v>1.1282638311386108</v>
      </c>
      <c r="H2936">
        <v>2.9281701892614365E-2</v>
      </c>
      <c r="I2936">
        <v>78.669195402300389</v>
      </c>
      <c r="J2936">
        <f t="shared" si="90"/>
        <v>0</v>
      </c>
    </row>
    <row r="2937" spans="1:10" x14ac:dyDescent="0.25">
      <c r="A2937" s="4" t="str">
        <f t="shared" si="91"/>
        <v>SublapSCHD9/9/2021 (6pm-8pm)8</v>
      </c>
      <c r="B2937" t="s">
        <v>99</v>
      </c>
      <c r="C2937" t="s">
        <v>117</v>
      </c>
      <c r="D2937" s="5" t="s">
        <v>252</v>
      </c>
      <c r="E2937">
        <v>8</v>
      </c>
      <c r="F2937">
        <v>0.97134768962860107</v>
      </c>
      <c r="G2937">
        <v>1.0297724008560181</v>
      </c>
      <c r="H2937">
        <v>3.0591269955039024E-2</v>
      </c>
      <c r="I2937">
        <v>75.29670498084397</v>
      </c>
      <c r="J2937">
        <f t="shared" si="90"/>
        <v>0</v>
      </c>
    </row>
    <row r="2938" spans="1:10" x14ac:dyDescent="0.25">
      <c r="A2938" s="4" t="str">
        <f t="shared" si="91"/>
        <v>SublapSCHD9/9/2021 (6pm-8pm)9</v>
      </c>
      <c r="B2938" t="s">
        <v>99</v>
      </c>
      <c r="C2938" t="s">
        <v>117</v>
      </c>
      <c r="D2938" s="5" t="s">
        <v>252</v>
      </c>
      <c r="E2938">
        <v>9</v>
      </c>
      <c r="F2938">
        <v>0.91595244407653809</v>
      </c>
      <c r="G2938">
        <v>0.94352447986602783</v>
      </c>
      <c r="H2938">
        <v>3.38631272315979E-2</v>
      </c>
      <c r="I2938">
        <v>77.170988505748284</v>
      </c>
      <c r="J2938">
        <f t="shared" si="90"/>
        <v>0</v>
      </c>
    </row>
    <row r="2939" spans="1:10" x14ac:dyDescent="0.25">
      <c r="A2939" s="4" t="str">
        <f t="shared" si="91"/>
        <v>SublapSCHD9/9/2021 (6pm-8pm)10</v>
      </c>
      <c r="B2939" t="s">
        <v>99</v>
      </c>
      <c r="C2939" t="s">
        <v>117</v>
      </c>
      <c r="D2939" s="5" t="s">
        <v>252</v>
      </c>
      <c r="E2939">
        <v>10</v>
      </c>
      <c r="F2939">
        <v>0.88237541913986206</v>
      </c>
      <c r="G2939">
        <v>0.86772310733795166</v>
      </c>
      <c r="H2939">
        <v>3.9606474339962006E-2</v>
      </c>
      <c r="I2939">
        <v>81.285241379311756</v>
      </c>
      <c r="J2939">
        <f t="shared" si="90"/>
        <v>0</v>
      </c>
    </row>
    <row r="2940" spans="1:10" x14ac:dyDescent="0.25">
      <c r="A2940" s="4" t="str">
        <f t="shared" si="91"/>
        <v>SublapSCHD9/9/2021 (6pm-8pm)11</v>
      </c>
      <c r="B2940" t="s">
        <v>99</v>
      </c>
      <c r="C2940" t="s">
        <v>117</v>
      </c>
      <c r="D2940" s="5" t="s">
        <v>252</v>
      </c>
      <c r="E2940">
        <v>11</v>
      </c>
      <c r="F2940">
        <v>0.93750351667404175</v>
      </c>
      <c r="G2940">
        <v>0.98058164119720459</v>
      </c>
      <c r="H2940">
        <v>4.4254090636968613E-2</v>
      </c>
      <c r="I2940">
        <v>86.832950191569552</v>
      </c>
      <c r="J2940">
        <f t="shared" si="90"/>
        <v>0</v>
      </c>
    </row>
    <row r="2941" spans="1:10" x14ac:dyDescent="0.25">
      <c r="A2941" s="4" t="str">
        <f t="shared" si="91"/>
        <v>SublapSCHD9/9/2021 (6pm-8pm)12</v>
      </c>
      <c r="B2941" t="s">
        <v>99</v>
      </c>
      <c r="C2941" t="s">
        <v>117</v>
      </c>
      <c r="D2941" s="5" t="s">
        <v>252</v>
      </c>
      <c r="E2941">
        <v>12</v>
      </c>
      <c r="F2941">
        <v>1.224993109703064</v>
      </c>
      <c r="G2941">
        <v>1.1758495569229126</v>
      </c>
      <c r="H2941">
        <v>4.9626961350440979E-2</v>
      </c>
      <c r="I2941">
        <v>90.875095785442355</v>
      </c>
      <c r="J2941">
        <f t="shared" si="90"/>
        <v>0</v>
      </c>
    </row>
    <row r="2942" spans="1:10" x14ac:dyDescent="0.25">
      <c r="A2942" s="4" t="str">
        <f t="shared" si="91"/>
        <v>SublapSCHD9/9/2021 (6pm-8pm)13</v>
      </c>
      <c r="B2942" t="s">
        <v>99</v>
      </c>
      <c r="C2942" t="s">
        <v>117</v>
      </c>
      <c r="D2942" s="5" t="s">
        <v>252</v>
      </c>
      <c r="E2942">
        <v>13</v>
      </c>
      <c r="F2942">
        <v>1.6657127141952515</v>
      </c>
      <c r="G2942">
        <v>1.4383347034454346</v>
      </c>
      <c r="H2942">
        <v>5.233040452003479E-2</v>
      </c>
      <c r="I2942">
        <v>93.60789272030847</v>
      </c>
      <c r="J2942">
        <f t="shared" si="90"/>
        <v>0</v>
      </c>
    </row>
    <row r="2943" spans="1:10" x14ac:dyDescent="0.25">
      <c r="A2943" s="4" t="str">
        <f t="shared" si="91"/>
        <v>SublapSCHD9/9/2021 (6pm-8pm)14</v>
      </c>
      <c r="B2943" t="s">
        <v>99</v>
      </c>
      <c r="C2943" t="s">
        <v>117</v>
      </c>
      <c r="D2943" s="5" t="s">
        <v>252</v>
      </c>
      <c r="E2943">
        <v>14</v>
      </c>
      <c r="F2943">
        <v>1.8002262115478516</v>
      </c>
      <c r="G2943">
        <v>1.6986120939254761</v>
      </c>
      <c r="H2943">
        <v>5.0835277885198593E-2</v>
      </c>
      <c r="I2943">
        <v>93.399999999998343</v>
      </c>
      <c r="J2943">
        <f t="shared" si="90"/>
        <v>0</v>
      </c>
    </row>
    <row r="2944" spans="1:10" x14ac:dyDescent="0.25">
      <c r="A2944" s="4" t="str">
        <f t="shared" si="91"/>
        <v>SublapSCHD9/9/2021 (6pm-8pm)15</v>
      </c>
      <c r="B2944" t="s">
        <v>99</v>
      </c>
      <c r="C2944" t="s">
        <v>117</v>
      </c>
      <c r="D2944" s="5" t="s">
        <v>252</v>
      </c>
      <c r="E2944">
        <v>15</v>
      </c>
      <c r="F2944">
        <v>1.9614200592041016</v>
      </c>
      <c r="G2944">
        <v>1.997717022895813</v>
      </c>
      <c r="H2944">
        <v>4.6166006475687027E-2</v>
      </c>
      <c r="I2944">
        <v>93.178084291189407</v>
      </c>
      <c r="J2944">
        <f t="shared" si="90"/>
        <v>0</v>
      </c>
    </row>
    <row r="2945" spans="1:10" x14ac:dyDescent="0.25">
      <c r="A2945" s="4" t="str">
        <f t="shared" si="91"/>
        <v>SublapSCHD9/9/2021 (6pm-8pm)16</v>
      </c>
      <c r="B2945" t="s">
        <v>99</v>
      </c>
      <c r="C2945" t="s">
        <v>117</v>
      </c>
      <c r="D2945" s="5" t="s">
        <v>252</v>
      </c>
      <c r="E2945">
        <v>16</v>
      </c>
      <c r="F2945">
        <v>2.1968159675598145</v>
      </c>
      <c r="G2945">
        <v>2.230104923248291</v>
      </c>
      <c r="H2945">
        <v>2.5430100038647652E-2</v>
      </c>
      <c r="I2945">
        <v>93.594329501917628</v>
      </c>
      <c r="J2945">
        <f t="shared" si="90"/>
        <v>0</v>
      </c>
    </row>
    <row r="2946" spans="1:10" x14ac:dyDescent="0.25">
      <c r="A2946" s="4" t="str">
        <f t="shared" si="91"/>
        <v>SublapSCHD9/9/2021 (6pm-8pm)17</v>
      </c>
      <c r="B2946" t="s">
        <v>99</v>
      </c>
      <c r="C2946" t="s">
        <v>117</v>
      </c>
      <c r="D2946" s="5" t="s">
        <v>252</v>
      </c>
      <c r="E2946">
        <v>17</v>
      </c>
      <c r="F2946">
        <v>2.383582592010498</v>
      </c>
      <c r="G2946">
        <v>2.3502936363220215</v>
      </c>
      <c r="H2946">
        <v>2.5430098176002502E-2</v>
      </c>
      <c r="I2946">
        <v>86.911800766283491</v>
      </c>
      <c r="J2946">
        <f t="shared" ref="J2946:J3009" si="92">INDEX(events, MATCH(CONCATENATE(B2946, C2946, D2946), events_y, 0), MATCH("Confidential", events_x, 0))</f>
        <v>0</v>
      </c>
    </row>
    <row r="2947" spans="1:10" x14ac:dyDescent="0.25">
      <c r="A2947" s="4" t="str">
        <f t="shared" ref="A2947:A3010" si="93">B2947&amp;C2947&amp;D2947&amp;E2947</f>
        <v>SublapSCHD9/9/2021 (6pm-8pm)18</v>
      </c>
      <c r="B2947" t="s">
        <v>99</v>
      </c>
      <c r="C2947" t="s">
        <v>117</v>
      </c>
      <c r="D2947" s="5" t="s">
        <v>252</v>
      </c>
      <c r="E2947">
        <v>18</v>
      </c>
      <c r="F2947">
        <v>2.6410412788391113</v>
      </c>
      <c r="G2947">
        <v>2.5209908485412598</v>
      </c>
      <c r="H2947">
        <v>4.7982733696699142E-2</v>
      </c>
      <c r="I2947">
        <v>88.670513409960165</v>
      </c>
      <c r="J2947">
        <f t="shared" si="92"/>
        <v>0</v>
      </c>
    </row>
    <row r="2948" spans="1:10" x14ac:dyDescent="0.25">
      <c r="A2948" s="4" t="str">
        <f t="shared" si="93"/>
        <v>SublapSCHD9/9/2021 (6pm-8pm)19</v>
      </c>
      <c r="B2948" t="s">
        <v>99</v>
      </c>
      <c r="C2948" t="s">
        <v>117</v>
      </c>
      <c r="D2948" s="5" t="s">
        <v>252</v>
      </c>
      <c r="E2948">
        <v>19</v>
      </c>
      <c r="F2948">
        <v>2.7620513439178467</v>
      </c>
      <c r="G2948">
        <v>1.6129155158996582</v>
      </c>
      <c r="H2948">
        <v>5.4926138371229172E-2</v>
      </c>
      <c r="I2948">
        <v>89.39342528735763</v>
      </c>
      <c r="J2948">
        <f t="shared" si="92"/>
        <v>0</v>
      </c>
    </row>
    <row r="2949" spans="1:10" x14ac:dyDescent="0.25">
      <c r="A2949" s="4" t="str">
        <f t="shared" si="93"/>
        <v>SublapSCHD9/9/2021 (6pm-8pm)20</v>
      </c>
      <c r="B2949" t="s">
        <v>99</v>
      </c>
      <c r="C2949" t="s">
        <v>117</v>
      </c>
      <c r="D2949" s="5" t="s">
        <v>252</v>
      </c>
      <c r="E2949">
        <v>20</v>
      </c>
      <c r="F2949">
        <v>2.6739540100097656</v>
      </c>
      <c r="G2949">
        <v>2.02242112159729</v>
      </c>
      <c r="H2949">
        <v>5.4401829838752747E-2</v>
      </c>
      <c r="I2949">
        <v>88.749593869729978</v>
      </c>
      <c r="J2949">
        <f t="shared" si="92"/>
        <v>0</v>
      </c>
    </row>
    <row r="2950" spans="1:10" x14ac:dyDescent="0.25">
      <c r="A2950" s="4" t="str">
        <f t="shared" si="93"/>
        <v>SublapSCHD9/9/2021 (6pm-8pm)21</v>
      </c>
      <c r="B2950" t="s">
        <v>99</v>
      </c>
      <c r="C2950" t="s">
        <v>117</v>
      </c>
      <c r="D2950" s="5" t="s">
        <v>252</v>
      </c>
      <c r="E2950">
        <v>21</v>
      </c>
      <c r="F2950">
        <v>2.5340394973754883</v>
      </c>
      <c r="G2950">
        <v>3.0439326763153076</v>
      </c>
      <c r="H2950">
        <v>5.2426949143409729E-2</v>
      </c>
      <c r="I2950">
        <v>86.779003831416105</v>
      </c>
      <c r="J2950">
        <f t="shared" si="92"/>
        <v>0</v>
      </c>
    </row>
    <row r="2951" spans="1:10" x14ac:dyDescent="0.25">
      <c r="A2951" s="4" t="str">
        <f t="shared" si="93"/>
        <v>SublapSCHD9/9/2021 (6pm-8pm)22</v>
      </c>
      <c r="B2951" t="s">
        <v>99</v>
      </c>
      <c r="C2951" t="s">
        <v>117</v>
      </c>
      <c r="D2951" s="5" t="s">
        <v>252</v>
      </c>
      <c r="E2951">
        <v>22</v>
      </c>
      <c r="F2951">
        <v>2.3593659400939941</v>
      </c>
      <c r="G2951">
        <v>2.4883286952972412</v>
      </c>
      <c r="H2951">
        <v>4.9578052014112473E-2</v>
      </c>
      <c r="I2951">
        <v>83.987340996168825</v>
      </c>
      <c r="J2951">
        <f t="shared" si="92"/>
        <v>0</v>
      </c>
    </row>
    <row r="2952" spans="1:10" x14ac:dyDescent="0.25">
      <c r="A2952" s="4" t="str">
        <f t="shared" si="93"/>
        <v>SublapSCHD9/9/2021 (6pm-8pm)23</v>
      </c>
      <c r="B2952" t="s">
        <v>99</v>
      </c>
      <c r="C2952" t="s">
        <v>117</v>
      </c>
      <c r="D2952" s="5" t="s">
        <v>252</v>
      </c>
      <c r="E2952">
        <v>23</v>
      </c>
      <c r="F2952">
        <v>2.059492826461792</v>
      </c>
      <c r="G2952">
        <v>2.1111617088317871</v>
      </c>
      <c r="H2952">
        <v>4.5138098299503326E-2</v>
      </c>
      <c r="I2952">
        <v>82.093088122606517</v>
      </c>
      <c r="J2952">
        <f t="shared" si="92"/>
        <v>0</v>
      </c>
    </row>
    <row r="2953" spans="1:10" x14ac:dyDescent="0.25">
      <c r="A2953" s="4" t="str">
        <f t="shared" si="93"/>
        <v>SublapSCHD9/9/2021 (6pm-8pm)24</v>
      </c>
      <c r="B2953" t="s">
        <v>99</v>
      </c>
      <c r="C2953" t="s">
        <v>117</v>
      </c>
      <c r="D2953" s="5" t="s">
        <v>252</v>
      </c>
      <c r="E2953">
        <v>24</v>
      </c>
      <c r="F2953">
        <v>1.7644368410110474</v>
      </c>
      <c r="G2953">
        <v>1.7729976177215576</v>
      </c>
      <c r="H2953">
        <v>4.1529946029186249E-2</v>
      </c>
      <c r="I2953">
        <v>80.414544061304255</v>
      </c>
      <c r="J2953">
        <f t="shared" si="92"/>
        <v>0</v>
      </c>
    </row>
    <row r="2954" spans="1:10" x14ac:dyDescent="0.25">
      <c r="A2954" s="4" t="str">
        <f t="shared" si="93"/>
        <v>SublapSCHD9/14/2021 (4pm-7pm)1</v>
      </c>
      <c r="B2954" t="s">
        <v>99</v>
      </c>
      <c r="C2954" t="s">
        <v>117</v>
      </c>
      <c r="D2954" s="5" t="s">
        <v>253</v>
      </c>
      <c r="E2954">
        <v>1</v>
      </c>
      <c r="F2954">
        <v>1.1599643230438232</v>
      </c>
      <c r="G2954">
        <v>1.1379393339157104</v>
      </c>
      <c r="H2954">
        <v>3.3664751797914505E-2</v>
      </c>
      <c r="I2954">
        <v>76.038277439025435</v>
      </c>
      <c r="J2954">
        <f t="shared" si="92"/>
        <v>0</v>
      </c>
    </row>
    <row r="2955" spans="1:10" x14ac:dyDescent="0.25">
      <c r="A2955" s="4" t="str">
        <f t="shared" si="93"/>
        <v>SublapSCHD9/14/2021 (4pm-7pm)2</v>
      </c>
      <c r="B2955" t="s">
        <v>99</v>
      </c>
      <c r="C2955" t="s">
        <v>117</v>
      </c>
      <c r="D2955" s="5" t="s">
        <v>253</v>
      </c>
      <c r="E2955">
        <v>2</v>
      </c>
      <c r="F2955">
        <v>1.0373926162719727</v>
      </c>
      <c r="G2955">
        <v>0.98748326301574707</v>
      </c>
      <c r="H2955">
        <v>3.1876500695943832E-2</v>
      </c>
      <c r="I2955">
        <v>75.340945121951563</v>
      </c>
      <c r="J2955">
        <f t="shared" si="92"/>
        <v>0</v>
      </c>
    </row>
    <row r="2956" spans="1:10" x14ac:dyDescent="0.25">
      <c r="A2956" s="4" t="str">
        <f t="shared" si="93"/>
        <v>SublapSCHD9/14/2021 (4pm-7pm)3</v>
      </c>
      <c r="B2956" t="s">
        <v>99</v>
      </c>
      <c r="C2956" t="s">
        <v>117</v>
      </c>
      <c r="D2956" s="5" t="s">
        <v>253</v>
      </c>
      <c r="E2956">
        <v>3</v>
      </c>
      <c r="F2956">
        <v>0.92271137237548828</v>
      </c>
      <c r="G2956">
        <v>0.86711728572845459</v>
      </c>
      <c r="H2956">
        <v>2.9354488477110863E-2</v>
      </c>
      <c r="I2956">
        <v>72.916661585365034</v>
      </c>
      <c r="J2956">
        <f t="shared" si="92"/>
        <v>0</v>
      </c>
    </row>
    <row r="2957" spans="1:10" x14ac:dyDescent="0.25">
      <c r="A2957" s="4" t="str">
        <f t="shared" si="93"/>
        <v>SublapSCHD9/14/2021 (4pm-7pm)4</v>
      </c>
      <c r="B2957" t="s">
        <v>99</v>
      </c>
      <c r="C2957" t="s">
        <v>117</v>
      </c>
      <c r="D2957" s="5" t="s">
        <v>253</v>
      </c>
      <c r="E2957">
        <v>4</v>
      </c>
      <c r="F2957">
        <v>0.85142004489898682</v>
      </c>
      <c r="G2957">
        <v>0.85149258375167847</v>
      </c>
      <c r="H2957">
        <v>2.8518190607428551E-2</v>
      </c>
      <c r="I2957">
        <v>73.441897865854628</v>
      </c>
      <c r="J2957">
        <f t="shared" si="92"/>
        <v>0</v>
      </c>
    </row>
    <row r="2958" spans="1:10" x14ac:dyDescent="0.25">
      <c r="A2958" s="4" t="str">
        <f t="shared" si="93"/>
        <v>SublapSCHD9/14/2021 (4pm-7pm)5</v>
      </c>
      <c r="B2958" t="s">
        <v>99</v>
      </c>
      <c r="C2958" t="s">
        <v>117</v>
      </c>
      <c r="D2958" s="5" t="s">
        <v>253</v>
      </c>
      <c r="E2958">
        <v>5</v>
      </c>
      <c r="F2958">
        <v>0.82127773761749268</v>
      </c>
      <c r="G2958">
        <v>0.77629858255386353</v>
      </c>
      <c r="H2958">
        <v>2.6088016107678413E-2</v>
      </c>
      <c r="I2958">
        <v>73.12491615853763</v>
      </c>
      <c r="J2958">
        <f t="shared" si="92"/>
        <v>0</v>
      </c>
    </row>
    <row r="2959" spans="1:10" x14ac:dyDescent="0.25">
      <c r="A2959" s="4" t="str">
        <f t="shared" si="93"/>
        <v>SublapSCHD9/14/2021 (4pm-7pm)6</v>
      </c>
      <c r="B2959" t="s">
        <v>99</v>
      </c>
      <c r="C2959" t="s">
        <v>117</v>
      </c>
      <c r="D2959" s="5" t="s">
        <v>253</v>
      </c>
      <c r="E2959">
        <v>6</v>
      </c>
      <c r="F2959">
        <v>0.79921293258666992</v>
      </c>
      <c r="G2959">
        <v>0.76660734415054321</v>
      </c>
      <c r="H2959">
        <v>2.4552438408136368E-2</v>
      </c>
      <c r="I2959">
        <v>72.500579268291872</v>
      </c>
      <c r="J2959">
        <f t="shared" si="92"/>
        <v>0</v>
      </c>
    </row>
    <row r="2960" spans="1:10" x14ac:dyDescent="0.25">
      <c r="A2960" s="4" t="str">
        <f t="shared" si="93"/>
        <v>SublapSCHD9/14/2021 (4pm-7pm)7</v>
      </c>
      <c r="B2960" t="s">
        <v>99</v>
      </c>
      <c r="C2960" t="s">
        <v>117</v>
      </c>
      <c r="D2960" s="5" t="s">
        <v>253</v>
      </c>
      <c r="E2960">
        <v>7</v>
      </c>
      <c r="F2960">
        <v>0.80587714910507202</v>
      </c>
      <c r="G2960">
        <v>0.76644915342330933</v>
      </c>
      <c r="H2960">
        <v>2.4820420891046524E-2</v>
      </c>
      <c r="I2960">
        <v>70.819588414635561</v>
      </c>
      <c r="J2960">
        <f t="shared" si="92"/>
        <v>0</v>
      </c>
    </row>
    <row r="2961" spans="1:10" x14ac:dyDescent="0.25">
      <c r="A2961" s="4" t="str">
        <f t="shared" si="93"/>
        <v>SublapSCHD9/14/2021 (4pm-7pm)8</v>
      </c>
      <c r="B2961" t="s">
        <v>99</v>
      </c>
      <c r="C2961" t="s">
        <v>117</v>
      </c>
      <c r="D2961" s="5" t="s">
        <v>253</v>
      </c>
      <c r="E2961">
        <v>8</v>
      </c>
      <c r="F2961">
        <v>0.64474016427993774</v>
      </c>
      <c r="G2961">
        <v>0.66067981719970703</v>
      </c>
      <c r="H2961">
        <v>2.6001149788498878E-2</v>
      </c>
      <c r="I2961">
        <v>69.0033231707326</v>
      </c>
      <c r="J2961">
        <f t="shared" si="92"/>
        <v>0</v>
      </c>
    </row>
    <row r="2962" spans="1:10" x14ac:dyDescent="0.25">
      <c r="A2962" s="4" t="str">
        <f t="shared" si="93"/>
        <v>SublapSCHD9/14/2021 (4pm-7pm)9</v>
      </c>
      <c r="B2962" t="s">
        <v>99</v>
      </c>
      <c r="C2962" t="s">
        <v>117</v>
      </c>
      <c r="D2962" s="5" t="s">
        <v>253</v>
      </c>
      <c r="E2962">
        <v>9</v>
      </c>
      <c r="F2962">
        <v>0.47079572081565857</v>
      </c>
      <c r="G2962">
        <v>0.46422344446182251</v>
      </c>
      <c r="H2962">
        <v>2.7876915410161018E-2</v>
      </c>
      <c r="I2962">
        <v>70.712278963413851</v>
      </c>
      <c r="J2962">
        <f t="shared" si="92"/>
        <v>0</v>
      </c>
    </row>
    <row r="2963" spans="1:10" x14ac:dyDescent="0.25">
      <c r="A2963" s="4" t="str">
        <f t="shared" si="93"/>
        <v>SublapSCHD9/14/2021 (4pm-7pm)10</v>
      </c>
      <c r="B2963" t="s">
        <v>99</v>
      </c>
      <c r="C2963" t="s">
        <v>117</v>
      </c>
      <c r="D2963" s="5" t="s">
        <v>253</v>
      </c>
      <c r="E2963">
        <v>10</v>
      </c>
      <c r="F2963">
        <v>0.31789124011993408</v>
      </c>
      <c r="G2963">
        <v>0.2854476273059845</v>
      </c>
      <c r="H2963">
        <v>3.2053422182798386E-2</v>
      </c>
      <c r="I2963">
        <v>76.644626524391867</v>
      </c>
      <c r="J2963">
        <f t="shared" si="92"/>
        <v>0</v>
      </c>
    </row>
    <row r="2964" spans="1:10" x14ac:dyDescent="0.25">
      <c r="A2964" s="4" t="str">
        <f t="shared" si="93"/>
        <v>SublapSCHD9/14/2021 (4pm-7pm)11</v>
      </c>
      <c r="B2964" t="s">
        <v>99</v>
      </c>
      <c r="C2964" t="s">
        <v>117</v>
      </c>
      <c r="D2964" s="5" t="s">
        <v>253</v>
      </c>
      <c r="E2964">
        <v>11</v>
      </c>
      <c r="F2964">
        <v>0.23671238124370575</v>
      </c>
      <c r="G2964">
        <v>0.2373712956905365</v>
      </c>
      <c r="H2964">
        <v>3.6677785217761993E-2</v>
      </c>
      <c r="I2964">
        <v>80.501112804879597</v>
      </c>
      <c r="J2964">
        <f t="shared" si="92"/>
        <v>0</v>
      </c>
    </row>
    <row r="2965" spans="1:10" x14ac:dyDescent="0.25">
      <c r="A2965" s="4" t="str">
        <f t="shared" si="93"/>
        <v>SublapSCHD9/14/2021 (4pm-7pm)12</v>
      </c>
      <c r="B2965" t="s">
        <v>99</v>
      </c>
      <c r="C2965" t="s">
        <v>117</v>
      </c>
      <c r="D2965" s="5" t="s">
        <v>253</v>
      </c>
      <c r="E2965">
        <v>12</v>
      </c>
      <c r="F2965">
        <v>0.28645774722099304</v>
      </c>
      <c r="G2965">
        <v>0.25227618217468262</v>
      </c>
      <c r="H2965">
        <v>3.8822770118713379E-2</v>
      </c>
      <c r="I2965">
        <v>85.638567073171814</v>
      </c>
      <c r="J2965">
        <f t="shared" si="92"/>
        <v>0</v>
      </c>
    </row>
    <row r="2966" spans="1:10" x14ac:dyDescent="0.25">
      <c r="A2966" s="4" t="str">
        <f t="shared" si="93"/>
        <v>SublapSCHD9/14/2021 (4pm-7pm)13</v>
      </c>
      <c r="B2966" t="s">
        <v>99</v>
      </c>
      <c r="C2966" t="s">
        <v>117</v>
      </c>
      <c r="D2966" s="5" t="s">
        <v>253</v>
      </c>
      <c r="E2966">
        <v>13</v>
      </c>
      <c r="F2966">
        <v>0.41766184568405151</v>
      </c>
      <c r="G2966">
        <v>0.38792568445205688</v>
      </c>
      <c r="H2966">
        <v>3.7178993225097656E-2</v>
      </c>
      <c r="I2966">
        <v>87.148704268291212</v>
      </c>
      <c r="J2966">
        <f t="shared" si="92"/>
        <v>0</v>
      </c>
    </row>
    <row r="2967" spans="1:10" x14ac:dyDescent="0.25">
      <c r="A2967" s="4" t="str">
        <f t="shared" si="93"/>
        <v>SublapSCHD9/14/2021 (4pm-7pm)14</v>
      </c>
      <c r="B2967" t="s">
        <v>99</v>
      </c>
      <c r="C2967" t="s">
        <v>117</v>
      </c>
      <c r="D2967" s="5" t="s">
        <v>253</v>
      </c>
      <c r="E2967">
        <v>14</v>
      </c>
      <c r="F2967">
        <v>0.62338948249816895</v>
      </c>
      <c r="G2967">
        <v>0.62580400705337524</v>
      </c>
      <c r="H2967">
        <v>2.0746462047100067E-2</v>
      </c>
      <c r="I2967">
        <v>88.491844512195314</v>
      </c>
      <c r="J2967">
        <f t="shared" si="92"/>
        <v>0</v>
      </c>
    </row>
    <row r="2968" spans="1:10" x14ac:dyDescent="0.25">
      <c r="A2968" s="4" t="str">
        <f t="shared" si="93"/>
        <v>SublapSCHD9/14/2021 (4pm-7pm)15</v>
      </c>
      <c r="B2968" t="s">
        <v>99</v>
      </c>
      <c r="C2968" t="s">
        <v>117</v>
      </c>
      <c r="D2968" s="5" t="s">
        <v>253</v>
      </c>
      <c r="E2968">
        <v>15</v>
      </c>
      <c r="F2968">
        <v>0.90557539463043213</v>
      </c>
      <c r="G2968">
        <v>0.90316087007522583</v>
      </c>
      <c r="H2968">
        <v>2.0746462047100067E-2</v>
      </c>
      <c r="I2968">
        <v>89.29458841463557</v>
      </c>
      <c r="J2968">
        <f t="shared" si="92"/>
        <v>0</v>
      </c>
    </row>
    <row r="2969" spans="1:10" x14ac:dyDescent="0.25">
      <c r="A2969" s="4" t="str">
        <f t="shared" si="93"/>
        <v>SublapSCHD9/14/2021 (4pm-7pm)16</v>
      </c>
      <c r="B2969" t="s">
        <v>99</v>
      </c>
      <c r="C2969" t="s">
        <v>117</v>
      </c>
      <c r="D2969" s="5" t="s">
        <v>253</v>
      </c>
      <c r="E2969">
        <v>16</v>
      </c>
      <c r="F2969">
        <v>1.2702306509017944</v>
      </c>
      <c r="G2969">
        <v>1.2910255193710327</v>
      </c>
      <c r="H2969">
        <v>4.1145659983158112E-2</v>
      </c>
      <c r="I2969">
        <v>89.985746951220932</v>
      </c>
      <c r="J2969">
        <f t="shared" si="92"/>
        <v>0</v>
      </c>
    </row>
    <row r="2970" spans="1:10" x14ac:dyDescent="0.25">
      <c r="A2970" s="4" t="str">
        <f t="shared" si="93"/>
        <v>SublapSCHD9/14/2021 (4pm-7pm)17</v>
      </c>
      <c r="B2970" t="s">
        <v>99</v>
      </c>
      <c r="C2970" t="s">
        <v>117</v>
      </c>
      <c r="D2970" s="5" t="s">
        <v>253</v>
      </c>
      <c r="E2970">
        <v>17</v>
      </c>
      <c r="F2970">
        <v>1.6442000865936279</v>
      </c>
      <c r="G2970">
        <v>1.0370007753372192</v>
      </c>
      <c r="H2970">
        <v>4.8212692141532898E-2</v>
      </c>
      <c r="I2970">
        <v>89.97004573170851</v>
      </c>
      <c r="J2970">
        <f t="shared" si="92"/>
        <v>0</v>
      </c>
    </row>
    <row r="2971" spans="1:10" x14ac:dyDescent="0.25">
      <c r="A2971" s="4" t="str">
        <f t="shared" si="93"/>
        <v>SublapSCHD9/14/2021 (4pm-7pm)18</v>
      </c>
      <c r="B2971" t="s">
        <v>99</v>
      </c>
      <c r="C2971" t="s">
        <v>117</v>
      </c>
      <c r="D2971" s="5" t="s">
        <v>253</v>
      </c>
      <c r="E2971">
        <v>18</v>
      </c>
      <c r="F2971">
        <v>1.9481302499771118</v>
      </c>
      <c r="G2971">
        <v>1.5393084287643433</v>
      </c>
      <c r="H2971">
        <v>5.0079971551895142E-2</v>
      </c>
      <c r="I2971">
        <v>89.316615853658419</v>
      </c>
      <c r="J2971">
        <f t="shared" si="92"/>
        <v>0</v>
      </c>
    </row>
    <row r="2972" spans="1:10" x14ac:dyDescent="0.25">
      <c r="A2972" s="4" t="str">
        <f t="shared" si="93"/>
        <v>SublapSCHD9/14/2021 (4pm-7pm)19</v>
      </c>
      <c r="B2972" t="s">
        <v>99</v>
      </c>
      <c r="C2972" t="s">
        <v>117</v>
      </c>
      <c r="D2972" s="5" t="s">
        <v>253</v>
      </c>
      <c r="E2972">
        <v>19</v>
      </c>
      <c r="F2972">
        <v>2.0168416500091553</v>
      </c>
      <c r="G2972">
        <v>1.7791749238967896</v>
      </c>
      <c r="H2972">
        <v>4.929095134139061E-2</v>
      </c>
      <c r="I2972">
        <v>87.733155487803273</v>
      </c>
      <c r="J2972">
        <f t="shared" si="92"/>
        <v>0</v>
      </c>
    </row>
    <row r="2973" spans="1:10" x14ac:dyDescent="0.25">
      <c r="A2973" s="4" t="str">
        <f t="shared" si="93"/>
        <v>SublapSCHD9/14/2021 (4pm-7pm)20</v>
      </c>
      <c r="B2973" t="s">
        <v>99</v>
      </c>
      <c r="C2973" t="s">
        <v>117</v>
      </c>
      <c r="D2973" s="5" t="s">
        <v>253</v>
      </c>
      <c r="E2973">
        <v>20</v>
      </c>
      <c r="F2973">
        <v>1.988184928894043</v>
      </c>
      <c r="G2973">
        <v>2.2263796329498291</v>
      </c>
      <c r="H2973">
        <v>4.7324318438768387E-2</v>
      </c>
      <c r="I2973">
        <v>85.097027439024117</v>
      </c>
      <c r="J2973">
        <f t="shared" si="92"/>
        <v>0</v>
      </c>
    </row>
    <row r="2974" spans="1:10" x14ac:dyDescent="0.25">
      <c r="A2974" s="4" t="str">
        <f t="shared" si="93"/>
        <v>SublapSCHD9/14/2021 (4pm-7pm)21</v>
      </c>
      <c r="B2974" t="s">
        <v>99</v>
      </c>
      <c r="C2974" t="s">
        <v>117</v>
      </c>
      <c r="D2974" s="5" t="s">
        <v>253</v>
      </c>
      <c r="E2974">
        <v>21</v>
      </c>
      <c r="F2974">
        <v>1.9111465215682983</v>
      </c>
      <c r="G2974">
        <v>1.9446378946304321</v>
      </c>
      <c r="H2974">
        <v>4.4117249548435211E-2</v>
      </c>
      <c r="I2974">
        <v>81.408971036587076</v>
      </c>
      <c r="J2974">
        <f t="shared" si="92"/>
        <v>0</v>
      </c>
    </row>
    <row r="2975" spans="1:10" x14ac:dyDescent="0.25">
      <c r="A2975" s="4" t="str">
        <f t="shared" si="93"/>
        <v>SublapSCHD9/14/2021 (4pm-7pm)22</v>
      </c>
      <c r="B2975" t="s">
        <v>99</v>
      </c>
      <c r="C2975" t="s">
        <v>117</v>
      </c>
      <c r="D2975" s="5" t="s">
        <v>253</v>
      </c>
      <c r="E2975">
        <v>22</v>
      </c>
      <c r="F2975">
        <v>1.7305405139923096</v>
      </c>
      <c r="G2975">
        <v>1.7639204263687134</v>
      </c>
      <c r="H2975">
        <v>4.286276176571846E-2</v>
      </c>
      <c r="I2975">
        <v>79.356996951219713</v>
      </c>
      <c r="J2975">
        <f t="shared" si="92"/>
        <v>0</v>
      </c>
    </row>
    <row r="2976" spans="1:10" x14ac:dyDescent="0.25">
      <c r="A2976" s="4" t="str">
        <f t="shared" si="93"/>
        <v>SublapSCHD9/14/2021 (4pm-7pm)23</v>
      </c>
      <c r="B2976" t="s">
        <v>99</v>
      </c>
      <c r="C2976" t="s">
        <v>117</v>
      </c>
      <c r="D2976" s="5" t="s">
        <v>253</v>
      </c>
      <c r="E2976">
        <v>23</v>
      </c>
      <c r="F2976">
        <v>1.4718741178512573</v>
      </c>
      <c r="G2976">
        <v>1.5408506393432617</v>
      </c>
      <c r="H2976">
        <v>4.0372233837842941E-2</v>
      </c>
      <c r="I2976">
        <v>77.164954268291439</v>
      </c>
      <c r="J2976">
        <f t="shared" si="92"/>
        <v>0</v>
      </c>
    </row>
    <row r="2977" spans="1:10" x14ac:dyDescent="0.25">
      <c r="A2977" s="4" t="str">
        <f t="shared" si="93"/>
        <v>SublapSCHD9/14/2021 (4pm-7pm)24</v>
      </c>
      <c r="B2977" t="s">
        <v>99</v>
      </c>
      <c r="C2977" t="s">
        <v>117</v>
      </c>
      <c r="D2977" s="5" t="s">
        <v>253</v>
      </c>
      <c r="E2977">
        <v>24</v>
      </c>
      <c r="F2977">
        <v>1.2312517166137695</v>
      </c>
      <c r="G2977">
        <v>1.290602445602417</v>
      </c>
      <c r="H2977">
        <v>3.6482386291027069E-2</v>
      </c>
      <c r="I2977">
        <v>75.297599085365093</v>
      </c>
      <c r="J2977">
        <f t="shared" si="92"/>
        <v>0</v>
      </c>
    </row>
    <row r="2978" spans="1:10" x14ac:dyDescent="0.25">
      <c r="A2978" s="4" t="str">
        <f t="shared" si="93"/>
        <v>SublapSCHD9/22/2021 (4pm-5pm &amp; 5:55pm-7pm)1</v>
      </c>
      <c r="B2978" t="s">
        <v>99</v>
      </c>
      <c r="C2978" t="s">
        <v>117</v>
      </c>
      <c r="D2978" s="5" t="s">
        <v>254</v>
      </c>
      <c r="E2978">
        <v>1</v>
      </c>
      <c r="F2978">
        <v>1.0661927461624146</v>
      </c>
      <c r="G2978">
        <v>1.0553017854690552</v>
      </c>
      <c r="H2978">
        <v>3.971848264336586E-2</v>
      </c>
      <c r="I2978">
        <v>71.975431818183083</v>
      </c>
      <c r="J2978">
        <f t="shared" si="92"/>
        <v>0</v>
      </c>
    </row>
    <row r="2979" spans="1:10" x14ac:dyDescent="0.25">
      <c r="A2979" s="4" t="str">
        <f t="shared" si="93"/>
        <v>SublapSCHD9/22/2021 (4pm-5pm &amp; 5:55pm-7pm)2</v>
      </c>
      <c r="B2979" t="s">
        <v>99</v>
      </c>
      <c r="C2979" t="s">
        <v>117</v>
      </c>
      <c r="D2979" s="5" t="s">
        <v>254</v>
      </c>
      <c r="E2979">
        <v>2</v>
      </c>
      <c r="F2979">
        <v>0.93667668104171753</v>
      </c>
      <c r="G2979">
        <v>0.90842443704605103</v>
      </c>
      <c r="H2979">
        <v>3.6565009504556656E-2</v>
      </c>
      <c r="I2979">
        <v>71.338060606061987</v>
      </c>
      <c r="J2979">
        <f t="shared" si="92"/>
        <v>0</v>
      </c>
    </row>
    <row r="2980" spans="1:10" x14ac:dyDescent="0.25">
      <c r="A2980" s="4" t="str">
        <f t="shared" si="93"/>
        <v>SublapSCHD9/22/2021 (4pm-5pm &amp; 5:55pm-7pm)3</v>
      </c>
      <c r="B2980" t="s">
        <v>99</v>
      </c>
      <c r="C2980" t="s">
        <v>117</v>
      </c>
      <c r="D2980" s="5" t="s">
        <v>254</v>
      </c>
      <c r="E2980">
        <v>3</v>
      </c>
      <c r="F2980">
        <v>0.84872561693191528</v>
      </c>
      <c r="G2980">
        <v>0.82231783866882324</v>
      </c>
      <c r="H2980">
        <v>3.2710518687963486E-2</v>
      </c>
      <c r="I2980">
        <v>69.982424242422766</v>
      </c>
      <c r="J2980">
        <f t="shared" si="92"/>
        <v>0</v>
      </c>
    </row>
    <row r="2981" spans="1:10" x14ac:dyDescent="0.25">
      <c r="A2981" s="4" t="str">
        <f t="shared" si="93"/>
        <v>SublapSCHD9/22/2021 (4pm-5pm &amp; 5:55pm-7pm)4</v>
      </c>
      <c r="B2981" t="s">
        <v>99</v>
      </c>
      <c r="C2981" t="s">
        <v>117</v>
      </c>
      <c r="D2981" s="5" t="s">
        <v>254</v>
      </c>
      <c r="E2981">
        <v>4</v>
      </c>
      <c r="F2981">
        <v>0.78864938020706177</v>
      </c>
      <c r="G2981">
        <v>0.76782763004302979</v>
      </c>
      <c r="H2981">
        <v>3.0368447303771973E-2</v>
      </c>
      <c r="I2981">
        <v>68.537553030303286</v>
      </c>
      <c r="J2981">
        <f t="shared" si="92"/>
        <v>0</v>
      </c>
    </row>
    <row r="2982" spans="1:10" x14ac:dyDescent="0.25">
      <c r="A2982" s="4" t="str">
        <f t="shared" si="93"/>
        <v>SublapSCHD9/22/2021 (4pm-5pm &amp; 5:55pm-7pm)5</v>
      </c>
      <c r="B2982" t="s">
        <v>99</v>
      </c>
      <c r="C2982" t="s">
        <v>117</v>
      </c>
      <c r="D2982" s="5" t="s">
        <v>254</v>
      </c>
      <c r="E2982">
        <v>5</v>
      </c>
      <c r="F2982">
        <v>0.75262188911437988</v>
      </c>
      <c r="G2982">
        <v>0.73925477266311646</v>
      </c>
      <c r="H2982">
        <v>2.9004320502281189E-2</v>
      </c>
      <c r="I2982">
        <v>67.04705303030228</v>
      </c>
      <c r="J2982">
        <f t="shared" si="92"/>
        <v>0</v>
      </c>
    </row>
    <row r="2983" spans="1:10" x14ac:dyDescent="0.25">
      <c r="A2983" s="4" t="str">
        <f t="shared" si="93"/>
        <v>SublapSCHD9/22/2021 (4pm-5pm &amp; 5:55pm-7pm)6</v>
      </c>
      <c r="B2983" t="s">
        <v>99</v>
      </c>
      <c r="C2983" t="s">
        <v>117</v>
      </c>
      <c r="D2983" s="5" t="s">
        <v>254</v>
      </c>
      <c r="E2983">
        <v>6</v>
      </c>
      <c r="F2983">
        <v>0.74272388219833374</v>
      </c>
      <c r="G2983">
        <v>0.72393542528152466</v>
      </c>
      <c r="H2983">
        <v>2.6530558243393898E-2</v>
      </c>
      <c r="I2983">
        <v>65.443590909090886</v>
      </c>
      <c r="J2983">
        <f t="shared" si="92"/>
        <v>0</v>
      </c>
    </row>
    <row r="2984" spans="1:10" x14ac:dyDescent="0.25">
      <c r="A2984" s="4" t="str">
        <f t="shared" si="93"/>
        <v>SublapSCHD9/22/2021 (4pm-5pm &amp; 5:55pm-7pm)7</v>
      </c>
      <c r="B2984" t="s">
        <v>99</v>
      </c>
      <c r="C2984" t="s">
        <v>117</v>
      </c>
      <c r="D2984" s="5" t="s">
        <v>254</v>
      </c>
      <c r="E2984">
        <v>7</v>
      </c>
      <c r="F2984">
        <v>0.77492272853851318</v>
      </c>
      <c r="G2984">
        <v>0.75964760780334473</v>
      </c>
      <c r="H2984">
        <v>2.7878746390342712E-2</v>
      </c>
      <c r="I2984">
        <v>64.754795454545985</v>
      </c>
      <c r="J2984">
        <f t="shared" si="92"/>
        <v>0</v>
      </c>
    </row>
    <row r="2985" spans="1:10" x14ac:dyDescent="0.25">
      <c r="A2985" s="4" t="str">
        <f t="shared" si="93"/>
        <v>SublapSCHD9/22/2021 (4pm-5pm &amp; 5:55pm-7pm)8</v>
      </c>
      <c r="B2985" t="s">
        <v>99</v>
      </c>
      <c r="C2985" t="s">
        <v>117</v>
      </c>
      <c r="D2985" s="5" t="s">
        <v>254</v>
      </c>
      <c r="E2985">
        <v>8</v>
      </c>
      <c r="F2985">
        <v>0.68194299936294556</v>
      </c>
      <c r="G2985">
        <v>0.62173402309417725</v>
      </c>
      <c r="H2985">
        <v>2.9656996950507164E-2</v>
      </c>
      <c r="I2985">
        <v>64.599409090909532</v>
      </c>
      <c r="J2985">
        <f t="shared" si="92"/>
        <v>0</v>
      </c>
    </row>
    <row r="2986" spans="1:10" x14ac:dyDescent="0.25">
      <c r="A2986" s="4" t="str">
        <f t="shared" si="93"/>
        <v>SublapSCHD9/22/2021 (4pm-5pm &amp; 5:55pm-7pm)9</v>
      </c>
      <c r="B2986" t="s">
        <v>99</v>
      </c>
      <c r="C2986" t="s">
        <v>117</v>
      </c>
      <c r="D2986" s="5" t="s">
        <v>254</v>
      </c>
      <c r="E2986">
        <v>9</v>
      </c>
      <c r="F2986">
        <v>0.47844153642654419</v>
      </c>
      <c r="G2986">
        <v>0.43657493591308594</v>
      </c>
      <c r="H2986">
        <v>3.2779380679130554E-2</v>
      </c>
      <c r="I2986">
        <v>65.704916666665383</v>
      </c>
      <c r="J2986">
        <f t="shared" si="92"/>
        <v>0</v>
      </c>
    </row>
    <row r="2987" spans="1:10" x14ac:dyDescent="0.25">
      <c r="A2987" s="4" t="str">
        <f t="shared" si="93"/>
        <v>SublapSCHD9/22/2021 (4pm-5pm &amp; 5:55pm-7pm)10</v>
      </c>
      <c r="B2987" t="s">
        <v>99</v>
      </c>
      <c r="C2987" t="s">
        <v>117</v>
      </c>
      <c r="D2987" s="5" t="s">
        <v>254</v>
      </c>
      <c r="E2987">
        <v>10</v>
      </c>
      <c r="F2987">
        <v>0.31457248330116272</v>
      </c>
      <c r="G2987">
        <v>0.27181261777877808</v>
      </c>
      <c r="H2987">
        <v>3.6643367260694504E-2</v>
      </c>
      <c r="I2987">
        <v>72.125893939395297</v>
      </c>
      <c r="J2987">
        <f t="shared" si="92"/>
        <v>0</v>
      </c>
    </row>
    <row r="2988" spans="1:10" x14ac:dyDescent="0.25">
      <c r="A2988" s="4" t="str">
        <f t="shared" si="93"/>
        <v>SublapSCHD9/22/2021 (4pm-5pm &amp; 5:55pm-7pm)11</v>
      </c>
      <c r="B2988" t="s">
        <v>99</v>
      </c>
      <c r="C2988" t="s">
        <v>117</v>
      </c>
      <c r="D2988" s="5" t="s">
        <v>254</v>
      </c>
      <c r="E2988">
        <v>11</v>
      </c>
      <c r="F2988">
        <v>0.27203506231307983</v>
      </c>
      <c r="G2988">
        <v>0.20334477722644806</v>
      </c>
      <c r="H2988">
        <v>4.0550850331783295E-2</v>
      </c>
      <c r="I2988">
        <v>77.946439393940636</v>
      </c>
      <c r="J2988">
        <f t="shared" si="92"/>
        <v>0</v>
      </c>
    </row>
    <row r="2989" spans="1:10" x14ac:dyDescent="0.25">
      <c r="A2989" s="4" t="str">
        <f t="shared" si="93"/>
        <v>SublapSCHD9/22/2021 (4pm-5pm &amp; 5:55pm-7pm)12</v>
      </c>
      <c r="B2989" t="s">
        <v>99</v>
      </c>
      <c r="C2989" t="s">
        <v>117</v>
      </c>
      <c r="D2989" s="5" t="s">
        <v>254</v>
      </c>
      <c r="E2989">
        <v>12</v>
      </c>
      <c r="F2989">
        <v>0.33395823836326599</v>
      </c>
      <c r="G2989">
        <v>0.27240100502967834</v>
      </c>
      <c r="H2989">
        <v>4.3485663831233978E-2</v>
      </c>
      <c r="I2989">
        <v>81.978439393938345</v>
      </c>
      <c r="J2989">
        <f t="shared" si="92"/>
        <v>0</v>
      </c>
    </row>
    <row r="2990" spans="1:10" x14ac:dyDescent="0.25">
      <c r="A2990" s="4" t="str">
        <f t="shared" si="93"/>
        <v>SublapSCHD9/22/2021 (4pm-5pm &amp; 5:55pm-7pm)13</v>
      </c>
      <c r="B2990" t="s">
        <v>99</v>
      </c>
      <c r="C2990" t="s">
        <v>117</v>
      </c>
      <c r="D2990" s="5" t="s">
        <v>254</v>
      </c>
      <c r="E2990">
        <v>13</v>
      </c>
      <c r="F2990">
        <v>0.53656226396560669</v>
      </c>
      <c r="G2990">
        <v>0.44727492332458496</v>
      </c>
      <c r="H2990">
        <v>4.1973333805799484E-2</v>
      </c>
      <c r="I2990">
        <v>85.638045454543729</v>
      </c>
      <c r="J2990">
        <f t="shared" si="92"/>
        <v>0</v>
      </c>
    </row>
    <row r="2991" spans="1:10" x14ac:dyDescent="0.25">
      <c r="A2991" s="4" t="str">
        <f t="shared" si="93"/>
        <v>SublapSCHD9/22/2021 (4pm-5pm &amp; 5:55pm-7pm)14</v>
      </c>
      <c r="B2991" t="s">
        <v>99</v>
      </c>
      <c r="C2991" t="s">
        <v>117</v>
      </c>
      <c r="D2991" s="5" t="s">
        <v>254</v>
      </c>
      <c r="E2991">
        <v>14</v>
      </c>
      <c r="F2991">
        <v>0.8063235878944397</v>
      </c>
      <c r="G2991">
        <v>0.77337044477462769</v>
      </c>
      <c r="H2991">
        <v>2.374519407749176E-2</v>
      </c>
      <c r="I2991">
        <v>88.2751060606073</v>
      </c>
      <c r="J2991">
        <f t="shared" si="92"/>
        <v>0</v>
      </c>
    </row>
    <row r="2992" spans="1:10" x14ac:dyDescent="0.25">
      <c r="A2992" s="4" t="str">
        <f t="shared" si="93"/>
        <v>SublapSCHD9/22/2021 (4pm-5pm &amp; 5:55pm-7pm)15</v>
      </c>
      <c r="B2992" t="s">
        <v>99</v>
      </c>
      <c r="C2992" t="s">
        <v>117</v>
      </c>
      <c r="D2992" s="5" t="s">
        <v>254</v>
      </c>
      <c r="E2992">
        <v>15</v>
      </c>
      <c r="F2992">
        <v>1.1743816137313843</v>
      </c>
      <c r="G2992">
        <v>1.2073347568511963</v>
      </c>
      <c r="H2992">
        <v>2.374519407749176E-2</v>
      </c>
      <c r="I2992">
        <v>89.719560606059275</v>
      </c>
      <c r="J2992">
        <f t="shared" si="92"/>
        <v>0</v>
      </c>
    </row>
    <row r="2993" spans="1:10" x14ac:dyDescent="0.25">
      <c r="A2993" s="4" t="str">
        <f t="shared" si="93"/>
        <v>SublapSCHD9/22/2021 (4pm-5pm &amp; 5:55pm-7pm)16</v>
      </c>
      <c r="B2993" t="s">
        <v>99</v>
      </c>
      <c r="C2993" t="s">
        <v>117</v>
      </c>
      <c r="D2993" s="5" t="s">
        <v>254</v>
      </c>
      <c r="E2993">
        <v>16</v>
      </c>
      <c r="F2993">
        <v>1.5812634229660034</v>
      </c>
      <c r="G2993">
        <v>1.6875226497650146</v>
      </c>
      <c r="H2993">
        <v>4.6625357121229172E-2</v>
      </c>
      <c r="I2993">
        <v>91.212984848486073</v>
      </c>
      <c r="J2993">
        <f t="shared" si="92"/>
        <v>0</v>
      </c>
    </row>
    <row r="2994" spans="1:10" x14ac:dyDescent="0.25">
      <c r="A2994" s="4" t="str">
        <f t="shared" si="93"/>
        <v>SublapSCHD9/22/2021 (4pm-5pm &amp; 5:55pm-7pm)17</v>
      </c>
      <c r="B2994" t="s">
        <v>99</v>
      </c>
      <c r="C2994" t="s">
        <v>117</v>
      </c>
      <c r="D2994" s="5" t="s">
        <v>254</v>
      </c>
      <c r="E2994">
        <v>17</v>
      </c>
      <c r="F2994">
        <v>2.0083081722259521</v>
      </c>
      <c r="G2994">
        <v>1.0767413377761841</v>
      </c>
      <c r="H2994">
        <v>5.5112536996603012E-2</v>
      </c>
      <c r="I2994">
        <v>91.717303030304578</v>
      </c>
      <c r="J2994">
        <f t="shared" si="92"/>
        <v>0</v>
      </c>
    </row>
    <row r="2995" spans="1:10" x14ac:dyDescent="0.25">
      <c r="A2995" s="4" t="str">
        <f t="shared" si="93"/>
        <v>SublapSCHD9/22/2021 (4pm-5pm &amp; 5:55pm-7pm)18</v>
      </c>
      <c r="B2995" t="s">
        <v>99</v>
      </c>
      <c r="C2995" t="s">
        <v>117</v>
      </c>
      <c r="D2995" s="5" t="s">
        <v>254</v>
      </c>
      <c r="E2995">
        <v>18</v>
      </c>
      <c r="F2995">
        <v>2.1707499027252197</v>
      </c>
      <c r="G2995">
        <v>2.367027759552002</v>
      </c>
      <c r="H2995">
        <v>5.4745424538850784E-2</v>
      </c>
      <c r="I2995">
        <v>89.78806060606216</v>
      </c>
      <c r="J2995">
        <f t="shared" si="92"/>
        <v>0</v>
      </c>
    </row>
    <row r="2996" spans="1:10" x14ac:dyDescent="0.25">
      <c r="A2996" s="4" t="str">
        <f t="shared" si="93"/>
        <v>SublapSCHD9/22/2021 (4pm-5pm &amp; 5:55pm-7pm)19</v>
      </c>
      <c r="B2996" t="s">
        <v>99</v>
      </c>
      <c r="C2996" t="s">
        <v>117</v>
      </c>
      <c r="D2996" s="5" t="s">
        <v>254</v>
      </c>
      <c r="E2996">
        <v>19</v>
      </c>
      <c r="F2996">
        <v>2.1456029415130615</v>
      </c>
      <c r="G2996">
        <v>1.5105787515640259</v>
      </c>
      <c r="H2996">
        <v>5.4631158709526062E-2</v>
      </c>
      <c r="I2996">
        <v>87.660257575758777</v>
      </c>
      <c r="J2996">
        <f t="shared" si="92"/>
        <v>0</v>
      </c>
    </row>
    <row r="2997" spans="1:10" x14ac:dyDescent="0.25">
      <c r="A2997" s="4" t="str">
        <f t="shared" si="93"/>
        <v>SublapSCHD9/22/2021 (4pm-5pm &amp; 5:55pm-7pm)20</v>
      </c>
      <c r="B2997" t="s">
        <v>99</v>
      </c>
      <c r="C2997" t="s">
        <v>117</v>
      </c>
      <c r="D2997" s="5" t="s">
        <v>254</v>
      </c>
      <c r="E2997">
        <v>20</v>
      </c>
      <c r="F2997">
        <v>2.0525102615356445</v>
      </c>
      <c r="G2997">
        <v>2.4586520195007324</v>
      </c>
      <c r="H2997">
        <v>5.3571507334709167E-2</v>
      </c>
      <c r="I2997">
        <v>85.132477272726106</v>
      </c>
      <c r="J2997">
        <f t="shared" si="92"/>
        <v>0</v>
      </c>
    </row>
    <row r="2998" spans="1:10" x14ac:dyDescent="0.25">
      <c r="A2998" s="4" t="str">
        <f t="shared" si="93"/>
        <v>SublapSCHD9/22/2021 (4pm-5pm &amp; 5:55pm-7pm)21</v>
      </c>
      <c r="B2998" t="s">
        <v>99</v>
      </c>
      <c r="C2998" t="s">
        <v>117</v>
      </c>
      <c r="D2998" s="5" t="s">
        <v>254</v>
      </c>
      <c r="E2998">
        <v>21</v>
      </c>
      <c r="F2998">
        <v>2.0877010822296143</v>
      </c>
      <c r="G2998">
        <v>2.0491397380828857</v>
      </c>
      <c r="H2998">
        <v>5.1152389496564865E-2</v>
      </c>
      <c r="I2998">
        <v>82.130234848483227</v>
      </c>
      <c r="J2998">
        <f t="shared" si="92"/>
        <v>0</v>
      </c>
    </row>
    <row r="2999" spans="1:10" x14ac:dyDescent="0.25">
      <c r="A2999" s="4" t="str">
        <f t="shared" si="93"/>
        <v>SublapSCHD9/22/2021 (4pm-5pm &amp; 5:55pm-7pm)22</v>
      </c>
      <c r="B2999" t="s">
        <v>99</v>
      </c>
      <c r="C2999" t="s">
        <v>117</v>
      </c>
      <c r="D2999" s="5" t="s">
        <v>254</v>
      </c>
      <c r="E2999">
        <v>22</v>
      </c>
      <c r="F2999">
        <v>1.9351813793182373</v>
      </c>
      <c r="G2999">
        <v>1.8887565135955811</v>
      </c>
      <c r="H2999">
        <v>4.7653071582317352E-2</v>
      </c>
      <c r="I2999">
        <v>80.569371212121453</v>
      </c>
      <c r="J2999">
        <f t="shared" si="92"/>
        <v>0</v>
      </c>
    </row>
    <row r="3000" spans="1:10" x14ac:dyDescent="0.25">
      <c r="A3000" s="4" t="str">
        <f t="shared" si="93"/>
        <v>SublapSCHD9/22/2021 (4pm-5pm &amp; 5:55pm-7pm)23</v>
      </c>
      <c r="B3000" t="s">
        <v>99</v>
      </c>
      <c r="C3000" t="s">
        <v>117</v>
      </c>
      <c r="D3000" s="5" t="s">
        <v>254</v>
      </c>
      <c r="E3000">
        <v>23</v>
      </c>
      <c r="F3000">
        <v>1.6812885999679565</v>
      </c>
      <c r="G3000">
        <v>1.6332880258560181</v>
      </c>
      <c r="H3000">
        <v>4.5529928058385849E-2</v>
      </c>
      <c r="I3000">
        <v>78.585121212122544</v>
      </c>
      <c r="J3000">
        <f t="shared" si="92"/>
        <v>0</v>
      </c>
    </row>
    <row r="3001" spans="1:10" x14ac:dyDescent="0.25">
      <c r="A3001" s="4" t="str">
        <f t="shared" si="93"/>
        <v>SublapSCHD9/22/2021 (4pm-5pm &amp; 5:55pm-7pm)24</v>
      </c>
      <c r="B3001" t="s">
        <v>99</v>
      </c>
      <c r="C3001" t="s">
        <v>117</v>
      </c>
      <c r="D3001" s="5" t="s">
        <v>254</v>
      </c>
      <c r="E3001">
        <v>24</v>
      </c>
      <c r="F3001">
        <v>1.4340109825134277</v>
      </c>
      <c r="G3001">
        <v>1.433988094329834</v>
      </c>
      <c r="H3001">
        <v>4.2651314288377762E-2</v>
      </c>
      <c r="I3001">
        <v>76.962446969695648</v>
      </c>
      <c r="J3001">
        <f t="shared" si="92"/>
        <v>0</v>
      </c>
    </row>
    <row r="3002" spans="1:10" x14ac:dyDescent="0.25">
      <c r="A3002" s="4" t="str">
        <f t="shared" si="93"/>
        <v>SublapSCHD9/30/2021 (5pm-7pm)1</v>
      </c>
      <c r="B3002" t="s">
        <v>99</v>
      </c>
      <c r="C3002" t="s">
        <v>117</v>
      </c>
      <c r="D3002" s="5" t="s">
        <v>255</v>
      </c>
      <c r="E3002">
        <v>1</v>
      </c>
      <c r="F3002">
        <v>0.77558106184005737</v>
      </c>
      <c r="G3002">
        <v>0.72276496887207031</v>
      </c>
      <c r="H3002">
        <v>3.3028893172740936E-2</v>
      </c>
      <c r="I3002">
        <v>59.627477409638026</v>
      </c>
      <c r="J3002">
        <f t="shared" si="92"/>
        <v>0</v>
      </c>
    </row>
    <row r="3003" spans="1:10" x14ac:dyDescent="0.25">
      <c r="A3003" s="4" t="str">
        <f t="shared" si="93"/>
        <v>SublapSCHD9/30/2021 (5pm-7pm)2</v>
      </c>
      <c r="B3003" t="s">
        <v>99</v>
      </c>
      <c r="C3003" t="s">
        <v>117</v>
      </c>
      <c r="D3003" s="5" t="s">
        <v>255</v>
      </c>
      <c r="E3003">
        <v>2</v>
      </c>
      <c r="F3003">
        <v>0.69654369354248047</v>
      </c>
      <c r="G3003">
        <v>0.66753566265106201</v>
      </c>
      <c r="H3003">
        <v>2.9198883101344109E-2</v>
      </c>
      <c r="I3003">
        <v>58.226024096385991</v>
      </c>
      <c r="J3003">
        <f t="shared" si="92"/>
        <v>0</v>
      </c>
    </row>
    <row r="3004" spans="1:10" x14ac:dyDescent="0.25">
      <c r="A3004" s="4" t="str">
        <f t="shared" si="93"/>
        <v>SublapSCHD9/30/2021 (5pm-7pm)3</v>
      </c>
      <c r="B3004" t="s">
        <v>99</v>
      </c>
      <c r="C3004" t="s">
        <v>117</v>
      </c>
      <c r="D3004" s="5" t="s">
        <v>255</v>
      </c>
      <c r="E3004">
        <v>3</v>
      </c>
      <c r="F3004">
        <v>0.65406161546707153</v>
      </c>
      <c r="G3004">
        <v>0.63334715366363525</v>
      </c>
      <c r="H3004">
        <v>2.5859765708446503E-2</v>
      </c>
      <c r="I3004">
        <v>56.459322289156525</v>
      </c>
      <c r="J3004">
        <f t="shared" si="92"/>
        <v>0</v>
      </c>
    </row>
    <row r="3005" spans="1:10" x14ac:dyDescent="0.25">
      <c r="A3005" s="4" t="str">
        <f t="shared" si="93"/>
        <v>SublapSCHD9/30/2021 (5pm-7pm)4</v>
      </c>
      <c r="B3005" t="s">
        <v>99</v>
      </c>
      <c r="C3005" t="s">
        <v>117</v>
      </c>
      <c r="D3005" s="5" t="s">
        <v>255</v>
      </c>
      <c r="E3005">
        <v>4</v>
      </c>
      <c r="F3005">
        <v>0.6231110692024231</v>
      </c>
      <c r="G3005">
        <v>0.63093912601470947</v>
      </c>
      <c r="H3005">
        <v>2.5270614773035049E-2</v>
      </c>
      <c r="I3005">
        <v>57.08175451807211</v>
      </c>
      <c r="J3005">
        <f t="shared" si="92"/>
        <v>0</v>
      </c>
    </row>
    <row r="3006" spans="1:10" x14ac:dyDescent="0.25">
      <c r="A3006" s="4" t="str">
        <f t="shared" si="93"/>
        <v>SublapSCHD9/30/2021 (5pm-7pm)5</v>
      </c>
      <c r="B3006" t="s">
        <v>99</v>
      </c>
      <c r="C3006" t="s">
        <v>117</v>
      </c>
      <c r="D3006" s="5" t="s">
        <v>255</v>
      </c>
      <c r="E3006">
        <v>5</v>
      </c>
      <c r="F3006">
        <v>0.60599958896636963</v>
      </c>
      <c r="G3006">
        <v>0.62196046113967896</v>
      </c>
      <c r="H3006">
        <v>2.3132659494876862E-2</v>
      </c>
      <c r="I3006">
        <v>54.113298192770891</v>
      </c>
      <c r="J3006">
        <f t="shared" si="92"/>
        <v>0</v>
      </c>
    </row>
    <row r="3007" spans="1:10" x14ac:dyDescent="0.25">
      <c r="A3007" s="4" t="str">
        <f t="shared" si="93"/>
        <v>SublapSCHD9/30/2021 (5pm-7pm)6</v>
      </c>
      <c r="B3007" t="s">
        <v>99</v>
      </c>
      <c r="C3007" t="s">
        <v>117</v>
      </c>
      <c r="D3007" s="5" t="s">
        <v>255</v>
      </c>
      <c r="E3007">
        <v>6</v>
      </c>
      <c r="F3007">
        <v>0.6178659200668335</v>
      </c>
      <c r="G3007">
        <v>0.63886570930480957</v>
      </c>
      <c r="H3007">
        <v>2.257223054766655E-2</v>
      </c>
      <c r="I3007">
        <v>53.656468373495322</v>
      </c>
      <c r="J3007">
        <f t="shared" si="92"/>
        <v>0</v>
      </c>
    </row>
    <row r="3008" spans="1:10" x14ac:dyDescent="0.25">
      <c r="A3008" s="4" t="str">
        <f t="shared" si="93"/>
        <v>SublapSCHD9/30/2021 (5pm-7pm)7</v>
      </c>
      <c r="B3008" t="s">
        <v>99</v>
      </c>
      <c r="C3008" t="s">
        <v>117</v>
      </c>
      <c r="D3008" s="5" t="s">
        <v>255</v>
      </c>
      <c r="E3008">
        <v>7</v>
      </c>
      <c r="F3008">
        <v>0.67196935415267944</v>
      </c>
      <c r="G3008">
        <v>0.68664681911468506</v>
      </c>
      <c r="H3008">
        <v>2.2869585081934929E-2</v>
      </c>
      <c r="I3008">
        <v>52.848456325300646</v>
      </c>
      <c r="J3008">
        <f t="shared" si="92"/>
        <v>0</v>
      </c>
    </row>
    <row r="3009" spans="1:10" x14ac:dyDescent="0.25">
      <c r="A3009" s="4" t="str">
        <f t="shared" si="93"/>
        <v>SublapSCHD9/30/2021 (5pm-7pm)8</v>
      </c>
      <c r="B3009" t="s">
        <v>99</v>
      </c>
      <c r="C3009" t="s">
        <v>117</v>
      </c>
      <c r="D3009" s="5" t="s">
        <v>255</v>
      </c>
      <c r="E3009">
        <v>8</v>
      </c>
      <c r="F3009">
        <v>0.57135266065597534</v>
      </c>
      <c r="G3009">
        <v>0.54514199495315552</v>
      </c>
      <c r="H3009">
        <v>2.4901712313294411E-2</v>
      </c>
      <c r="I3009">
        <v>52.386438253012102</v>
      </c>
      <c r="J3009">
        <f t="shared" si="92"/>
        <v>0</v>
      </c>
    </row>
    <row r="3010" spans="1:10" x14ac:dyDescent="0.25">
      <c r="A3010" s="4" t="str">
        <f t="shared" si="93"/>
        <v>SublapSCHD9/30/2021 (5pm-7pm)9</v>
      </c>
      <c r="B3010" t="s">
        <v>99</v>
      </c>
      <c r="C3010" t="s">
        <v>117</v>
      </c>
      <c r="D3010" s="5" t="s">
        <v>255</v>
      </c>
      <c r="E3010">
        <v>9</v>
      </c>
      <c r="F3010">
        <v>0.33508434891700745</v>
      </c>
      <c r="G3010">
        <v>0.32177907228469849</v>
      </c>
      <c r="H3010">
        <v>2.7671124786138535E-2</v>
      </c>
      <c r="I3010">
        <v>53.794299698795442</v>
      </c>
      <c r="J3010">
        <f t="shared" ref="J3010:J3073" si="94">INDEX(events, MATCH(CONCATENATE(B3010, C3010, D3010), events_y, 0), MATCH("Confidential", events_x, 0))</f>
        <v>0</v>
      </c>
    </row>
    <row r="3011" spans="1:10" x14ac:dyDescent="0.25">
      <c r="A3011" s="4" t="str">
        <f t="shared" ref="A3011:A3074" si="95">B3011&amp;C3011&amp;D3011&amp;E3011</f>
        <v>SublapSCHD9/30/2021 (5pm-7pm)10</v>
      </c>
      <c r="B3011" t="s">
        <v>99</v>
      </c>
      <c r="C3011" t="s">
        <v>117</v>
      </c>
      <c r="D3011" s="5" t="s">
        <v>255</v>
      </c>
      <c r="E3011">
        <v>10</v>
      </c>
      <c r="F3011">
        <v>0.12171244621276855</v>
      </c>
      <c r="G3011">
        <v>8.808397501707077E-2</v>
      </c>
      <c r="H3011">
        <v>3.2198537141084671E-2</v>
      </c>
      <c r="I3011">
        <v>57.952515060241019</v>
      </c>
      <c r="J3011">
        <f t="shared" si="94"/>
        <v>0</v>
      </c>
    </row>
    <row r="3012" spans="1:10" x14ac:dyDescent="0.25">
      <c r="A3012" s="4" t="str">
        <f t="shared" si="95"/>
        <v>SublapSCHD9/30/2021 (5pm-7pm)11</v>
      </c>
      <c r="B3012" t="s">
        <v>99</v>
      </c>
      <c r="C3012" t="s">
        <v>117</v>
      </c>
      <c r="D3012" s="5" t="s">
        <v>255</v>
      </c>
      <c r="E3012">
        <v>11</v>
      </c>
      <c r="F3012">
        <v>-9.6752628684043884E-2</v>
      </c>
      <c r="G3012">
        <v>-0.10992242395877838</v>
      </c>
      <c r="H3012">
        <v>3.4520518034696579E-2</v>
      </c>
      <c r="I3012">
        <v>63.491957831324058</v>
      </c>
      <c r="J3012">
        <f t="shared" si="94"/>
        <v>0</v>
      </c>
    </row>
    <row r="3013" spans="1:10" x14ac:dyDescent="0.25">
      <c r="A3013" s="4" t="str">
        <f t="shared" si="95"/>
        <v>SublapSCHD9/30/2021 (5pm-7pm)12</v>
      </c>
      <c r="B3013" t="s">
        <v>99</v>
      </c>
      <c r="C3013" t="s">
        <v>117</v>
      </c>
      <c r="D3013" s="5" t="s">
        <v>255</v>
      </c>
      <c r="E3013">
        <v>12</v>
      </c>
      <c r="F3013">
        <v>-0.20187953114509583</v>
      </c>
      <c r="G3013">
        <v>-0.23804040253162384</v>
      </c>
      <c r="H3013">
        <v>3.81915383040905E-2</v>
      </c>
      <c r="I3013">
        <v>68.737748493974365</v>
      </c>
      <c r="J3013">
        <f t="shared" si="94"/>
        <v>0</v>
      </c>
    </row>
    <row r="3014" spans="1:10" x14ac:dyDescent="0.25">
      <c r="A3014" s="4" t="str">
        <f t="shared" si="95"/>
        <v>SublapSCHD9/30/2021 (5pm-7pm)13</v>
      </c>
      <c r="B3014" t="s">
        <v>99</v>
      </c>
      <c r="C3014" t="s">
        <v>117</v>
      </c>
      <c r="D3014" s="5" t="s">
        <v>255</v>
      </c>
      <c r="E3014">
        <v>13</v>
      </c>
      <c r="F3014">
        <v>-0.2634250819683075</v>
      </c>
      <c r="G3014">
        <v>-0.26746842265129089</v>
      </c>
      <c r="H3014">
        <v>3.7696294486522675E-2</v>
      </c>
      <c r="I3014">
        <v>72.883448795179419</v>
      </c>
      <c r="J3014">
        <f t="shared" si="94"/>
        <v>0</v>
      </c>
    </row>
    <row r="3015" spans="1:10" x14ac:dyDescent="0.25">
      <c r="A3015" s="4" t="str">
        <f t="shared" si="95"/>
        <v>SublapSCHD9/30/2021 (5pm-7pm)14</v>
      </c>
      <c r="B3015" t="s">
        <v>99</v>
      </c>
      <c r="C3015" t="s">
        <v>117</v>
      </c>
      <c r="D3015" s="5" t="s">
        <v>255</v>
      </c>
      <c r="E3015">
        <v>14</v>
      </c>
      <c r="F3015">
        <v>-0.21847277879714966</v>
      </c>
      <c r="G3015">
        <v>-0.22550418972969055</v>
      </c>
      <c r="H3015">
        <v>3.5125333815813065E-2</v>
      </c>
      <c r="I3015">
        <v>73.997281626507288</v>
      </c>
      <c r="J3015">
        <f t="shared" si="94"/>
        <v>0</v>
      </c>
    </row>
    <row r="3016" spans="1:10" x14ac:dyDescent="0.25">
      <c r="A3016" s="4" t="str">
        <f t="shared" si="95"/>
        <v>SublapSCHD9/30/2021 (5pm-7pm)15</v>
      </c>
      <c r="B3016" t="s">
        <v>99</v>
      </c>
      <c r="C3016" t="s">
        <v>117</v>
      </c>
      <c r="D3016" s="5" t="s">
        <v>255</v>
      </c>
      <c r="E3016">
        <v>15</v>
      </c>
      <c r="F3016">
        <v>-9.0115532279014587E-2</v>
      </c>
      <c r="G3016">
        <v>-8.3276264369487762E-2</v>
      </c>
      <c r="H3016">
        <v>1.8983863294124603E-2</v>
      </c>
      <c r="I3016">
        <v>75.341618975904581</v>
      </c>
      <c r="J3016">
        <f t="shared" si="94"/>
        <v>0</v>
      </c>
    </row>
    <row r="3017" spans="1:10" x14ac:dyDescent="0.25">
      <c r="A3017" s="4" t="str">
        <f t="shared" si="95"/>
        <v>SublapSCHD9/30/2021 (5pm-7pm)16</v>
      </c>
      <c r="B3017" t="s">
        <v>99</v>
      </c>
      <c r="C3017" t="s">
        <v>117</v>
      </c>
      <c r="D3017" s="5" t="s">
        <v>255</v>
      </c>
      <c r="E3017">
        <v>16</v>
      </c>
      <c r="F3017">
        <v>0.18965987861156464</v>
      </c>
      <c r="G3017">
        <v>0.18282061815261841</v>
      </c>
      <c r="H3017">
        <v>1.8983863294124603E-2</v>
      </c>
      <c r="I3017">
        <v>76.605685240964021</v>
      </c>
      <c r="J3017">
        <f t="shared" si="94"/>
        <v>0</v>
      </c>
    </row>
    <row r="3018" spans="1:10" x14ac:dyDescent="0.25">
      <c r="A3018" s="4" t="str">
        <f t="shared" si="95"/>
        <v>SublapSCHD9/30/2021 (5pm-7pm)17</v>
      </c>
      <c r="B3018" t="s">
        <v>99</v>
      </c>
      <c r="C3018" t="s">
        <v>117</v>
      </c>
      <c r="D3018" s="5" t="s">
        <v>255</v>
      </c>
      <c r="E3018">
        <v>17</v>
      </c>
      <c r="F3018">
        <v>0.57838839292526245</v>
      </c>
      <c r="G3018">
        <v>0.48714035749435425</v>
      </c>
      <c r="H3018">
        <v>3.8647234439849854E-2</v>
      </c>
      <c r="I3018">
        <v>77.019691265059407</v>
      </c>
      <c r="J3018">
        <f t="shared" si="94"/>
        <v>0</v>
      </c>
    </row>
    <row r="3019" spans="1:10" x14ac:dyDescent="0.25">
      <c r="A3019" s="4" t="str">
        <f t="shared" si="95"/>
        <v>SublapSCHD9/30/2021 (5pm-7pm)18</v>
      </c>
      <c r="B3019" t="s">
        <v>99</v>
      </c>
      <c r="C3019" t="s">
        <v>117</v>
      </c>
      <c r="D3019" s="5" t="s">
        <v>255</v>
      </c>
      <c r="E3019">
        <v>18</v>
      </c>
      <c r="F3019">
        <v>0.91307753324508667</v>
      </c>
      <c r="G3019">
        <v>0.67827421426773071</v>
      </c>
      <c r="H3019">
        <v>4.2558982968330383E-2</v>
      </c>
      <c r="I3019">
        <v>77.081536144578394</v>
      </c>
      <c r="J3019">
        <f t="shared" si="94"/>
        <v>0</v>
      </c>
    </row>
    <row r="3020" spans="1:10" x14ac:dyDescent="0.25">
      <c r="A3020" s="4" t="str">
        <f t="shared" si="95"/>
        <v>SublapSCHD9/30/2021 (5pm-7pm)19</v>
      </c>
      <c r="B3020" t="s">
        <v>99</v>
      </c>
      <c r="C3020" t="s">
        <v>117</v>
      </c>
      <c r="D3020" s="5" t="s">
        <v>255</v>
      </c>
      <c r="E3020">
        <v>19</v>
      </c>
      <c r="F3020">
        <v>1.0985842943191528</v>
      </c>
      <c r="G3020">
        <v>0.92327719926834106</v>
      </c>
      <c r="H3020">
        <v>4.2575165629386902E-2</v>
      </c>
      <c r="I3020">
        <v>76.517492469880295</v>
      </c>
      <c r="J3020">
        <f t="shared" si="94"/>
        <v>0</v>
      </c>
    </row>
    <row r="3021" spans="1:10" x14ac:dyDescent="0.25">
      <c r="A3021" s="4" t="str">
        <f t="shared" si="95"/>
        <v>SublapSCHD9/30/2021 (5pm-7pm)20</v>
      </c>
      <c r="B3021" t="s">
        <v>99</v>
      </c>
      <c r="C3021" t="s">
        <v>117</v>
      </c>
      <c r="D3021" s="5" t="s">
        <v>255</v>
      </c>
      <c r="E3021">
        <v>20</v>
      </c>
      <c r="F3021">
        <v>1.1620042324066162</v>
      </c>
      <c r="G3021">
        <v>1.2577961683273315</v>
      </c>
      <c r="H3021">
        <v>4.1069634258747101E-2</v>
      </c>
      <c r="I3021">
        <v>74.362590361447346</v>
      </c>
      <c r="J3021">
        <f t="shared" si="94"/>
        <v>0</v>
      </c>
    </row>
    <row r="3022" spans="1:10" x14ac:dyDescent="0.25">
      <c r="A3022" s="4" t="str">
        <f t="shared" si="95"/>
        <v>SublapSCHD9/30/2021 (5pm-7pm)21</v>
      </c>
      <c r="B3022" t="s">
        <v>99</v>
      </c>
      <c r="C3022" t="s">
        <v>117</v>
      </c>
      <c r="D3022" s="5" t="s">
        <v>255</v>
      </c>
      <c r="E3022">
        <v>21</v>
      </c>
      <c r="F3022">
        <v>1.1155165433883667</v>
      </c>
      <c r="G3022">
        <v>1.1436407566070557</v>
      </c>
      <c r="H3022">
        <v>4.061705619096756E-2</v>
      </c>
      <c r="I3022">
        <v>71.16104668674808</v>
      </c>
      <c r="J3022">
        <f t="shared" si="94"/>
        <v>0</v>
      </c>
    </row>
    <row r="3023" spans="1:10" x14ac:dyDescent="0.25">
      <c r="A3023" s="4" t="str">
        <f t="shared" si="95"/>
        <v>SublapSCHD9/30/2021 (5pm-7pm)22</v>
      </c>
      <c r="B3023" t="s">
        <v>99</v>
      </c>
      <c r="C3023" t="s">
        <v>117</v>
      </c>
      <c r="D3023" s="5" t="s">
        <v>255</v>
      </c>
      <c r="E3023">
        <v>22</v>
      </c>
      <c r="F3023">
        <v>1.0767289400100708</v>
      </c>
      <c r="G3023">
        <v>1.0574142932891846</v>
      </c>
      <c r="H3023">
        <v>3.9635837078094482E-2</v>
      </c>
      <c r="I3023">
        <v>68.176400602409828</v>
      </c>
      <c r="J3023">
        <f t="shared" si="94"/>
        <v>0</v>
      </c>
    </row>
    <row r="3024" spans="1:10" x14ac:dyDescent="0.25">
      <c r="A3024" s="4" t="str">
        <f t="shared" si="95"/>
        <v>SublapSCHD9/30/2021 (5pm-7pm)23</v>
      </c>
      <c r="B3024" t="s">
        <v>99</v>
      </c>
      <c r="C3024" t="s">
        <v>117</v>
      </c>
      <c r="D3024" s="5" t="s">
        <v>255</v>
      </c>
      <c r="E3024">
        <v>23</v>
      </c>
      <c r="F3024">
        <v>0.8951190710067749</v>
      </c>
      <c r="G3024">
        <v>0.93039631843566895</v>
      </c>
      <c r="H3024">
        <v>3.7408586591482162E-2</v>
      </c>
      <c r="I3024">
        <v>64.552560240962734</v>
      </c>
      <c r="J3024">
        <f t="shared" si="94"/>
        <v>0</v>
      </c>
    </row>
    <row r="3025" spans="1:10" x14ac:dyDescent="0.25">
      <c r="A3025" s="4" t="str">
        <f t="shared" si="95"/>
        <v>SublapSCHD9/30/2021 (5pm-7pm)24</v>
      </c>
      <c r="B3025" t="s">
        <v>99</v>
      </c>
      <c r="C3025" t="s">
        <v>117</v>
      </c>
      <c r="D3025" s="5" t="s">
        <v>255</v>
      </c>
      <c r="E3025">
        <v>24</v>
      </c>
      <c r="F3025">
        <v>0.79920148849487305</v>
      </c>
      <c r="G3025">
        <v>0.79945987462997437</v>
      </c>
      <c r="H3025">
        <v>3.4434165805578232E-2</v>
      </c>
      <c r="I3025">
        <v>63.124359939758492</v>
      </c>
      <c r="J3025">
        <f t="shared" si="94"/>
        <v>0</v>
      </c>
    </row>
    <row r="3026" spans="1:10" x14ac:dyDescent="0.25">
      <c r="A3026" s="4" t="str">
        <f t="shared" si="95"/>
        <v>SublapSCLDAverage Event Day (6pm-8pm)1</v>
      </c>
      <c r="B3026" t="s">
        <v>99</v>
      </c>
      <c r="C3026" t="s">
        <v>118</v>
      </c>
      <c r="D3026" s="5" t="s">
        <v>256</v>
      </c>
      <c r="E3026">
        <v>1</v>
      </c>
      <c r="F3026">
        <v>1.8717937469482422</v>
      </c>
      <c r="G3026">
        <v>1.5502743721008301</v>
      </c>
      <c r="H3026">
        <v>0.17062966525554657</v>
      </c>
      <c r="I3026">
        <v>92.351162101453795</v>
      </c>
      <c r="J3026">
        <f t="shared" si="94"/>
        <v>0</v>
      </c>
    </row>
    <row r="3027" spans="1:10" x14ac:dyDescent="0.25">
      <c r="A3027" s="4" t="str">
        <f t="shared" si="95"/>
        <v>SublapSCLDAverage Event Day (6pm-8pm)2</v>
      </c>
      <c r="B3027" t="s">
        <v>99</v>
      </c>
      <c r="C3027" t="s">
        <v>118</v>
      </c>
      <c r="D3027" s="5" t="s">
        <v>256</v>
      </c>
      <c r="E3027">
        <v>2</v>
      </c>
      <c r="F3027">
        <v>1.6967209577560425</v>
      </c>
      <c r="G3027">
        <v>1.3983778953552246</v>
      </c>
      <c r="H3027">
        <v>0.15390560030937195</v>
      </c>
      <c r="I3027">
        <v>89.705511012666094</v>
      </c>
      <c r="J3027">
        <f t="shared" si="94"/>
        <v>0</v>
      </c>
    </row>
    <row r="3028" spans="1:10" x14ac:dyDescent="0.25">
      <c r="A3028" s="4" t="str">
        <f t="shared" si="95"/>
        <v>SublapSCLDAverage Event Day (6pm-8pm)3</v>
      </c>
      <c r="B3028" t="s">
        <v>99</v>
      </c>
      <c r="C3028" t="s">
        <v>118</v>
      </c>
      <c r="D3028" s="5" t="s">
        <v>256</v>
      </c>
      <c r="E3028">
        <v>3</v>
      </c>
      <c r="F3028">
        <v>1.570116400718689</v>
      </c>
      <c r="G3028">
        <v>1.3561165332794189</v>
      </c>
      <c r="H3028">
        <v>0.14655607938766479</v>
      </c>
      <c r="I3028">
        <v>89.390040244587325</v>
      </c>
      <c r="J3028">
        <f t="shared" si="94"/>
        <v>0</v>
      </c>
    </row>
    <row r="3029" spans="1:10" x14ac:dyDescent="0.25">
      <c r="A3029" s="4" t="str">
        <f t="shared" si="95"/>
        <v>SublapSCLDAverage Event Day (6pm-8pm)4</v>
      </c>
      <c r="B3029" t="s">
        <v>99</v>
      </c>
      <c r="C3029" t="s">
        <v>118</v>
      </c>
      <c r="D3029" s="5" t="s">
        <v>256</v>
      </c>
      <c r="E3029">
        <v>4</v>
      </c>
      <c r="F3029">
        <v>1.4399294853210449</v>
      </c>
      <c r="G3029">
        <v>1.1645618677139282</v>
      </c>
      <c r="H3029">
        <v>0.13247743248939514</v>
      </c>
      <c r="I3029">
        <v>86.941256941411368</v>
      </c>
      <c r="J3029">
        <f t="shared" si="94"/>
        <v>0</v>
      </c>
    </row>
    <row r="3030" spans="1:10" x14ac:dyDescent="0.25">
      <c r="A3030" s="4" t="str">
        <f t="shared" si="95"/>
        <v>SublapSCLDAverage Event Day (6pm-8pm)5</v>
      </c>
      <c r="B3030" t="s">
        <v>99</v>
      </c>
      <c r="C3030" t="s">
        <v>118</v>
      </c>
      <c r="D3030" s="5" t="s">
        <v>256</v>
      </c>
      <c r="E3030">
        <v>5</v>
      </c>
      <c r="F3030">
        <v>1.3319915533065796</v>
      </c>
      <c r="G3030">
        <v>1.2499483823776245</v>
      </c>
      <c r="H3030">
        <v>0.12210163474082947</v>
      </c>
      <c r="I3030">
        <v>86.283206464091776</v>
      </c>
      <c r="J3030">
        <f t="shared" si="94"/>
        <v>0</v>
      </c>
    </row>
    <row r="3031" spans="1:10" x14ac:dyDescent="0.25">
      <c r="A3031" s="4" t="str">
        <f t="shared" si="95"/>
        <v>SublapSCLDAverage Event Day (6pm-8pm)6</v>
      </c>
      <c r="B3031" t="s">
        <v>99</v>
      </c>
      <c r="C3031" t="s">
        <v>118</v>
      </c>
      <c r="D3031" s="5" t="s">
        <v>256</v>
      </c>
      <c r="E3031">
        <v>6</v>
      </c>
      <c r="F3031">
        <v>1.2681783437728882</v>
      </c>
      <c r="G3031">
        <v>1.1215325593948364</v>
      </c>
      <c r="H3031">
        <v>0.12923838198184967</v>
      </c>
      <c r="I3031">
        <v>84.291685125101466</v>
      </c>
      <c r="J3031">
        <f t="shared" si="94"/>
        <v>0</v>
      </c>
    </row>
    <row r="3032" spans="1:10" x14ac:dyDescent="0.25">
      <c r="A3032" s="4" t="str">
        <f t="shared" si="95"/>
        <v>SublapSCLDAverage Event Day (6pm-8pm)7</v>
      </c>
      <c r="B3032" t="s">
        <v>99</v>
      </c>
      <c r="C3032" t="s">
        <v>118</v>
      </c>
      <c r="D3032" s="5" t="s">
        <v>256</v>
      </c>
      <c r="E3032">
        <v>7</v>
      </c>
      <c r="F3032">
        <v>1.3140509128570557</v>
      </c>
      <c r="G3032">
        <v>1.0317249298095703</v>
      </c>
      <c r="H3032">
        <v>0.1518939733505249</v>
      </c>
      <c r="I3032">
        <v>83.797320927185439</v>
      </c>
      <c r="J3032">
        <f t="shared" si="94"/>
        <v>0</v>
      </c>
    </row>
    <row r="3033" spans="1:10" x14ac:dyDescent="0.25">
      <c r="A3033" s="4" t="str">
        <f t="shared" si="95"/>
        <v>SublapSCLDAverage Event Day (6pm-8pm)8</v>
      </c>
      <c r="B3033" t="s">
        <v>99</v>
      </c>
      <c r="C3033" t="s">
        <v>118</v>
      </c>
      <c r="D3033" s="5" t="s">
        <v>256</v>
      </c>
      <c r="E3033">
        <v>8</v>
      </c>
      <c r="F3033">
        <v>1.3465213775634766</v>
      </c>
      <c r="G3033">
        <v>1.0090440511703491</v>
      </c>
      <c r="H3033">
        <v>0.16425797343254089</v>
      </c>
      <c r="I3033">
        <v>83.561809758532547</v>
      </c>
      <c r="J3033">
        <f t="shared" si="94"/>
        <v>0</v>
      </c>
    </row>
    <row r="3034" spans="1:10" x14ac:dyDescent="0.25">
      <c r="A3034" s="4" t="str">
        <f t="shared" si="95"/>
        <v>SublapSCLDAverage Event Day (6pm-8pm)9</v>
      </c>
      <c r="B3034" t="s">
        <v>99</v>
      </c>
      <c r="C3034" t="s">
        <v>118</v>
      </c>
      <c r="D3034" s="5" t="s">
        <v>256</v>
      </c>
      <c r="E3034">
        <v>9</v>
      </c>
      <c r="F3034">
        <v>1.1575771570205688</v>
      </c>
      <c r="G3034">
        <v>0.99710029363632202</v>
      </c>
      <c r="H3034">
        <v>0.19968976080417633</v>
      </c>
      <c r="I3034">
        <v>85.846705559368502</v>
      </c>
      <c r="J3034">
        <f t="shared" si="94"/>
        <v>0</v>
      </c>
    </row>
    <row r="3035" spans="1:10" x14ac:dyDescent="0.25">
      <c r="A3035" s="4" t="str">
        <f t="shared" si="95"/>
        <v>SublapSCLDAverage Event Day (6pm-8pm)10</v>
      </c>
      <c r="B3035" t="s">
        <v>99</v>
      </c>
      <c r="C3035" t="s">
        <v>118</v>
      </c>
      <c r="D3035" s="5" t="s">
        <v>256</v>
      </c>
      <c r="E3035">
        <v>10</v>
      </c>
      <c r="F3035">
        <v>1.1047776937484741</v>
      </c>
      <c r="G3035">
        <v>0.70278996229171753</v>
      </c>
      <c r="H3035">
        <v>0.22807301580905914</v>
      </c>
      <c r="I3035">
        <v>90.229002620577774</v>
      </c>
      <c r="J3035">
        <f t="shared" si="94"/>
        <v>0</v>
      </c>
    </row>
    <row r="3036" spans="1:10" x14ac:dyDescent="0.25">
      <c r="A3036" s="4" t="str">
        <f t="shared" si="95"/>
        <v>SublapSCLDAverage Event Day (6pm-8pm)11</v>
      </c>
      <c r="B3036" t="s">
        <v>99</v>
      </c>
      <c r="C3036" t="s">
        <v>118</v>
      </c>
      <c r="D3036" s="5" t="s">
        <v>256</v>
      </c>
      <c r="E3036">
        <v>11</v>
      </c>
      <c r="F3036">
        <v>1.1825186014175415</v>
      </c>
      <c r="G3036">
        <v>1.0586533546447754</v>
      </c>
      <c r="H3036">
        <v>0.24771405756473541</v>
      </c>
      <c r="I3036">
        <v>94.280325388407135</v>
      </c>
      <c r="J3036">
        <f t="shared" si="94"/>
        <v>0</v>
      </c>
    </row>
    <row r="3037" spans="1:10" x14ac:dyDescent="0.25">
      <c r="A3037" s="4" t="str">
        <f t="shared" si="95"/>
        <v>SublapSCLDAverage Event Day (6pm-8pm)12</v>
      </c>
      <c r="B3037" t="s">
        <v>99</v>
      </c>
      <c r="C3037" t="s">
        <v>118</v>
      </c>
      <c r="D3037" s="5" t="s">
        <v>256</v>
      </c>
      <c r="E3037">
        <v>12</v>
      </c>
      <c r="F3037">
        <v>1.4805243015289307</v>
      </c>
      <c r="G3037">
        <v>1.2396858930587769</v>
      </c>
      <c r="H3037">
        <v>0.25893685221672058</v>
      </c>
      <c r="I3037">
        <v>98.595991139951281</v>
      </c>
      <c r="J3037">
        <f t="shared" si="94"/>
        <v>0</v>
      </c>
    </row>
    <row r="3038" spans="1:10" x14ac:dyDescent="0.25">
      <c r="A3038" s="4" t="str">
        <f t="shared" si="95"/>
        <v>SublapSCLDAverage Event Day (6pm-8pm)13</v>
      </c>
      <c r="B3038" t="s">
        <v>99</v>
      </c>
      <c r="C3038" t="s">
        <v>118</v>
      </c>
      <c r="D3038" s="5" t="s">
        <v>256</v>
      </c>
      <c r="E3038">
        <v>13</v>
      </c>
      <c r="F3038">
        <v>1.9742423295974731</v>
      </c>
      <c r="G3038">
        <v>1.6638085842132568</v>
      </c>
      <c r="H3038">
        <v>0.28483930230140686</v>
      </c>
      <c r="I3038">
        <v>102.22127815561244</v>
      </c>
      <c r="J3038">
        <f t="shared" si="94"/>
        <v>0</v>
      </c>
    </row>
    <row r="3039" spans="1:10" x14ac:dyDescent="0.25">
      <c r="A3039" s="4" t="str">
        <f t="shared" si="95"/>
        <v>SublapSCLDAverage Event Day (6pm-8pm)14</v>
      </c>
      <c r="B3039" t="s">
        <v>99</v>
      </c>
      <c r="C3039" t="s">
        <v>118</v>
      </c>
      <c r="D3039" s="5" t="s">
        <v>256</v>
      </c>
      <c r="E3039">
        <v>14</v>
      </c>
      <c r="F3039">
        <v>2.1237010955810547</v>
      </c>
      <c r="G3039">
        <v>2.2898867130279541</v>
      </c>
      <c r="H3039">
        <v>0.28799566626548767</v>
      </c>
      <c r="I3039">
        <v>105.08512666125912</v>
      </c>
      <c r="J3039">
        <f t="shared" si="94"/>
        <v>0</v>
      </c>
    </row>
    <row r="3040" spans="1:10" x14ac:dyDescent="0.25">
      <c r="A3040" s="4" t="str">
        <f t="shared" si="95"/>
        <v>SublapSCLDAverage Event Day (6pm-8pm)15</v>
      </c>
      <c r="B3040" t="s">
        <v>99</v>
      </c>
      <c r="C3040" t="s">
        <v>118</v>
      </c>
      <c r="D3040" s="5" t="s">
        <v>256</v>
      </c>
      <c r="E3040">
        <v>15</v>
      </c>
      <c r="F3040">
        <v>2.5251712799072266</v>
      </c>
      <c r="G3040">
        <v>2.6591877937316895</v>
      </c>
      <c r="H3040">
        <v>0.24763369560241699</v>
      </c>
      <c r="I3040">
        <v>107.81264428776437</v>
      </c>
      <c r="J3040">
        <f t="shared" si="94"/>
        <v>0</v>
      </c>
    </row>
    <row r="3041" spans="1:10" x14ac:dyDescent="0.25">
      <c r="A3041" s="4" t="str">
        <f t="shared" si="95"/>
        <v>SublapSCLDAverage Event Day (6pm-8pm)16</v>
      </c>
      <c r="B3041" t="s">
        <v>99</v>
      </c>
      <c r="C3041" t="s">
        <v>118</v>
      </c>
      <c r="D3041" s="5" t="s">
        <v>256</v>
      </c>
      <c r="E3041">
        <v>16</v>
      </c>
      <c r="F3041">
        <v>3.1624314785003662</v>
      </c>
      <c r="G3041">
        <v>3.1520652770996094</v>
      </c>
      <c r="H3041">
        <v>0.10932256281375885</v>
      </c>
      <c r="I3041">
        <v>109.41361452548828</v>
      </c>
      <c r="J3041">
        <f t="shared" si="94"/>
        <v>0</v>
      </c>
    </row>
    <row r="3042" spans="1:10" x14ac:dyDescent="0.25">
      <c r="A3042" s="4" t="str">
        <f t="shared" si="95"/>
        <v>SublapSCLDAverage Event Day (6pm-8pm)17</v>
      </c>
      <c r="B3042" t="s">
        <v>99</v>
      </c>
      <c r="C3042" t="s">
        <v>118</v>
      </c>
      <c r="D3042" s="5" t="s">
        <v>256</v>
      </c>
      <c r="E3042">
        <v>17</v>
      </c>
      <c r="F3042">
        <v>3.5412135124206543</v>
      </c>
      <c r="G3042">
        <v>3.5515797138214111</v>
      </c>
      <c r="H3042">
        <v>0.10932256281375885</v>
      </c>
      <c r="I3042">
        <v>110.86197510451119</v>
      </c>
      <c r="J3042">
        <f t="shared" si="94"/>
        <v>0</v>
      </c>
    </row>
    <row r="3043" spans="1:10" x14ac:dyDescent="0.25">
      <c r="A3043" s="4" t="str">
        <f t="shared" si="95"/>
        <v>SublapSCLDAverage Event Day (6pm-8pm)18</v>
      </c>
      <c r="B3043" t="s">
        <v>99</v>
      </c>
      <c r="C3043" t="s">
        <v>118</v>
      </c>
      <c r="D3043" s="5" t="s">
        <v>256</v>
      </c>
      <c r="E3043">
        <v>18</v>
      </c>
      <c r="F3043">
        <v>3.3867006301879883</v>
      </c>
      <c r="G3043">
        <v>3.7678146362304688</v>
      </c>
      <c r="H3043">
        <v>0.22201471030712128</v>
      </c>
      <c r="I3043">
        <v>111.21822237474262</v>
      </c>
      <c r="J3043">
        <f t="shared" si="94"/>
        <v>0</v>
      </c>
    </row>
    <row r="3044" spans="1:10" x14ac:dyDescent="0.25">
      <c r="A3044" s="4" t="str">
        <f t="shared" si="95"/>
        <v>SublapSCLDAverage Event Day (6pm-8pm)19</v>
      </c>
      <c r="B3044" t="s">
        <v>99</v>
      </c>
      <c r="C3044" t="s">
        <v>118</v>
      </c>
      <c r="D3044" s="5" t="s">
        <v>256</v>
      </c>
      <c r="E3044">
        <v>19</v>
      </c>
      <c r="F3044">
        <v>3.3767216205596924</v>
      </c>
      <c r="G3044">
        <v>2.1630659103393555</v>
      </c>
      <c r="H3044">
        <v>0.28445196151733398</v>
      </c>
      <c r="I3044">
        <v>110.00263305671673</v>
      </c>
      <c r="J3044">
        <f t="shared" si="94"/>
        <v>0</v>
      </c>
    </row>
    <row r="3045" spans="1:10" x14ac:dyDescent="0.25">
      <c r="A3045" s="4" t="str">
        <f t="shared" si="95"/>
        <v>SublapSCLDAverage Event Day (6pm-8pm)20</v>
      </c>
      <c r="B3045" t="s">
        <v>99</v>
      </c>
      <c r="C3045" t="s">
        <v>118</v>
      </c>
      <c r="D3045" s="5" t="s">
        <v>256</v>
      </c>
      <c r="E3045">
        <v>20</v>
      </c>
      <c r="F3045">
        <v>2.9352157115936279</v>
      </c>
      <c r="G3045">
        <v>2.8610811233520508</v>
      </c>
      <c r="H3045">
        <v>0.26249396800994873</v>
      </c>
      <c r="I3045">
        <v>105.95286079740437</v>
      </c>
      <c r="J3045">
        <f t="shared" si="94"/>
        <v>0</v>
      </c>
    </row>
    <row r="3046" spans="1:10" x14ac:dyDescent="0.25">
      <c r="A3046" s="4" t="str">
        <f t="shared" si="95"/>
        <v>SublapSCLDAverage Event Day (6pm-8pm)21</v>
      </c>
      <c r="B3046" t="s">
        <v>99</v>
      </c>
      <c r="C3046" t="s">
        <v>118</v>
      </c>
      <c r="D3046" s="5" t="s">
        <v>256</v>
      </c>
      <c r="E3046">
        <v>21</v>
      </c>
      <c r="F3046">
        <v>2.8708364963531494</v>
      </c>
      <c r="G3046">
        <v>3.9022045135498047</v>
      </c>
      <c r="H3046">
        <v>0.23658795654773712</v>
      </c>
      <c r="I3046">
        <v>101.71789012291755</v>
      </c>
      <c r="J3046">
        <f t="shared" si="94"/>
        <v>0</v>
      </c>
    </row>
    <row r="3047" spans="1:10" x14ac:dyDescent="0.25">
      <c r="A3047" s="4" t="str">
        <f t="shared" si="95"/>
        <v>SublapSCLDAverage Event Day (6pm-8pm)22</v>
      </c>
      <c r="B3047" t="s">
        <v>99</v>
      </c>
      <c r="C3047" t="s">
        <v>118</v>
      </c>
      <c r="D3047" s="5" t="s">
        <v>256</v>
      </c>
      <c r="E3047">
        <v>22</v>
      </c>
      <c r="F3047">
        <v>2.569439172744751</v>
      </c>
      <c r="G3047">
        <v>3.0692741870880127</v>
      </c>
      <c r="H3047">
        <v>0.2112005203962326</v>
      </c>
      <c r="I3047">
        <v>97.961862794035127</v>
      </c>
      <c r="J3047">
        <f t="shared" si="94"/>
        <v>0</v>
      </c>
    </row>
    <row r="3048" spans="1:10" x14ac:dyDescent="0.25">
      <c r="A3048" s="4" t="str">
        <f t="shared" si="95"/>
        <v>SublapSCLDAverage Event Day (6pm-8pm)23</v>
      </c>
      <c r="B3048" t="s">
        <v>99</v>
      </c>
      <c r="C3048" t="s">
        <v>118</v>
      </c>
      <c r="D3048" s="5" t="s">
        <v>256</v>
      </c>
      <c r="E3048">
        <v>23</v>
      </c>
      <c r="F3048">
        <v>2.3671565055847168</v>
      </c>
      <c r="G3048">
        <v>2.6831264495849609</v>
      </c>
      <c r="H3048">
        <v>0.20336952805519104</v>
      </c>
      <c r="I3048">
        <v>96.692592188182402</v>
      </c>
      <c r="J3048">
        <f t="shared" si="94"/>
        <v>0</v>
      </c>
    </row>
    <row r="3049" spans="1:10" x14ac:dyDescent="0.25">
      <c r="A3049" s="4" t="str">
        <f t="shared" si="95"/>
        <v>SublapSCLDAverage Event Day (6pm-8pm)24</v>
      </c>
      <c r="B3049" t="s">
        <v>99</v>
      </c>
      <c r="C3049" t="s">
        <v>118</v>
      </c>
      <c r="D3049" s="5" t="s">
        <v>256</v>
      </c>
      <c r="E3049">
        <v>24</v>
      </c>
      <c r="F3049">
        <v>2.0256967544555664</v>
      </c>
      <c r="G3049">
        <v>2.3033983707427979</v>
      </c>
      <c r="H3049">
        <v>0.18819357454776764</v>
      </c>
      <c r="I3049">
        <v>95.335279528295985</v>
      </c>
      <c r="J3049">
        <f t="shared" si="94"/>
        <v>0</v>
      </c>
    </row>
    <row r="3050" spans="1:10" x14ac:dyDescent="0.25">
      <c r="A3050" s="4" t="str">
        <f t="shared" si="95"/>
        <v>SublapSCLD6/17/2021 (8pm-9pm)1</v>
      </c>
      <c r="B3050" t="s">
        <v>99</v>
      </c>
      <c r="C3050" t="s">
        <v>118</v>
      </c>
      <c r="D3050" s="5" t="s">
        <v>257</v>
      </c>
      <c r="E3050">
        <v>1</v>
      </c>
      <c r="F3050">
        <v>1.7204025983810425</v>
      </c>
      <c r="G3050">
        <v>1.7459322214126587</v>
      </c>
      <c r="H3050">
        <v>0.19995582103729248</v>
      </c>
      <c r="I3050">
        <v>90.82142566499256</v>
      </c>
      <c r="J3050">
        <f t="shared" si="94"/>
        <v>0</v>
      </c>
    </row>
    <row r="3051" spans="1:10" x14ac:dyDescent="0.25">
      <c r="A3051" s="4" t="str">
        <f t="shared" si="95"/>
        <v>SublapSCLD6/17/2021 (8pm-9pm)2</v>
      </c>
      <c r="B3051" t="s">
        <v>99</v>
      </c>
      <c r="C3051" t="s">
        <v>118</v>
      </c>
      <c r="D3051" s="5" t="s">
        <v>257</v>
      </c>
      <c r="E3051">
        <v>2</v>
      </c>
      <c r="F3051">
        <v>1.5312389135360718</v>
      </c>
      <c r="G3051">
        <v>1.43837571144104</v>
      </c>
      <c r="H3051">
        <v>0.18242500722408295</v>
      </c>
      <c r="I3051">
        <v>90.485715775262747</v>
      </c>
      <c r="J3051">
        <f t="shared" si="94"/>
        <v>0</v>
      </c>
    </row>
    <row r="3052" spans="1:10" x14ac:dyDescent="0.25">
      <c r="A3052" s="4" t="str">
        <f t="shared" si="95"/>
        <v>SublapSCLD6/17/2021 (8pm-9pm)3</v>
      </c>
      <c r="B3052" t="s">
        <v>99</v>
      </c>
      <c r="C3052" t="s">
        <v>118</v>
      </c>
      <c r="D3052" s="5" t="s">
        <v>257</v>
      </c>
      <c r="E3052">
        <v>3</v>
      </c>
      <c r="F3052">
        <v>1.4262689352035522</v>
      </c>
      <c r="G3052">
        <v>1.4312283992767334</v>
      </c>
      <c r="H3052">
        <v>0.16214753687381744</v>
      </c>
      <c r="I3052">
        <v>85.947622026715962</v>
      </c>
      <c r="J3052">
        <f t="shared" si="94"/>
        <v>0</v>
      </c>
    </row>
    <row r="3053" spans="1:10" x14ac:dyDescent="0.25">
      <c r="A3053" s="4" t="str">
        <f t="shared" si="95"/>
        <v>SublapSCLD6/17/2021 (8pm-9pm)4</v>
      </c>
      <c r="B3053" t="s">
        <v>99</v>
      </c>
      <c r="C3053" t="s">
        <v>118</v>
      </c>
      <c r="D3053" s="5" t="s">
        <v>257</v>
      </c>
      <c r="E3053">
        <v>4</v>
      </c>
      <c r="F3053">
        <v>1.3336201906204224</v>
      </c>
      <c r="G3053">
        <v>1.2844728231430054</v>
      </c>
      <c r="H3053">
        <v>0.15278568863868713</v>
      </c>
      <c r="I3053">
        <v>84.778569902692524</v>
      </c>
      <c r="J3053">
        <f t="shared" si="94"/>
        <v>0</v>
      </c>
    </row>
    <row r="3054" spans="1:10" x14ac:dyDescent="0.25">
      <c r="A3054" s="4" t="str">
        <f t="shared" si="95"/>
        <v>SublapSCLD6/17/2021 (8pm-9pm)5</v>
      </c>
      <c r="B3054" t="s">
        <v>99</v>
      </c>
      <c r="C3054" t="s">
        <v>118</v>
      </c>
      <c r="D3054" s="5" t="s">
        <v>257</v>
      </c>
      <c r="E3054">
        <v>5</v>
      </c>
      <c r="F3054">
        <v>1.178006649017334</v>
      </c>
      <c r="G3054">
        <v>1.0924367904663086</v>
      </c>
      <c r="H3054">
        <v>0.1448945552110672</v>
      </c>
      <c r="I3054">
        <v>85.90547924950009</v>
      </c>
      <c r="J3054">
        <f t="shared" si="94"/>
        <v>0</v>
      </c>
    </row>
    <row r="3055" spans="1:10" x14ac:dyDescent="0.25">
      <c r="A3055" s="4" t="str">
        <f t="shared" si="95"/>
        <v>SublapSCLD6/17/2021 (8pm-9pm)6</v>
      </c>
      <c r="B3055" t="s">
        <v>99</v>
      </c>
      <c r="C3055" t="s">
        <v>118</v>
      </c>
      <c r="D3055" s="5" t="s">
        <v>257</v>
      </c>
      <c r="E3055">
        <v>6</v>
      </c>
      <c r="F3055">
        <v>1.3287239074707031</v>
      </c>
      <c r="G3055">
        <v>0.95369726419448853</v>
      </c>
      <c r="H3055">
        <v>0.1471615731716156</v>
      </c>
      <c r="I3055">
        <v>86.776663643973208</v>
      </c>
      <c r="J3055">
        <f t="shared" si="94"/>
        <v>0</v>
      </c>
    </row>
    <row r="3056" spans="1:10" x14ac:dyDescent="0.25">
      <c r="A3056" s="4" t="str">
        <f t="shared" si="95"/>
        <v>SublapSCLD6/17/2021 (8pm-9pm)7</v>
      </c>
      <c r="B3056" t="s">
        <v>99</v>
      </c>
      <c r="C3056" t="s">
        <v>118</v>
      </c>
      <c r="D3056" s="5" t="s">
        <v>257</v>
      </c>
      <c r="E3056">
        <v>7</v>
      </c>
      <c r="F3056">
        <v>1.2246094942092896</v>
      </c>
      <c r="G3056">
        <v>0.84172827005386353</v>
      </c>
      <c r="H3056">
        <v>0.15079212188720703</v>
      </c>
      <c r="I3056">
        <v>81.769998459588919</v>
      </c>
      <c r="J3056">
        <f t="shared" si="94"/>
        <v>0</v>
      </c>
    </row>
    <row r="3057" spans="1:10" x14ac:dyDescent="0.25">
      <c r="A3057" s="4" t="str">
        <f t="shared" si="95"/>
        <v>SublapSCLD6/17/2021 (8pm-9pm)8</v>
      </c>
      <c r="B3057" t="s">
        <v>99</v>
      </c>
      <c r="C3057" t="s">
        <v>118</v>
      </c>
      <c r="D3057" s="5" t="s">
        <v>257</v>
      </c>
      <c r="E3057">
        <v>8</v>
      </c>
      <c r="F3057">
        <v>1.4173005819320679</v>
      </c>
      <c r="G3057">
        <v>1.0125018358230591</v>
      </c>
      <c r="H3057">
        <v>0.18157345056533813</v>
      </c>
      <c r="I3057">
        <v>80.308808099655877</v>
      </c>
      <c r="J3057">
        <f t="shared" si="94"/>
        <v>0</v>
      </c>
    </row>
    <row r="3058" spans="1:10" x14ac:dyDescent="0.25">
      <c r="A3058" s="4" t="str">
        <f t="shared" si="95"/>
        <v>SublapSCLD6/17/2021 (8pm-9pm)9</v>
      </c>
      <c r="B3058" t="s">
        <v>99</v>
      </c>
      <c r="C3058" t="s">
        <v>118</v>
      </c>
      <c r="D3058" s="5" t="s">
        <v>257</v>
      </c>
      <c r="E3058">
        <v>9</v>
      </c>
      <c r="F3058">
        <v>1.4009461402893066</v>
      </c>
      <c r="G3058">
        <v>1.0412237644195557</v>
      </c>
      <c r="H3058">
        <v>0.21021081507205963</v>
      </c>
      <c r="I3058">
        <v>84.849998474121094</v>
      </c>
      <c r="J3058">
        <f t="shared" si="94"/>
        <v>0</v>
      </c>
    </row>
    <row r="3059" spans="1:10" x14ac:dyDescent="0.25">
      <c r="A3059" s="4" t="str">
        <f t="shared" si="95"/>
        <v>SublapSCLD6/17/2021 (8pm-9pm)10</v>
      </c>
      <c r="B3059" t="s">
        <v>99</v>
      </c>
      <c r="C3059" t="s">
        <v>118</v>
      </c>
      <c r="D3059" s="5" t="s">
        <v>257</v>
      </c>
      <c r="E3059">
        <v>10</v>
      </c>
      <c r="F3059">
        <v>1.0762728452682495</v>
      </c>
      <c r="G3059">
        <v>0.91264557838439941</v>
      </c>
      <c r="H3059">
        <v>0.25240793824195862</v>
      </c>
      <c r="I3059">
        <v>89.878570011683877</v>
      </c>
      <c r="J3059">
        <f t="shared" si="94"/>
        <v>0</v>
      </c>
    </row>
    <row r="3060" spans="1:10" x14ac:dyDescent="0.25">
      <c r="A3060" s="4" t="str">
        <f t="shared" si="95"/>
        <v>SublapSCLD6/17/2021 (8pm-9pm)11</v>
      </c>
      <c r="B3060" t="s">
        <v>99</v>
      </c>
      <c r="C3060" t="s">
        <v>118</v>
      </c>
      <c r="D3060" s="5" t="s">
        <v>257</v>
      </c>
      <c r="E3060">
        <v>11</v>
      </c>
      <c r="F3060">
        <v>1.1271464824676514</v>
      </c>
      <c r="G3060">
        <v>1.1001945734024048</v>
      </c>
      <c r="H3060">
        <v>0.24851958453655243</v>
      </c>
      <c r="I3060">
        <v>96.654763357979917</v>
      </c>
      <c r="J3060">
        <f t="shared" si="94"/>
        <v>0</v>
      </c>
    </row>
    <row r="3061" spans="1:10" x14ac:dyDescent="0.25">
      <c r="A3061" s="4" t="str">
        <f t="shared" si="95"/>
        <v>SublapSCLD6/17/2021 (8pm-9pm)12</v>
      </c>
      <c r="B3061" t="s">
        <v>99</v>
      </c>
      <c r="C3061" t="s">
        <v>118</v>
      </c>
      <c r="D3061" s="5" t="s">
        <v>257</v>
      </c>
      <c r="E3061">
        <v>12</v>
      </c>
      <c r="F3061">
        <v>1.9328888654708862</v>
      </c>
      <c r="G3061">
        <v>1.5341475009918213</v>
      </c>
      <c r="H3061">
        <v>0.26626256108283997</v>
      </c>
      <c r="I3061">
        <v>100.8047619774228</v>
      </c>
      <c r="J3061">
        <f t="shared" si="94"/>
        <v>0</v>
      </c>
    </row>
    <row r="3062" spans="1:10" x14ac:dyDescent="0.25">
      <c r="A3062" s="4" t="str">
        <f t="shared" si="95"/>
        <v>SublapSCLD6/17/2021 (8pm-9pm)13</v>
      </c>
      <c r="B3062" t="s">
        <v>99</v>
      </c>
      <c r="C3062" t="s">
        <v>118</v>
      </c>
      <c r="D3062" s="5" t="s">
        <v>257</v>
      </c>
      <c r="E3062">
        <v>13</v>
      </c>
      <c r="F3062">
        <v>2.4044067859649658</v>
      </c>
      <c r="G3062">
        <v>2.2757420539855957</v>
      </c>
      <c r="H3062">
        <v>0.26752609014511108</v>
      </c>
      <c r="I3062">
        <v>105.40476045154389</v>
      </c>
      <c r="J3062">
        <f t="shared" si="94"/>
        <v>0</v>
      </c>
    </row>
    <row r="3063" spans="1:10" x14ac:dyDescent="0.25">
      <c r="A3063" s="4" t="str">
        <f t="shared" si="95"/>
        <v>SublapSCLD6/17/2021 (8pm-9pm)14</v>
      </c>
      <c r="B3063" t="s">
        <v>99</v>
      </c>
      <c r="C3063" t="s">
        <v>118</v>
      </c>
      <c r="D3063" s="5" t="s">
        <v>257</v>
      </c>
      <c r="E3063">
        <v>14</v>
      </c>
      <c r="F3063">
        <v>2.9410905838012695</v>
      </c>
      <c r="G3063">
        <v>2.7220330238342285</v>
      </c>
      <c r="H3063">
        <v>0.26600542664527893</v>
      </c>
      <c r="I3063">
        <v>109.76190476190476</v>
      </c>
      <c r="J3063">
        <f t="shared" si="94"/>
        <v>0</v>
      </c>
    </row>
    <row r="3064" spans="1:10" x14ac:dyDescent="0.25">
      <c r="A3064" s="4" t="str">
        <f t="shared" si="95"/>
        <v>SublapSCLD6/17/2021 (8pm-9pm)15</v>
      </c>
      <c r="B3064" t="s">
        <v>99</v>
      </c>
      <c r="C3064" t="s">
        <v>118</v>
      </c>
      <c r="D3064" s="5" t="s">
        <v>257</v>
      </c>
      <c r="E3064">
        <v>15</v>
      </c>
      <c r="F3064">
        <v>3.022639274597168</v>
      </c>
      <c r="G3064">
        <v>3.0425713062286377</v>
      </c>
      <c r="H3064">
        <v>0.24814827740192413</v>
      </c>
      <c r="I3064">
        <v>112.83333188011532</v>
      </c>
      <c r="J3064">
        <f t="shared" si="94"/>
        <v>0</v>
      </c>
    </row>
    <row r="3065" spans="1:10" x14ac:dyDescent="0.25">
      <c r="A3065" s="4" t="str">
        <f t="shared" si="95"/>
        <v>SublapSCLD6/17/2021 (8pm-9pm)16</v>
      </c>
      <c r="B3065" t="s">
        <v>99</v>
      </c>
      <c r="C3065" t="s">
        <v>118</v>
      </c>
      <c r="D3065" s="5" t="s">
        <v>257</v>
      </c>
      <c r="E3065">
        <v>16</v>
      </c>
      <c r="F3065">
        <v>3.6457376480102539</v>
      </c>
      <c r="G3065">
        <v>3.5170669555664063</v>
      </c>
      <c r="H3065">
        <v>0.24871566891670227</v>
      </c>
      <c r="I3065">
        <v>114.77618898664203</v>
      </c>
      <c r="J3065">
        <f t="shared" si="94"/>
        <v>0</v>
      </c>
    </row>
    <row r="3066" spans="1:10" x14ac:dyDescent="0.25">
      <c r="A3066" s="4" t="str">
        <f t="shared" si="95"/>
        <v>SublapSCLD6/17/2021 (8pm-9pm)17</v>
      </c>
      <c r="B3066" t="s">
        <v>99</v>
      </c>
      <c r="C3066" t="s">
        <v>118</v>
      </c>
      <c r="D3066" s="5" t="s">
        <v>257</v>
      </c>
      <c r="E3066">
        <v>17</v>
      </c>
      <c r="F3066">
        <v>4.1921348571777344</v>
      </c>
      <c r="G3066">
        <v>3.9501962661743164</v>
      </c>
      <c r="H3066">
        <v>0.23513785004615784</v>
      </c>
      <c r="I3066">
        <v>116.06428564162482</v>
      </c>
      <c r="J3066">
        <f t="shared" si="94"/>
        <v>0</v>
      </c>
    </row>
    <row r="3067" spans="1:10" x14ac:dyDescent="0.25">
      <c r="A3067" s="4" t="str">
        <f t="shared" si="95"/>
        <v>SublapSCLD6/17/2021 (8pm-9pm)18</v>
      </c>
      <c r="B3067" t="s">
        <v>99</v>
      </c>
      <c r="C3067" t="s">
        <v>118</v>
      </c>
      <c r="D3067" s="5" t="s">
        <v>257</v>
      </c>
      <c r="E3067">
        <v>18</v>
      </c>
      <c r="F3067">
        <v>4.4386405944824219</v>
      </c>
      <c r="G3067">
        <v>4.2317419052124023</v>
      </c>
      <c r="H3067">
        <v>0.10618194192647934</v>
      </c>
      <c r="I3067">
        <v>116.88333475022088</v>
      </c>
      <c r="J3067">
        <f t="shared" si="94"/>
        <v>0</v>
      </c>
    </row>
    <row r="3068" spans="1:10" x14ac:dyDescent="0.25">
      <c r="A3068" s="4" t="str">
        <f t="shared" si="95"/>
        <v>SublapSCLD6/17/2021 (8pm-9pm)19</v>
      </c>
      <c r="B3068" t="s">
        <v>99</v>
      </c>
      <c r="C3068" t="s">
        <v>118</v>
      </c>
      <c r="D3068" s="5" t="s">
        <v>257</v>
      </c>
      <c r="E3068">
        <v>19</v>
      </c>
      <c r="F3068">
        <v>4.2406930923461914</v>
      </c>
      <c r="G3068">
        <v>4.4475917816162109</v>
      </c>
      <c r="H3068">
        <v>0.10618194937705994</v>
      </c>
      <c r="I3068">
        <v>116.24524107433501</v>
      </c>
      <c r="J3068">
        <f t="shared" si="94"/>
        <v>0</v>
      </c>
    </row>
    <row r="3069" spans="1:10" x14ac:dyDescent="0.25">
      <c r="A3069" s="4" t="str">
        <f t="shared" si="95"/>
        <v>SublapSCLD6/17/2021 (8pm-9pm)20</v>
      </c>
      <c r="B3069" t="s">
        <v>99</v>
      </c>
      <c r="C3069" t="s">
        <v>118</v>
      </c>
      <c r="D3069" s="5" t="s">
        <v>257</v>
      </c>
      <c r="E3069">
        <v>20</v>
      </c>
      <c r="F3069">
        <v>4.008387565612793</v>
      </c>
      <c r="G3069">
        <v>3.7886745929718018</v>
      </c>
      <c r="H3069">
        <v>0.22468848526477814</v>
      </c>
      <c r="I3069">
        <v>113.53809374854679</v>
      </c>
      <c r="J3069">
        <f t="shared" si="94"/>
        <v>0</v>
      </c>
    </row>
    <row r="3070" spans="1:10" x14ac:dyDescent="0.25">
      <c r="A3070" s="4" t="str">
        <f t="shared" si="95"/>
        <v>SublapSCLD6/17/2021 (8pm-9pm)21</v>
      </c>
      <c r="B3070" t="s">
        <v>99</v>
      </c>
      <c r="C3070" t="s">
        <v>118</v>
      </c>
      <c r="D3070" s="5" t="s">
        <v>257</v>
      </c>
      <c r="E3070">
        <v>21</v>
      </c>
      <c r="F3070">
        <v>3.99749755859375</v>
      </c>
      <c r="G3070">
        <v>1.9796168804168701</v>
      </c>
      <c r="H3070">
        <v>0.29100599884986877</v>
      </c>
      <c r="I3070">
        <v>106.79524103800456</v>
      </c>
      <c r="J3070">
        <f t="shared" si="94"/>
        <v>0</v>
      </c>
    </row>
    <row r="3071" spans="1:10" x14ac:dyDescent="0.25">
      <c r="A3071" s="4" t="str">
        <f t="shared" si="95"/>
        <v>SublapSCLD6/17/2021 (8pm-9pm)22</v>
      </c>
      <c r="B3071" t="s">
        <v>99</v>
      </c>
      <c r="C3071" t="s">
        <v>118</v>
      </c>
      <c r="D3071" s="5" t="s">
        <v>257</v>
      </c>
      <c r="E3071">
        <v>22</v>
      </c>
      <c r="F3071">
        <v>3.5328590869903564</v>
      </c>
      <c r="G3071">
        <v>3.6099061965942383</v>
      </c>
      <c r="H3071">
        <v>0.25630465149879456</v>
      </c>
      <c r="I3071">
        <v>101.23333031790597</v>
      </c>
      <c r="J3071">
        <f t="shared" si="94"/>
        <v>0</v>
      </c>
    </row>
    <row r="3072" spans="1:10" x14ac:dyDescent="0.25">
      <c r="A3072" s="4" t="str">
        <f t="shared" si="95"/>
        <v>SublapSCLD6/17/2021 (8pm-9pm)23</v>
      </c>
      <c r="B3072" t="s">
        <v>99</v>
      </c>
      <c r="C3072" t="s">
        <v>118</v>
      </c>
      <c r="D3072" s="5" t="s">
        <v>257</v>
      </c>
      <c r="E3072">
        <v>23</v>
      </c>
      <c r="F3072">
        <v>3.3325977325439453</v>
      </c>
      <c r="G3072">
        <v>2.550642728805542</v>
      </c>
      <c r="H3072">
        <v>0.23040303587913513</v>
      </c>
      <c r="I3072">
        <v>99.842860085623599</v>
      </c>
      <c r="J3072">
        <f t="shared" si="94"/>
        <v>0</v>
      </c>
    </row>
    <row r="3073" spans="1:10" x14ac:dyDescent="0.25">
      <c r="A3073" s="4" t="str">
        <f t="shared" si="95"/>
        <v>SublapSCLD6/17/2021 (8pm-9pm)24</v>
      </c>
      <c r="B3073" t="s">
        <v>99</v>
      </c>
      <c r="C3073" t="s">
        <v>118</v>
      </c>
      <c r="D3073" s="5" t="s">
        <v>257</v>
      </c>
      <c r="E3073">
        <v>24</v>
      </c>
      <c r="F3073">
        <v>2.9145848751068115</v>
      </c>
      <c r="G3073">
        <v>2.3109869956970215</v>
      </c>
      <c r="H3073">
        <v>0.22386360168457031</v>
      </c>
      <c r="I3073">
        <v>98.804764883858823</v>
      </c>
      <c r="J3073">
        <f t="shared" si="94"/>
        <v>0</v>
      </c>
    </row>
    <row r="3074" spans="1:10" x14ac:dyDescent="0.25">
      <c r="A3074" s="4" t="str">
        <f t="shared" si="95"/>
        <v>SublapSCLD7/9/2021 (5pm-6pm &amp; 6:30pm-8:58pm)1</v>
      </c>
      <c r="B3074" t="s">
        <v>99</v>
      </c>
      <c r="C3074" t="s">
        <v>118</v>
      </c>
      <c r="D3074" s="5" t="s">
        <v>258</v>
      </c>
      <c r="E3074">
        <v>1</v>
      </c>
      <c r="F3074">
        <v>2.19073486328125</v>
      </c>
      <c r="G3074">
        <v>2.34320068359375</v>
      </c>
      <c r="H3074">
        <v>0.17365258932113647</v>
      </c>
      <c r="I3074">
        <v>92.125</v>
      </c>
      <c r="J3074">
        <f t="shared" ref="J3074:J3137" si="96">INDEX(events, MATCH(CONCATENATE(B3074, C3074, D3074), events_y, 0), MATCH("Confidential", events_x, 0))</f>
        <v>0</v>
      </c>
    </row>
    <row r="3075" spans="1:10" x14ac:dyDescent="0.25">
      <c r="A3075" s="4" t="str">
        <f t="shared" ref="A3075:A3138" si="97">B3075&amp;C3075&amp;D3075&amp;E3075</f>
        <v>SublapSCLD7/9/2021 (5pm-6pm &amp; 6:30pm-8:58pm)2</v>
      </c>
      <c r="B3075" t="s">
        <v>99</v>
      </c>
      <c r="C3075" t="s">
        <v>118</v>
      </c>
      <c r="D3075" s="5" t="s">
        <v>258</v>
      </c>
      <c r="E3075">
        <v>2</v>
      </c>
      <c r="F3075">
        <v>1.9715644121170044</v>
      </c>
      <c r="G3075">
        <v>2.0021054744720459</v>
      </c>
      <c r="H3075">
        <v>0.16113238036632538</v>
      </c>
      <c r="I3075">
        <v>91.915909090909167</v>
      </c>
      <c r="J3075">
        <f t="shared" si="96"/>
        <v>0</v>
      </c>
    </row>
    <row r="3076" spans="1:10" x14ac:dyDescent="0.25">
      <c r="A3076" s="4" t="str">
        <f t="shared" si="97"/>
        <v>SublapSCLD7/9/2021 (5pm-6pm &amp; 6:30pm-8:58pm)3</v>
      </c>
      <c r="B3076" t="s">
        <v>99</v>
      </c>
      <c r="C3076" t="s">
        <v>118</v>
      </c>
      <c r="D3076" s="5" t="s">
        <v>258</v>
      </c>
      <c r="E3076">
        <v>3</v>
      </c>
      <c r="F3076">
        <v>1.8421962261199951</v>
      </c>
      <c r="G3076">
        <v>1.9884351491928101</v>
      </c>
      <c r="H3076">
        <v>0.16526184976100922</v>
      </c>
      <c r="I3076">
        <v>91.588636363636368</v>
      </c>
      <c r="J3076">
        <f t="shared" si="96"/>
        <v>0</v>
      </c>
    </row>
    <row r="3077" spans="1:10" x14ac:dyDescent="0.25">
      <c r="A3077" s="4" t="str">
        <f t="shared" si="97"/>
        <v>SublapSCLD7/9/2021 (5pm-6pm &amp; 6:30pm-8:58pm)4</v>
      </c>
      <c r="B3077" t="s">
        <v>99</v>
      </c>
      <c r="C3077" t="s">
        <v>118</v>
      </c>
      <c r="D3077" s="5" t="s">
        <v>258</v>
      </c>
      <c r="E3077">
        <v>4</v>
      </c>
      <c r="F3077">
        <v>1.6493865251541138</v>
      </c>
      <c r="G3077">
        <v>1.8738958835601807</v>
      </c>
      <c r="H3077">
        <v>0.15231020748615265</v>
      </c>
      <c r="I3077">
        <v>90.297727272727201</v>
      </c>
      <c r="J3077">
        <f t="shared" si="96"/>
        <v>0</v>
      </c>
    </row>
    <row r="3078" spans="1:10" x14ac:dyDescent="0.25">
      <c r="A3078" s="4" t="str">
        <f t="shared" si="97"/>
        <v>SublapSCLD7/9/2021 (5pm-6pm &amp; 6:30pm-8:58pm)5</v>
      </c>
      <c r="B3078" t="s">
        <v>99</v>
      </c>
      <c r="C3078" t="s">
        <v>118</v>
      </c>
      <c r="D3078" s="5" t="s">
        <v>258</v>
      </c>
      <c r="E3078">
        <v>5</v>
      </c>
      <c r="F3078">
        <v>1.6456509828567505</v>
      </c>
      <c r="G3078">
        <v>1.8335949182510376</v>
      </c>
      <c r="H3078">
        <v>0.15258149802684784</v>
      </c>
      <c r="I3078">
        <v>89.986363636363706</v>
      </c>
      <c r="J3078">
        <f t="shared" si="96"/>
        <v>0</v>
      </c>
    </row>
    <row r="3079" spans="1:10" x14ac:dyDescent="0.25">
      <c r="A3079" s="4" t="str">
        <f t="shared" si="97"/>
        <v>SublapSCLD7/9/2021 (5pm-6pm &amp; 6:30pm-8:58pm)6</v>
      </c>
      <c r="B3079" t="s">
        <v>99</v>
      </c>
      <c r="C3079" t="s">
        <v>118</v>
      </c>
      <c r="D3079" s="5" t="s">
        <v>258</v>
      </c>
      <c r="E3079">
        <v>6</v>
      </c>
      <c r="F3079">
        <v>1.629731297492981</v>
      </c>
      <c r="G3079">
        <v>1.6757577657699585</v>
      </c>
      <c r="H3079">
        <v>0.14011986553668976</v>
      </c>
      <c r="I3079">
        <v>88.013636363636422</v>
      </c>
      <c r="J3079">
        <f t="shared" si="96"/>
        <v>0</v>
      </c>
    </row>
    <row r="3080" spans="1:10" x14ac:dyDescent="0.25">
      <c r="A3080" s="4" t="str">
        <f t="shared" si="97"/>
        <v>SublapSCLD7/9/2021 (5pm-6pm &amp; 6:30pm-8:58pm)7</v>
      </c>
      <c r="B3080" t="s">
        <v>99</v>
      </c>
      <c r="C3080" t="s">
        <v>118</v>
      </c>
      <c r="D3080" s="5" t="s">
        <v>258</v>
      </c>
      <c r="E3080">
        <v>7</v>
      </c>
      <c r="F3080">
        <v>1.4809308052062988</v>
      </c>
      <c r="G3080">
        <v>1.6642887592315674</v>
      </c>
      <c r="H3080">
        <v>0.16669528186321259</v>
      </c>
      <c r="I3080">
        <v>87.122727272727275</v>
      </c>
      <c r="J3080">
        <f t="shared" si="96"/>
        <v>0</v>
      </c>
    </row>
    <row r="3081" spans="1:10" x14ac:dyDescent="0.25">
      <c r="A3081" s="4" t="str">
        <f t="shared" si="97"/>
        <v>SublapSCLD7/9/2021 (5pm-6pm &amp; 6:30pm-8:58pm)8</v>
      </c>
      <c r="B3081" t="s">
        <v>99</v>
      </c>
      <c r="C3081" t="s">
        <v>118</v>
      </c>
      <c r="D3081" s="5" t="s">
        <v>258</v>
      </c>
      <c r="E3081">
        <v>8</v>
      </c>
      <c r="F3081">
        <v>1.526104211807251</v>
      </c>
      <c r="G3081">
        <v>1.7714170217514038</v>
      </c>
      <c r="H3081">
        <v>0.19281865656375885</v>
      </c>
      <c r="I3081">
        <v>88.420454545454618</v>
      </c>
      <c r="J3081">
        <f t="shared" si="96"/>
        <v>0</v>
      </c>
    </row>
    <row r="3082" spans="1:10" x14ac:dyDescent="0.25">
      <c r="A3082" s="4" t="str">
        <f t="shared" si="97"/>
        <v>SublapSCLD7/9/2021 (5pm-6pm &amp; 6:30pm-8:58pm)9</v>
      </c>
      <c r="B3082" t="s">
        <v>99</v>
      </c>
      <c r="C3082" t="s">
        <v>118</v>
      </c>
      <c r="D3082" s="5" t="s">
        <v>258</v>
      </c>
      <c r="E3082">
        <v>9</v>
      </c>
      <c r="F3082">
        <v>1.6319458484649658</v>
      </c>
      <c r="G3082">
        <v>1.6606649160385132</v>
      </c>
      <c r="H3082">
        <v>0.21249762177467346</v>
      </c>
      <c r="I3082">
        <v>88.488636363636431</v>
      </c>
      <c r="J3082">
        <f t="shared" si="96"/>
        <v>0</v>
      </c>
    </row>
    <row r="3083" spans="1:10" x14ac:dyDescent="0.25">
      <c r="A3083" s="4" t="str">
        <f t="shared" si="97"/>
        <v>SublapSCLD7/9/2021 (5pm-6pm &amp; 6:30pm-8:58pm)10</v>
      </c>
      <c r="B3083" t="s">
        <v>99</v>
      </c>
      <c r="C3083" t="s">
        <v>118</v>
      </c>
      <c r="D3083" s="5" t="s">
        <v>258</v>
      </c>
      <c r="E3083">
        <v>10</v>
      </c>
      <c r="F3083">
        <v>1.8818644285202026</v>
      </c>
      <c r="G3083">
        <v>1.6545368432998657</v>
      </c>
      <c r="H3083">
        <v>0.24583417177200317</v>
      </c>
      <c r="I3083">
        <v>92.57954545454551</v>
      </c>
      <c r="J3083">
        <f t="shared" si="96"/>
        <v>0</v>
      </c>
    </row>
    <row r="3084" spans="1:10" x14ac:dyDescent="0.25">
      <c r="A3084" s="4" t="str">
        <f t="shared" si="97"/>
        <v>SublapSCLD7/9/2021 (5pm-6pm &amp; 6:30pm-8:58pm)11</v>
      </c>
      <c r="B3084" t="s">
        <v>99</v>
      </c>
      <c r="C3084" t="s">
        <v>118</v>
      </c>
      <c r="D3084" s="5" t="s">
        <v>258</v>
      </c>
      <c r="E3084">
        <v>11</v>
      </c>
      <c r="F3084">
        <v>1.8866180181503296</v>
      </c>
      <c r="G3084">
        <v>1.6516915559768677</v>
      </c>
      <c r="H3084">
        <v>0.24654363095760345</v>
      </c>
      <c r="I3084">
        <v>96.315909090909045</v>
      </c>
      <c r="J3084">
        <f t="shared" si="96"/>
        <v>0</v>
      </c>
    </row>
    <row r="3085" spans="1:10" x14ac:dyDescent="0.25">
      <c r="A3085" s="4" t="str">
        <f t="shared" si="97"/>
        <v>SublapSCLD7/9/2021 (5pm-6pm &amp; 6:30pm-8:58pm)12</v>
      </c>
      <c r="B3085" t="s">
        <v>99</v>
      </c>
      <c r="C3085" t="s">
        <v>118</v>
      </c>
      <c r="D3085" s="5" t="s">
        <v>258</v>
      </c>
      <c r="E3085">
        <v>12</v>
      </c>
      <c r="F3085">
        <v>1.8122291564941406</v>
      </c>
      <c r="G3085">
        <v>2.1368153095245361</v>
      </c>
      <c r="H3085">
        <v>0.25436991453170776</v>
      </c>
      <c r="I3085">
        <v>100.13863636363639</v>
      </c>
      <c r="J3085">
        <f t="shared" si="96"/>
        <v>0</v>
      </c>
    </row>
    <row r="3086" spans="1:10" x14ac:dyDescent="0.25">
      <c r="A3086" s="4" t="str">
        <f t="shared" si="97"/>
        <v>SublapSCLD7/9/2021 (5pm-6pm &amp; 6:30pm-8:58pm)13</v>
      </c>
      <c r="B3086" t="s">
        <v>99</v>
      </c>
      <c r="C3086" t="s">
        <v>118</v>
      </c>
      <c r="D3086" s="5" t="s">
        <v>258</v>
      </c>
      <c r="E3086">
        <v>13</v>
      </c>
      <c r="F3086">
        <v>2.079399585723877</v>
      </c>
      <c r="G3086">
        <v>2.3982844352722168</v>
      </c>
      <c r="H3086">
        <v>0.25060382485389709</v>
      </c>
      <c r="I3086">
        <v>103.6318181818182</v>
      </c>
      <c r="J3086">
        <f t="shared" si="96"/>
        <v>0</v>
      </c>
    </row>
    <row r="3087" spans="1:10" x14ac:dyDescent="0.25">
      <c r="A3087" s="4" t="str">
        <f t="shared" si="97"/>
        <v>SublapSCLD7/9/2021 (5pm-6pm &amp; 6:30pm-8:58pm)14</v>
      </c>
      <c r="B3087" t="s">
        <v>99</v>
      </c>
      <c r="C3087" t="s">
        <v>118</v>
      </c>
      <c r="D3087" s="5" t="s">
        <v>258</v>
      </c>
      <c r="E3087">
        <v>14</v>
      </c>
      <c r="F3087">
        <v>2.2893118858337402</v>
      </c>
      <c r="G3087">
        <v>2.6521143913269043</v>
      </c>
      <c r="H3087">
        <v>0.22877223789691925</v>
      </c>
      <c r="I3087">
        <v>105.95227272727264</v>
      </c>
      <c r="J3087">
        <f t="shared" si="96"/>
        <v>0</v>
      </c>
    </row>
    <row r="3088" spans="1:10" x14ac:dyDescent="0.25">
      <c r="A3088" s="4" t="str">
        <f t="shared" si="97"/>
        <v>SublapSCLD7/9/2021 (5pm-6pm &amp; 6:30pm-8:58pm)15</v>
      </c>
      <c r="B3088" t="s">
        <v>99</v>
      </c>
      <c r="C3088" t="s">
        <v>118</v>
      </c>
      <c r="D3088" s="5" t="s">
        <v>258</v>
      </c>
      <c r="E3088">
        <v>15</v>
      </c>
      <c r="F3088">
        <v>3.01963210105896</v>
      </c>
      <c r="G3088">
        <v>3.0363407135009766</v>
      </c>
      <c r="H3088">
        <v>0.11843854933977127</v>
      </c>
      <c r="I3088">
        <v>108.42272727272717</v>
      </c>
      <c r="J3088">
        <f t="shared" si="96"/>
        <v>0</v>
      </c>
    </row>
    <row r="3089" spans="1:10" x14ac:dyDescent="0.25">
      <c r="A3089" s="4" t="str">
        <f t="shared" si="97"/>
        <v>SublapSCLD7/9/2021 (5pm-6pm &amp; 6:30pm-8:58pm)16</v>
      </c>
      <c r="B3089" t="s">
        <v>99</v>
      </c>
      <c r="C3089" t="s">
        <v>118</v>
      </c>
      <c r="D3089" s="5" t="s">
        <v>258</v>
      </c>
      <c r="E3089">
        <v>16</v>
      </c>
      <c r="F3089">
        <v>3.5635497570037842</v>
      </c>
      <c r="G3089">
        <v>3.5468413829803467</v>
      </c>
      <c r="H3089">
        <v>0.11843854188919067</v>
      </c>
      <c r="I3089">
        <v>109.44999999999992</v>
      </c>
      <c r="J3089">
        <f t="shared" si="96"/>
        <v>0</v>
      </c>
    </row>
    <row r="3090" spans="1:10" x14ac:dyDescent="0.25">
      <c r="A3090" s="4" t="str">
        <f t="shared" si="97"/>
        <v>SublapSCLD7/9/2021 (5pm-6pm &amp; 6:30pm-8:58pm)17</v>
      </c>
      <c r="B3090" t="s">
        <v>99</v>
      </c>
      <c r="C3090" t="s">
        <v>118</v>
      </c>
      <c r="D3090" s="5" t="s">
        <v>258</v>
      </c>
      <c r="E3090">
        <v>17</v>
      </c>
      <c r="F3090">
        <v>3.7998762130737305</v>
      </c>
      <c r="G3090">
        <v>3.8274552822113037</v>
      </c>
      <c r="H3090">
        <v>0.23243869841098785</v>
      </c>
      <c r="I3090">
        <v>111.13181818181816</v>
      </c>
      <c r="J3090">
        <f t="shared" si="96"/>
        <v>0</v>
      </c>
    </row>
    <row r="3091" spans="1:10" x14ac:dyDescent="0.25">
      <c r="A3091" s="4" t="str">
        <f t="shared" si="97"/>
        <v>SublapSCLD7/9/2021 (5pm-6pm &amp; 6:30pm-8:58pm)18</v>
      </c>
      <c r="B3091" t="s">
        <v>99</v>
      </c>
      <c r="C3091" t="s">
        <v>118</v>
      </c>
      <c r="D3091" s="5" t="s">
        <v>258</v>
      </c>
      <c r="E3091">
        <v>18</v>
      </c>
      <c r="F3091">
        <v>4.1819939613342285</v>
      </c>
      <c r="G3091">
        <v>2.3645710945129395</v>
      </c>
      <c r="H3091">
        <v>0.2569439709186554</v>
      </c>
      <c r="I3091">
        <v>110.325</v>
      </c>
      <c r="J3091">
        <f t="shared" si="96"/>
        <v>0</v>
      </c>
    </row>
    <row r="3092" spans="1:10" x14ac:dyDescent="0.25">
      <c r="A3092" s="4" t="str">
        <f t="shared" si="97"/>
        <v>SublapSCLD7/9/2021 (5pm-6pm &amp; 6:30pm-8:58pm)19</v>
      </c>
      <c r="B3092" t="s">
        <v>99</v>
      </c>
      <c r="C3092" t="s">
        <v>118</v>
      </c>
      <c r="D3092" s="5" t="s">
        <v>258</v>
      </c>
      <c r="E3092">
        <v>19</v>
      </c>
      <c r="F3092">
        <v>4.1877021789550781</v>
      </c>
      <c r="G3092">
        <v>3.766984224319458</v>
      </c>
      <c r="H3092">
        <v>0.27185407280921936</v>
      </c>
      <c r="I3092">
        <v>109.84318181818172</v>
      </c>
      <c r="J3092">
        <f t="shared" si="96"/>
        <v>0</v>
      </c>
    </row>
    <row r="3093" spans="1:10" x14ac:dyDescent="0.25">
      <c r="A3093" s="4" t="str">
        <f t="shared" si="97"/>
        <v>SublapSCLD7/9/2021 (5pm-6pm &amp; 6:30pm-8:58pm)20</v>
      </c>
      <c r="B3093" t="s">
        <v>99</v>
      </c>
      <c r="C3093" t="s">
        <v>118</v>
      </c>
      <c r="D3093" s="5" t="s">
        <v>258</v>
      </c>
      <c r="E3093">
        <v>20</v>
      </c>
      <c r="F3093">
        <v>3.9048721790313721</v>
      </c>
      <c r="G3093">
        <v>3.0295605659484863</v>
      </c>
      <c r="H3093">
        <v>0.28757089376449585</v>
      </c>
      <c r="I3093">
        <v>107.71590909090909</v>
      </c>
      <c r="J3093">
        <f t="shared" si="96"/>
        <v>0</v>
      </c>
    </row>
    <row r="3094" spans="1:10" x14ac:dyDescent="0.25">
      <c r="A3094" s="4" t="str">
        <f t="shared" si="97"/>
        <v>SublapSCLD7/9/2021 (5pm-6pm &amp; 6:30pm-8:58pm)21</v>
      </c>
      <c r="B3094" t="s">
        <v>99</v>
      </c>
      <c r="C3094" t="s">
        <v>118</v>
      </c>
      <c r="D3094" s="5" t="s">
        <v>258</v>
      </c>
      <c r="E3094">
        <v>21</v>
      </c>
      <c r="F3094">
        <v>3.7259073257446289</v>
      </c>
      <c r="G3094">
        <v>3.313258171081543</v>
      </c>
      <c r="H3094">
        <v>0.26122444868087769</v>
      </c>
      <c r="I3094">
        <v>104.20909090909089</v>
      </c>
      <c r="J3094">
        <f t="shared" si="96"/>
        <v>0</v>
      </c>
    </row>
    <row r="3095" spans="1:10" x14ac:dyDescent="0.25">
      <c r="A3095" s="4" t="str">
        <f t="shared" si="97"/>
        <v>SublapSCLD7/9/2021 (5pm-6pm &amp; 6:30pm-8:58pm)22</v>
      </c>
      <c r="B3095" t="s">
        <v>99</v>
      </c>
      <c r="C3095" t="s">
        <v>118</v>
      </c>
      <c r="D3095" s="5" t="s">
        <v>258</v>
      </c>
      <c r="E3095">
        <v>22</v>
      </c>
      <c r="F3095">
        <v>3.4259305000305176</v>
      </c>
      <c r="G3095">
        <v>4.1879267692565918</v>
      </c>
      <c r="H3095">
        <v>0.27296784520149231</v>
      </c>
      <c r="I3095">
        <v>99.518181818181858</v>
      </c>
      <c r="J3095">
        <f t="shared" si="96"/>
        <v>0</v>
      </c>
    </row>
    <row r="3096" spans="1:10" x14ac:dyDescent="0.25">
      <c r="A3096" s="4" t="str">
        <f t="shared" si="97"/>
        <v>SublapSCLD7/9/2021 (5pm-6pm &amp; 6:30pm-8:58pm)23</v>
      </c>
      <c r="B3096" t="s">
        <v>99</v>
      </c>
      <c r="C3096" t="s">
        <v>118</v>
      </c>
      <c r="D3096" s="5" t="s">
        <v>258</v>
      </c>
      <c r="E3096">
        <v>23</v>
      </c>
      <c r="F3096">
        <v>2.9796833992004395</v>
      </c>
      <c r="G3096">
        <v>3.9730405807495117</v>
      </c>
      <c r="H3096">
        <v>0.26389282941818237</v>
      </c>
      <c r="I3096">
        <v>97.497727272727332</v>
      </c>
      <c r="J3096">
        <f t="shared" si="96"/>
        <v>0</v>
      </c>
    </row>
    <row r="3097" spans="1:10" x14ac:dyDescent="0.25">
      <c r="A3097" s="4" t="str">
        <f t="shared" si="97"/>
        <v>SublapSCLD7/9/2021 (5pm-6pm &amp; 6:30pm-8:58pm)24</v>
      </c>
      <c r="B3097" t="s">
        <v>99</v>
      </c>
      <c r="C3097" t="s">
        <v>118</v>
      </c>
      <c r="D3097" s="5" t="s">
        <v>258</v>
      </c>
      <c r="E3097">
        <v>24</v>
      </c>
      <c r="F3097">
        <v>2.7570734024047852</v>
      </c>
      <c r="G3097">
        <v>3.1737504005432129</v>
      </c>
      <c r="H3097">
        <v>0.24868771433830261</v>
      </c>
      <c r="I3097">
        <v>96.670454545454504</v>
      </c>
      <c r="J3097">
        <f t="shared" si="96"/>
        <v>0</v>
      </c>
    </row>
    <row r="3098" spans="1:10" x14ac:dyDescent="0.25">
      <c r="A3098" s="4" t="str">
        <f t="shared" si="97"/>
        <v>SublapSCLD8/5/2021 (5pm-6pm &amp; 8pm-9pm)1</v>
      </c>
      <c r="B3098" t="s">
        <v>99</v>
      </c>
      <c r="C3098" t="s">
        <v>118</v>
      </c>
      <c r="D3098" s="5" t="s">
        <v>259</v>
      </c>
      <c r="E3098">
        <v>1</v>
      </c>
      <c r="F3098">
        <v>2.5291903018951416</v>
      </c>
      <c r="G3098">
        <v>2.1539456844329834</v>
      </c>
      <c r="H3098">
        <v>0.17176041007041931</v>
      </c>
      <c r="I3098">
        <v>95.754545454545394</v>
      </c>
      <c r="J3098">
        <f t="shared" si="96"/>
        <v>0</v>
      </c>
    </row>
    <row r="3099" spans="1:10" x14ac:dyDescent="0.25">
      <c r="A3099" s="4" t="str">
        <f t="shared" si="97"/>
        <v>SublapSCLD8/5/2021 (5pm-6pm &amp; 8pm-9pm)2</v>
      </c>
      <c r="B3099" t="s">
        <v>99</v>
      </c>
      <c r="C3099" t="s">
        <v>118</v>
      </c>
      <c r="D3099" s="5" t="s">
        <v>259</v>
      </c>
      <c r="E3099">
        <v>2</v>
      </c>
      <c r="F3099">
        <v>2.31795334815979</v>
      </c>
      <c r="G3099">
        <v>2.0126409530639648</v>
      </c>
      <c r="H3099">
        <v>0.16049976646900177</v>
      </c>
      <c r="I3099">
        <v>96.709090909090847</v>
      </c>
      <c r="J3099">
        <f t="shared" si="96"/>
        <v>0</v>
      </c>
    </row>
    <row r="3100" spans="1:10" x14ac:dyDescent="0.25">
      <c r="A3100" s="4" t="str">
        <f t="shared" si="97"/>
        <v>SublapSCLD8/5/2021 (5pm-6pm &amp; 8pm-9pm)3</v>
      </c>
      <c r="B3100" t="s">
        <v>99</v>
      </c>
      <c r="C3100" t="s">
        <v>118</v>
      </c>
      <c r="D3100" s="5" t="s">
        <v>259</v>
      </c>
      <c r="E3100">
        <v>3</v>
      </c>
      <c r="F3100">
        <v>2.2547204494476318</v>
      </c>
      <c r="G3100">
        <v>1.7422558069229126</v>
      </c>
      <c r="H3100">
        <v>0.14778687059879303</v>
      </c>
      <c r="I3100">
        <v>94.602272727272663</v>
      </c>
      <c r="J3100">
        <f t="shared" si="96"/>
        <v>0</v>
      </c>
    </row>
    <row r="3101" spans="1:10" x14ac:dyDescent="0.25">
      <c r="A3101" s="4" t="str">
        <f t="shared" si="97"/>
        <v>SublapSCLD8/5/2021 (5pm-6pm &amp; 8pm-9pm)4</v>
      </c>
      <c r="B3101" t="s">
        <v>99</v>
      </c>
      <c r="C3101" t="s">
        <v>118</v>
      </c>
      <c r="D3101" s="5" t="s">
        <v>259</v>
      </c>
      <c r="E3101">
        <v>4</v>
      </c>
      <c r="F3101">
        <v>2.0025596618652344</v>
      </c>
      <c r="G3101">
        <v>1.5605762004852295</v>
      </c>
      <c r="H3101">
        <v>0.13700355589389801</v>
      </c>
      <c r="I3101">
        <v>91.547727272727272</v>
      </c>
      <c r="J3101">
        <f t="shared" si="96"/>
        <v>0</v>
      </c>
    </row>
    <row r="3102" spans="1:10" x14ac:dyDescent="0.25">
      <c r="A3102" s="4" t="str">
        <f t="shared" si="97"/>
        <v>SublapSCLD8/5/2021 (5pm-6pm &amp; 8pm-9pm)5</v>
      </c>
      <c r="B3102" t="s">
        <v>99</v>
      </c>
      <c r="C3102" t="s">
        <v>118</v>
      </c>
      <c r="D3102" s="5" t="s">
        <v>259</v>
      </c>
      <c r="E3102">
        <v>5</v>
      </c>
      <c r="F3102">
        <v>1.8714675903320313</v>
      </c>
      <c r="G3102">
        <v>1.3677554130554199</v>
      </c>
      <c r="H3102">
        <v>0.12429267913103104</v>
      </c>
      <c r="I3102">
        <v>89.584090909090904</v>
      </c>
      <c r="J3102">
        <f t="shared" si="96"/>
        <v>0</v>
      </c>
    </row>
    <row r="3103" spans="1:10" x14ac:dyDescent="0.25">
      <c r="A3103" s="4" t="str">
        <f t="shared" si="97"/>
        <v>SublapSCLD8/5/2021 (5pm-6pm &amp; 8pm-9pm)6</v>
      </c>
      <c r="B3103" t="s">
        <v>99</v>
      </c>
      <c r="C3103" t="s">
        <v>118</v>
      </c>
      <c r="D3103" s="5" t="s">
        <v>259</v>
      </c>
      <c r="E3103">
        <v>6</v>
      </c>
      <c r="F3103">
        <v>1.7520757913589478</v>
      </c>
      <c r="G3103">
        <v>1.3873900175094604</v>
      </c>
      <c r="H3103">
        <v>0.14077061414718628</v>
      </c>
      <c r="I3103">
        <v>87.902272727272802</v>
      </c>
      <c r="J3103">
        <f t="shared" si="96"/>
        <v>0</v>
      </c>
    </row>
    <row r="3104" spans="1:10" x14ac:dyDescent="0.25">
      <c r="A3104" s="4" t="str">
        <f t="shared" si="97"/>
        <v>SublapSCLD8/5/2021 (5pm-6pm &amp; 8pm-9pm)7</v>
      </c>
      <c r="B3104" t="s">
        <v>99</v>
      </c>
      <c r="C3104" t="s">
        <v>118</v>
      </c>
      <c r="D3104" s="5" t="s">
        <v>259</v>
      </c>
      <c r="E3104">
        <v>7</v>
      </c>
      <c r="F3104">
        <v>1.6959701776504517</v>
      </c>
      <c r="G3104">
        <v>1.3032770156860352</v>
      </c>
      <c r="H3104">
        <v>0.15918722748756409</v>
      </c>
      <c r="I3104">
        <v>85.640909090909091</v>
      </c>
      <c r="J3104">
        <f t="shared" si="96"/>
        <v>0</v>
      </c>
    </row>
    <row r="3105" spans="1:10" x14ac:dyDescent="0.25">
      <c r="A3105" s="4" t="str">
        <f t="shared" si="97"/>
        <v>SublapSCLD8/5/2021 (5pm-6pm &amp; 8pm-9pm)8</v>
      </c>
      <c r="B3105" t="s">
        <v>99</v>
      </c>
      <c r="C3105" t="s">
        <v>118</v>
      </c>
      <c r="D3105" s="5" t="s">
        <v>259</v>
      </c>
      <c r="E3105">
        <v>8</v>
      </c>
      <c r="F3105">
        <v>1.7040339708328247</v>
      </c>
      <c r="G3105">
        <v>1.3086240291595459</v>
      </c>
      <c r="H3105">
        <v>0.17105452716350555</v>
      </c>
      <c r="I3105">
        <v>85.436818181818253</v>
      </c>
      <c r="J3105">
        <f t="shared" si="96"/>
        <v>0</v>
      </c>
    </row>
    <row r="3106" spans="1:10" x14ac:dyDescent="0.25">
      <c r="A3106" s="4" t="str">
        <f t="shared" si="97"/>
        <v>SublapSCLD8/5/2021 (5pm-6pm &amp; 8pm-9pm)9</v>
      </c>
      <c r="B3106" t="s">
        <v>99</v>
      </c>
      <c r="C3106" t="s">
        <v>118</v>
      </c>
      <c r="D3106" s="5" t="s">
        <v>259</v>
      </c>
      <c r="E3106">
        <v>9</v>
      </c>
      <c r="F3106">
        <v>1.4211742877960205</v>
      </c>
      <c r="G3106">
        <v>1.3546733856201172</v>
      </c>
      <c r="H3106">
        <v>0.23127429187297821</v>
      </c>
      <c r="I3106">
        <v>88.436363636363708</v>
      </c>
      <c r="J3106">
        <f t="shared" si="96"/>
        <v>0</v>
      </c>
    </row>
    <row r="3107" spans="1:10" x14ac:dyDescent="0.25">
      <c r="A3107" s="4" t="str">
        <f t="shared" si="97"/>
        <v>SublapSCLD8/5/2021 (5pm-6pm &amp; 8pm-9pm)10</v>
      </c>
      <c r="B3107" t="s">
        <v>99</v>
      </c>
      <c r="C3107" t="s">
        <v>118</v>
      </c>
      <c r="D3107" s="5" t="s">
        <v>259</v>
      </c>
      <c r="E3107">
        <v>10</v>
      </c>
      <c r="F3107">
        <v>1.3377271890640259</v>
      </c>
      <c r="G3107">
        <v>1.5701274871826172</v>
      </c>
      <c r="H3107">
        <v>0.25746828317642212</v>
      </c>
      <c r="I3107">
        <v>92.470454545454615</v>
      </c>
      <c r="J3107">
        <f t="shared" si="96"/>
        <v>0</v>
      </c>
    </row>
    <row r="3108" spans="1:10" x14ac:dyDescent="0.25">
      <c r="A3108" s="4" t="str">
        <f t="shared" si="97"/>
        <v>SublapSCLD8/5/2021 (5pm-6pm &amp; 8pm-9pm)11</v>
      </c>
      <c r="B3108" t="s">
        <v>99</v>
      </c>
      <c r="C3108" t="s">
        <v>118</v>
      </c>
      <c r="D3108" s="5" t="s">
        <v>259</v>
      </c>
      <c r="E3108">
        <v>11</v>
      </c>
      <c r="F3108">
        <v>1.4851211309432983</v>
      </c>
      <c r="G3108">
        <v>1.5187269449234009</v>
      </c>
      <c r="H3108">
        <v>0.25361785292625427</v>
      </c>
      <c r="I3108">
        <v>94.861363636363592</v>
      </c>
      <c r="J3108">
        <f t="shared" si="96"/>
        <v>0</v>
      </c>
    </row>
    <row r="3109" spans="1:10" x14ac:dyDescent="0.25">
      <c r="A3109" s="4" t="str">
        <f t="shared" si="97"/>
        <v>SublapSCLD8/5/2021 (5pm-6pm &amp; 8pm-9pm)12</v>
      </c>
      <c r="B3109" t="s">
        <v>99</v>
      </c>
      <c r="C3109" t="s">
        <v>118</v>
      </c>
      <c r="D3109" s="5" t="s">
        <v>259</v>
      </c>
      <c r="E3109">
        <v>12</v>
      </c>
      <c r="F3109">
        <v>1.8536806106567383</v>
      </c>
      <c r="G3109">
        <v>1.6025807857513428</v>
      </c>
      <c r="H3109">
        <v>0.24205614626407623</v>
      </c>
      <c r="I3109">
        <v>97.840909090909093</v>
      </c>
      <c r="J3109">
        <f t="shared" si="96"/>
        <v>0</v>
      </c>
    </row>
    <row r="3110" spans="1:10" x14ac:dyDescent="0.25">
      <c r="A3110" s="4" t="str">
        <f t="shared" si="97"/>
        <v>SublapSCLD8/5/2021 (5pm-6pm &amp; 8pm-9pm)13</v>
      </c>
      <c r="B3110" t="s">
        <v>99</v>
      </c>
      <c r="C3110" t="s">
        <v>118</v>
      </c>
      <c r="D3110" s="5" t="s">
        <v>259</v>
      </c>
      <c r="E3110">
        <v>13</v>
      </c>
      <c r="F3110">
        <v>2.2831802368164063</v>
      </c>
      <c r="G3110">
        <v>1.8897080421447754</v>
      </c>
      <c r="H3110">
        <v>0.23415172100067139</v>
      </c>
      <c r="I3110">
        <v>100.81136363636368</v>
      </c>
      <c r="J3110">
        <f t="shared" si="96"/>
        <v>0</v>
      </c>
    </row>
    <row r="3111" spans="1:10" x14ac:dyDescent="0.25">
      <c r="A3111" s="4" t="str">
        <f t="shared" si="97"/>
        <v>SublapSCLD8/5/2021 (5pm-6pm &amp; 8pm-9pm)14</v>
      </c>
      <c r="B3111" t="s">
        <v>99</v>
      </c>
      <c r="C3111" t="s">
        <v>118</v>
      </c>
      <c r="D3111" s="5" t="s">
        <v>259</v>
      </c>
      <c r="E3111">
        <v>14</v>
      </c>
      <c r="F3111">
        <v>2.6163692474365234</v>
      </c>
      <c r="G3111">
        <v>2.0160508155822754</v>
      </c>
      <c r="H3111">
        <v>0.22522483766078949</v>
      </c>
      <c r="I3111">
        <v>103.53181818181815</v>
      </c>
      <c r="J3111">
        <f t="shared" si="96"/>
        <v>0</v>
      </c>
    </row>
    <row r="3112" spans="1:10" x14ac:dyDescent="0.25">
      <c r="A3112" s="4" t="str">
        <f t="shared" si="97"/>
        <v>SublapSCLD8/5/2021 (5pm-6pm &amp; 8pm-9pm)15</v>
      </c>
      <c r="B3112" t="s">
        <v>99</v>
      </c>
      <c r="C3112" t="s">
        <v>118</v>
      </c>
      <c r="D3112" s="5" t="s">
        <v>259</v>
      </c>
      <c r="E3112">
        <v>15</v>
      </c>
      <c r="F3112">
        <v>2.666146993637085</v>
      </c>
      <c r="G3112">
        <v>2.6606190204620361</v>
      </c>
      <c r="H3112">
        <v>0.11103670299053192</v>
      </c>
      <c r="I3112">
        <v>106.34090909090909</v>
      </c>
      <c r="J3112">
        <f t="shared" si="96"/>
        <v>0</v>
      </c>
    </row>
    <row r="3113" spans="1:10" x14ac:dyDescent="0.25">
      <c r="A3113" s="4" t="str">
        <f t="shared" si="97"/>
        <v>SublapSCLD8/5/2021 (5pm-6pm &amp; 8pm-9pm)16</v>
      </c>
      <c r="B3113" t="s">
        <v>99</v>
      </c>
      <c r="C3113" t="s">
        <v>118</v>
      </c>
      <c r="D3113" s="5" t="s">
        <v>259</v>
      </c>
      <c r="E3113">
        <v>16</v>
      </c>
      <c r="F3113">
        <v>3.0839438438415527</v>
      </c>
      <c r="G3113">
        <v>3.0894720554351807</v>
      </c>
      <c r="H3113">
        <v>0.11103670299053192</v>
      </c>
      <c r="I3113">
        <v>107.71590909090909</v>
      </c>
      <c r="J3113">
        <f t="shared" si="96"/>
        <v>0</v>
      </c>
    </row>
    <row r="3114" spans="1:10" x14ac:dyDescent="0.25">
      <c r="A3114" s="4" t="str">
        <f t="shared" si="97"/>
        <v>SublapSCLD8/5/2021 (5pm-6pm &amp; 8pm-9pm)17</v>
      </c>
      <c r="B3114" t="s">
        <v>99</v>
      </c>
      <c r="C3114" t="s">
        <v>118</v>
      </c>
      <c r="D3114" s="5" t="s">
        <v>259</v>
      </c>
      <c r="E3114">
        <v>17</v>
      </c>
      <c r="F3114">
        <v>3.442328929901123</v>
      </c>
      <c r="G3114">
        <v>3.2630810737609863</v>
      </c>
      <c r="H3114">
        <v>0.24084742367267609</v>
      </c>
      <c r="I3114">
        <v>109.7</v>
      </c>
      <c r="J3114">
        <f t="shared" si="96"/>
        <v>0</v>
      </c>
    </row>
    <row r="3115" spans="1:10" x14ac:dyDescent="0.25">
      <c r="A3115" s="4" t="str">
        <f t="shared" si="97"/>
        <v>SublapSCLD8/5/2021 (5pm-6pm &amp; 8pm-9pm)18</v>
      </c>
      <c r="B3115" t="s">
        <v>99</v>
      </c>
      <c r="C3115" t="s">
        <v>118</v>
      </c>
      <c r="D3115" s="5" t="s">
        <v>259</v>
      </c>
      <c r="E3115">
        <v>18</v>
      </c>
      <c r="F3115">
        <v>3.4703495502471924</v>
      </c>
      <c r="G3115">
        <v>2.6634044647216797</v>
      </c>
      <c r="H3115">
        <v>0.27424028515815735</v>
      </c>
      <c r="I3115">
        <v>110.82045454545455</v>
      </c>
      <c r="J3115">
        <f t="shared" si="96"/>
        <v>0</v>
      </c>
    </row>
    <row r="3116" spans="1:10" x14ac:dyDescent="0.25">
      <c r="A3116" s="4" t="str">
        <f t="shared" si="97"/>
        <v>SublapSCLD8/5/2021 (5pm-6pm &amp; 8pm-9pm)19</v>
      </c>
      <c r="B3116" t="s">
        <v>99</v>
      </c>
      <c r="C3116" t="s">
        <v>118</v>
      </c>
      <c r="D3116" s="5" t="s">
        <v>259</v>
      </c>
      <c r="E3116">
        <v>19</v>
      </c>
      <c r="F3116">
        <v>3.5425698757171631</v>
      </c>
      <c r="G3116">
        <v>4.176943302154541</v>
      </c>
      <c r="H3116">
        <v>0.27532967925071716</v>
      </c>
      <c r="I3116">
        <v>108.7909090909091</v>
      </c>
      <c r="J3116">
        <f t="shared" si="96"/>
        <v>0</v>
      </c>
    </row>
    <row r="3117" spans="1:10" x14ac:dyDescent="0.25">
      <c r="A3117" s="4" t="str">
        <f t="shared" si="97"/>
        <v>SublapSCLD8/5/2021 (5pm-6pm &amp; 8pm-9pm)20</v>
      </c>
      <c r="B3117" t="s">
        <v>99</v>
      </c>
      <c r="C3117" t="s">
        <v>118</v>
      </c>
      <c r="D3117" s="5" t="s">
        <v>259</v>
      </c>
      <c r="E3117">
        <v>20</v>
      </c>
      <c r="F3117">
        <v>3.285346508026123</v>
      </c>
      <c r="G3117">
        <v>3.839346170425415</v>
      </c>
      <c r="H3117">
        <v>0.26660755276679993</v>
      </c>
      <c r="I3117">
        <v>106.77272727272727</v>
      </c>
      <c r="J3117">
        <f t="shared" si="96"/>
        <v>0</v>
      </c>
    </row>
    <row r="3118" spans="1:10" x14ac:dyDescent="0.25">
      <c r="A3118" s="4" t="str">
        <f t="shared" si="97"/>
        <v>SublapSCLD8/5/2021 (5pm-6pm &amp; 8pm-9pm)21</v>
      </c>
      <c r="B3118" t="s">
        <v>99</v>
      </c>
      <c r="C3118" t="s">
        <v>118</v>
      </c>
      <c r="D3118" s="5" t="s">
        <v>259</v>
      </c>
      <c r="E3118">
        <v>21</v>
      </c>
      <c r="F3118">
        <v>3.2752394676208496</v>
      </c>
      <c r="G3118">
        <v>2.5019102096557617</v>
      </c>
      <c r="H3118">
        <v>0.26192277669906616</v>
      </c>
      <c r="I3118">
        <v>102.47500000000008</v>
      </c>
      <c r="J3118">
        <f t="shared" si="96"/>
        <v>0</v>
      </c>
    </row>
    <row r="3119" spans="1:10" x14ac:dyDescent="0.25">
      <c r="A3119" s="4" t="str">
        <f t="shared" si="97"/>
        <v>SublapSCLD8/5/2021 (5pm-6pm &amp; 8pm-9pm)22</v>
      </c>
      <c r="B3119" t="s">
        <v>99</v>
      </c>
      <c r="C3119" t="s">
        <v>118</v>
      </c>
      <c r="D3119" s="5" t="s">
        <v>259</v>
      </c>
      <c r="E3119">
        <v>22</v>
      </c>
      <c r="F3119">
        <v>2.8802521228790283</v>
      </c>
      <c r="G3119">
        <v>4.0759215354919434</v>
      </c>
      <c r="H3119">
        <v>0.2571585476398468</v>
      </c>
      <c r="I3119">
        <v>97.734090909090867</v>
      </c>
      <c r="J3119">
        <f t="shared" si="96"/>
        <v>0</v>
      </c>
    </row>
    <row r="3120" spans="1:10" x14ac:dyDescent="0.25">
      <c r="A3120" s="4" t="str">
        <f t="shared" si="97"/>
        <v>SublapSCLD8/5/2021 (5pm-6pm &amp; 8pm-9pm)23</v>
      </c>
      <c r="B3120" t="s">
        <v>99</v>
      </c>
      <c r="C3120" t="s">
        <v>118</v>
      </c>
      <c r="D3120" s="5" t="s">
        <v>259</v>
      </c>
      <c r="E3120">
        <v>23</v>
      </c>
      <c r="F3120">
        <v>2.5427231788635254</v>
      </c>
      <c r="G3120">
        <v>3.4874157905578613</v>
      </c>
      <c r="H3120">
        <v>0.2471882700920105</v>
      </c>
      <c r="I3120">
        <v>95.79318181818175</v>
      </c>
      <c r="J3120">
        <f t="shared" si="96"/>
        <v>0</v>
      </c>
    </row>
    <row r="3121" spans="1:10" x14ac:dyDescent="0.25">
      <c r="A3121" s="4" t="str">
        <f t="shared" si="97"/>
        <v>SublapSCLD8/5/2021 (5pm-6pm &amp; 8pm-9pm)24</v>
      </c>
      <c r="B3121" t="s">
        <v>99</v>
      </c>
      <c r="C3121" t="s">
        <v>118</v>
      </c>
      <c r="D3121" s="5" t="s">
        <v>259</v>
      </c>
      <c r="E3121">
        <v>24</v>
      </c>
      <c r="F3121">
        <v>2.191497802734375</v>
      </c>
      <c r="G3121">
        <v>3.1975884437561035</v>
      </c>
      <c r="H3121">
        <v>0.21366849541664124</v>
      </c>
      <c r="I3121">
        <v>94.363636363636445</v>
      </c>
      <c r="J3121">
        <f t="shared" si="96"/>
        <v>0</v>
      </c>
    </row>
    <row r="3122" spans="1:10" x14ac:dyDescent="0.25">
      <c r="A3122" s="4" t="str">
        <f t="shared" si="97"/>
        <v>SublapSCLD8/27/2021 (6pm-8pm)1</v>
      </c>
      <c r="B3122" t="s">
        <v>99</v>
      </c>
      <c r="C3122" t="s">
        <v>118</v>
      </c>
      <c r="D3122" s="5" t="s">
        <v>260</v>
      </c>
      <c r="E3122">
        <v>1</v>
      </c>
      <c r="F3122">
        <v>2.1267540454864502</v>
      </c>
      <c r="G3122">
        <v>1.461811900138855</v>
      </c>
      <c r="H3122">
        <v>0.17242564260959625</v>
      </c>
      <c r="I3122">
        <v>93.243181818181768</v>
      </c>
      <c r="J3122">
        <f t="shared" si="96"/>
        <v>0</v>
      </c>
    </row>
    <row r="3123" spans="1:10" x14ac:dyDescent="0.25">
      <c r="A3123" s="4" t="str">
        <f t="shared" si="97"/>
        <v>SublapSCLD8/27/2021 (6pm-8pm)2</v>
      </c>
      <c r="B3123" t="s">
        <v>99</v>
      </c>
      <c r="C3123" t="s">
        <v>118</v>
      </c>
      <c r="D3123" s="5" t="s">
        <v>260</v>
      </c>
      <c r="E3123">
        <v>2</v>
      </c>
      <c r="F3123">
        <v>1.8174830675125122</v>
      </c>
      <c r="G3123">
        <v>1.3998701572418213</v>
      </c>
      <c r="H3123">
        <v>0.15178494155406952</v>
      </c>
      <c r="I3123">
        <v>91.329545454545382</v>
      </c>
      <c r="J3123">
        <f t="shared" si="96"/>
        <v>0</v>
      </c>
    </row>
    <row r="3124" spans="1:10" x14ac:dyDescent="0.25">
      <c r="A3124" s="4" t="str">
        <f t="shared" si="97"/>
        <v>SublapSCLD8/27/2021 (6pm-8pm)3</v>
      </c>
      <c r="B3124" t="s">
        <v>99</v>
      </c>
      <c r="C3124" t="s">
        <v>118</v>
      </c>
      <c r="D3124" s="5" t="s">
        <v>260</v>
      </c>
      <c r="E3124">
        <v>3</v>
      </c>
      <c r="F3124">
        <v>1.6423169374465942</v>
      </c>
      <c r="G3124">
        <v>1.273186206817627</v>
      </c>
      <c r="H3124">
        <v>0.1406441330909729</v>
      </c>
      <c r="I3124">
        <v>90.888636363636436</v>
      </c>
      <c r="J3124">
        <f t="shared" si="96"/>
        <v>0</v>
      </c>
    </row>
    <row r="3125" spans="1:10" x14ac:dyDescent="0.25">
      <c r="A3125" s="4" t="str">
        <f t="shared" si="97"/>
        <v>SublapSCLD8/27/2021 (6pm-8pm)4</v>
      </c>
      <c r="B3125" t="s">
        <v>99</v>
      </c>
      <c r="C3125" t="s">
        <v>118</v>
      </c>
      <c r="D3125" s="5" t="s">
        <v>260</v>
      </c>
      <c r="E3125">
        <v>4</v>
      </c>
      <c r="F3125">
        <v>1.4706771373748779</v>
      </c>
      <c r="G3125">
        <v>1.0642843246459961</v>
      </c>
      <c r="H3125">
        <v>0.12892654538154602</v>
      </c>
      <c r="I3125">
        <v>87.811363636363566</v>
      </c>
      <c r="J3125">
        <f t="shared" si="96"/>
        <v>0</v>
      </c>
    </row>
    <row r="3126" spans="1:10" x14ac:dyDescent="0.25">
      <c r="A3126" s="4" t="str">
        <f t="shared" si="97"/>
        <v>SublapSCLD8/27/2021 (6pm-8pm)5</v>
      </c>
      <c r="B3126" t="s">
        <v>99</v>
      </c>
      <c r="C3126" t="s">
        <v>118</v>
      </c>
      <c r="D3126" s="5" t="s">
        <v>260</v>
      </c>
      <c r="E3126">
        <v>5</v>
      </c>
      <c r="F3126">
        <v>1.3392108678817749</v>
      </c>
      <c r="G3126">
        <v>1.1812641620635986</v>
      </c>
      <c r="H3126">
        <v>0.11827909201383591</v>
      </c>
      <c r="I3126">
        <v>86.791818181818115</v>
      </c>
      <c r="J3126">
        <f t="shared" si="96"/>
        <v>0</v>
      </c>
    </row>
    <row r="3127" spans="1:10" x14ac:dyDescent="0.25">
      <c r="A3127" s="4" t="str">
        <f t="shared" si="97"/>
        <v>SublapSCLD8/27/2021 (6pm-8pm)6</v>
      </c>
      <c r="B3127" t="s">
        <v>99</v>
      </c>
      <c r="C3127" t="s">
        <v>118</v>
      </c>
      <c r="D3127" s="5" t="s">
        <v>260</v>
      </c>
      <c r="E3127">
        <v>6</v>
      </c>
      <c r="F3127">
        <v>1.2675578594207764</v>
      </c>
      <c r="G3127">
        <v>1.0511289834976196</v>
      </c>
      <c r="H3127">
        <v>0.12318232655525208</v>
      </c>
      <c r="I3127">
        <v>83.545227272727331</v>
      </c>
      <c r="J3127">
        <f t="shared" si="96"/>
        <v>0</v>
      </c>
    </row>
    <row r="3128" spans="1:10" x14ac:dyDescent="0.25">
      <c r="A3128" s="4" t="str">
        <f t="shared" si="97"/>
        <v>SublapSCLD8/27/2021 (6pm-8pm)7</v>
      </c>
      <c r="B3128" t="s">
        <v>99</v>
      </c>
      <c r="C3128" t="s">
        <v>118</v>
      </c>
      <c r="D3128" s="5" t="s">
        <v>260</v>
      </c>
      <c r="E3128">
        <v>7</v>
      </c>
      <c r="F3128">
        <v>1.3663085699081421</v>
      </c>
      <c r="G3128">
        <v>1.0474700927734375</v>
      </c>
      <c r="H3128">
        <v>0.15347698330879211</v>
      </c>
      <c r="I3128">
        <v>82.936590909090967</v>
      </c>
      <c r="J3128">
        <f t="shared" si="96"/>
        <v>0</v>
      </c>
    </row>
    <row r="3129" spans="1:10" x14ac:dyDescent="0.25">
      <c r="A3129" s="4" t="str">
        <f t="shared" si="97"/>
        <v>SublapSCLD8/27/2021 (6pm-8pm)8</v>
      </c>
      <c r="B3129" t="s">
        <v>99</v>
      </c>
      <c r="C3129" t="s">
        <v>118</v>
      </c>
      <c r="D3129" s="5" t="s">
        <v>260</v>
      </c>
      <c r="E3129">
        <v>8</v>
      </c>
      <c r="F3129">
        <v>1.2865511178970337</v>
      </c>
      <c r="G3129">
        <v>1.0223904848098755</v>
      </c>
      <c r="H3129">
        <v>0.17129643261432648</v>
      </c>
      <c r="I3129">
        <v>82.036818181818248</v>
      </c>
      <c r="J3129">
        <f t="shared" si="96"/>
        <v>0</v>
      </c>
    </row>
    <row r="3130" spans="1:10" x14ac:dyDescent="0.25">
      <c r="A3130" s="4" t="str">
        <f t="shared" si="97"/>
        <v>SublapSCLD8/27/2021 (6pm-8pm)9</v>
      </c>
      <c r="B3130" t="s">
        <v>99</v>
      </c>
      <c r="C3130" t="s">
        <v>118</v>
      </c>
      <c r="D3130" s="5" t="s">
        <v>260</v>
      </c>
      <c r="E3130">
        <v>9</v>
      </c>
      <c r="F3130">
        <v>1.0927014350891113</v>
      </c>
      <c r="G3130">
        <v>0.9219239354133606</v>
      </c>
      <c r="H3130">
        <v>0.19603163003921509</v>
      </c>
      <c r="I3130">
        <v>84.729999999999947</v>
      </c>
      <c r="J3130">
        <f t="shared" si="96"/>
        <v>0</v>
      </c>
    </row>
    <row r="3131" spans="1:10" x14ac:dyDescent="0.25">
      <c r="A3131" s="4" t="str">
        <f t="shared" si="97"/>
        <v>SublapSCLD8/27/2021 (6pm-8pm)10</v>
      </c>
      <c r="B3131" t="s">
        <v>99</v>
      </c>
      <c r="C3131" t="s">
        <v>118</v>
      </c>
      <c r="D3131" s="5" t="s">
        <v>260</v>
      </c>
      <c r="E3131">
        <v>10</v>
      </c>
      <c r="F3131">
        <v>1.1315089464187622</v>
      </c>
      <c r="G3131">
        <v>0.63256990909576416</v>
      </c>
      <c r="H3131">
        <v>0.22578637301921844</v>
      </c>
      <c r="I3131">
        <v>90.856818181818099</v>
      </c>
      <c r="J3131">
        <f t="shared" si="96"/>
        <v>0</v>
      </c>
    </row>
    <row r="3132" spans="1:10" x14ac:dyDescent="0.25">
      <c r="A3132" s="4" t="str">
        <f t="shared" si="97"/>
        <v>SublapSCLD8/27/2021 (6pm-8pm)11</v>
      </c>
      <c r="B3132" t="s">
        <v>99</v>
      </c>
      <c r="C3132" t="s">
        <v>118</v>
      </c>
      <c r="D3132" s="5" t="s">
        <v>260</v>
      </c>
      <c r="E3132">
        <v>11</v>
      </c>
      <c r="F3132">
        <v>1.2330605983734131</v>
      </c>
      <c r="G3132">
        <v>1.1218956708908081</v>
      </c>
      <c r="H3132">
        <v>0.23679269850254059</v>
      </c>
      <c r="I3132">
        <v>96.034090909090992</v>
      </c>
      <c r="J3132">
        <f t="shared" si="96"/>
        <v>0</v>
      </c>
    </row>
    <row r="3133" spans="1:10" x14ac:dyDescent="0.25">
      <c r="A3133" s="4" t="str">
        <f t="shared" si="97"/>
        <v>SublapSCLD8/27/2021 (6pm-8pm)12</v>
      </c>
      <c r="B3133" t="s">
        <v>99</v>
      </c>
      <c r="C3133" t="s">
        <v>118</v>
      </c>
      <c r="D3133" s="5" t="s">
        <v>260</v>
      </c>
      <c r="E3133">
        <v>12</v>
      </c>
      <c r="F3133">
        <v>1.5361685752868652</v>
      </c>
      <c r="G3133">
        <v>1.1824164390563965</v>
      </c>
      <c r="H3133">
        <v>0.2582801878452301</v>
      </c>
      <c r="I3133">
        <v>100.7590909090909</v>
      </c>
      <c r="J3133">
        <f t="shared" si="96"/>
        <v>0</v>
      </c>
    </row>
    <row r="3134" spans="1:10" x14ac:dyDescent="0.25">
      <c r="A3134" s="4" t="str">
        <f t="shared" si="97"/>
        <v>SublapSCLD8/27/2021 (6pm-8pm)13</v>
      </c>
      <c r="B3134" t="s">
        <v>99</v>
      </c>
      <c r="C3134" t="s">
        <v>118</v>
      </c>
      <c r="D3134" s="5" t="s">
        <v>260</v>
      </c>
      <c r="E3134">
        <v>13</v>
      </c>
      <c r="F3134">
        <v>2.0304887294769287</v>
      </c>
      <c r="G3134">
        <v>1.7125649452209473</v>
      </c>
      <c r="H3134">
        <v>0.30374348163604736</v>
      </c>
      <c r="I3134">
        <v>104.4022727272727</v>
      </c>
      <c r="J3134">
        <f t="shared" si="96"/>
        <v>0</v>
      </c>
    </row>
    <row r="3135" spans="1:10" x14ac:dyDescent="0.25">
      <c r="A3135" s="4" t="str">
        <f t="shared" si="97"/>
        <v>SublapSCLD8/27/2021 (6pm-8pm)14</v>
      </c>
      <c r="B3135" t="s">
        <v>99</v>
      </c>
      <c r="C3135" t="s">
        <v>118</v>
      </c>
      <c r="D3135" s="5" t="s">
        <v>260</v>
      </c>
      <c r="E3135">
        <v>14</v>
      </c>
      <c r="F3135">
        <v>2.1847562789916992</v>
      </c>
      <c r="G3135">
        <v>2.3117642402648926</v>
      </c>
      <c r="H3135">
        <v>0.31187409162521362</v>
      </c>
      <c r="I3135">
        <v>107.42954545454545</v>
      </c>
      <c r="J3135">
        <f t="shared" si="96"/>
        <v>0</v>
      </c>
    </row>
    <row r="3136" spans="1:10" x14ac:dyDescent="0.25">
      <c r="A3136" s="4" t="str">
        <f t="shared" si="97"/>
        <v>SublapSCLD8/27/2021 (6pm-8pm)15</v>
      </c>
      <c r="B3136" t="s">
        <v>99</v>
      </c>
      <c r="C3136" t="s">
        <v>118</v>
      </c>
      <c r="D3136" s="5" t="s">
        <v>260</v>
      </c>
      <c r="E3136">
        <v>15</v>
      </c>
      <c r="F3136">
        <v>2.5095210075378418</v>
      </c>
      <c r="G3136">
        <v>2.5528380870819092</v>
      </c>
      <c r="H3136">
        <v>0.27402186393737793</v>
      </c>
      <c r="I3136">
        <v>110.22272727272728</v>
      </c>
      <c r="J3136">
        <f t="shared" si="96"/>
        <v>0</v>
      </c>
    </row>
    <row r="3137" spans="1:10" x14ac:dyDescent="0.25">
      <c r="A3137" s="4" t="str">
        <f t="shared" si="97"/>
        <v>SublapSCLD8/27/2021 (6pm-8pm)16</v>
      </c>
      <c r="B3137" t="s">
        <v>99</v>
      </c>
      <c r="C3137" t="s">
        <v>118</v>
      </c>
      <c r="D3137" s="5" t="s">
        <v>260</v>
      </c>
      <c r="E3137">
        <v>16</v>
      </c>
      <c r="F3137">
        <v>3.17323899269104</v>
      </c>
      <c r="G3137">
        <v>3.090817928314209</v>
      </c>
      <c r="H3137">
        <v>0.11967690289020538</v>
      </c>
      <c r="I3137">
        <v>111.63636363636373</v>
      </c>
      <c r="J3137">
        <f t="shared" si="96"/>
        <v>0</v>
      </c>
    </row>
    <row r="3138" spans="1:10" x14ac:dyDescent="0.25">
      <c r="A3138" s="4" t="str">
        <f t="shared" si="97"/>
        <v>SublapSCLD8/27/2021 (6pm-8pm)17</v>
      </c>
      <c r="B3138" t="s">
        <v>99</v>
      </c>
      <c r="C3138" t="s">
        <v>118</v>
      </c>
      <c r="D3138" s="5" t="s">
        <v>260</v>
      </c>
      <c r="E3138">
        <v>17</v>
      </c>
      <c r="F3138">
        <v>3.5255792140960693</v>
      </c>
      <c r="G3138">
        <v>3.6080000400543213</v>
      </c>
      <c r="H3138">
        <v>0.11967690289020538</v>
      </c>
      <c r="I3138">
        <v>113.09772727272735</v>
      </c>
      <c r="J3138">
        <f t="shared" ref="J3138:J3201" si="98">INDEX(events, MATCH(CONCATENATE(B3138, C3138, D3138), events_y, 0), MATCH("Confidential", events_x, 0))</f>
        <v>0</v>
      </c>
    </row>
    <row r="3139" spans="1:10" x14ac:dyDescent="0.25">
      <c r="A3139" s="4" t="str">
        <f t="shared" ref="A3139:A3202" si="99">B3139&amp;C3139&amp;D3139&amp;E3139</f>
        <v>SublapSCLD8/27/2021 (6pm-8pm)18</v>
      </c>
      <c r="B3139" t="s">
        <v>99</v>
      </c>
      <c r="C3139" t="s">
        <v>118</v>
      </c>
      <c r="D3139" s="5" t="s">
        <v>260</v>
      </c>
      <c r="E3139">
        <v>18</v>
      </c>
      <c r="F3139">
        <v>3.7214252948760986</v>
      </c>
      <c r="G3139">
        <v>3.6617388725280762</v>
      </c>
      <c r="H3139">
        <v>0.22044418752193451</v>
      </c>
      <c r="I3139">
        <v>113.75</v>
      </c>
      <c r="J3139">
        <f t="shared" si="98"/>
        <v>0</v>
      </c>
    </row>
    <row r="3140" spans="1:10" x14ac:dyDescent="0.25">
      <c r="A3140" s="4" t="str">
        <f t="shared" si="99"/>
        <v>SublapSCLD8/27/2021 (6pm-8pm)19</v>
      </c>
      <c r="B3140" t="s">
        <v>99</v>
      </c>
      <c r="C3140" t="s">
        <v>118</v>
      </c>
      <c r="D3140" s="5" t="s">
        <v>260</v>
      </c>
      <c r="E3140">
        <v>19</v>
      </c>
      <c r="F3140">
        <v>3.7707962989807129</v>
      </c>
      <c r="G3140">
        <v>2.0023825168609619</v>
      </c>
      <c r="H3140">
        <v>0.29643681645393372</v>
      </c>
      <c r="I3140">
        <v>112.23636363636363</v>
      </c>
      <c r="J3140">
        <f t="shared" si="98"/>
        <v>0</v>
      </c>
    </row>
    <row r="3141" spans="1:10" x14ac:dyDescent="0.25">
      <c r="A3141" s="4" t="str">
        <f t="shared" si="99"/>
        <v>SublapSCLD8/27/2021 (6pm-8pm)20</v>
      </c>
      <c r="B3141" t="s">
        <v>99</v>
      </c>
      <c r="C3141" t="s">
        <v>118</v>
      </c>
      <c r="D3141" s="5" t="s">
        <v>260</v>
      </c>
      <c r="E3141">
        <v>20</v>
      </c>
      <c r="F3141">
        <v>3.3164241313934326</v>
      </c>
      <c r="G3141">
        <v>2.9170799255371094</v>
      </c>
      <c r="H3141">
        <v>0.26304590702056885</v>
      </c>
      <c r="I3141">
        <v>107.71818181818183</v>
      </c>
      <c r="J3141">
        <f t="shared" si="98"/>
        <v>0</v>
      </c>
    </row>
    <row r="3142" spans="1:10" x14ac:dyDescent="0.25">
      <c r="A3142" s="4" t="str">
        <f t="shared" si="99"/>
        <v>SublapSCLD8/27/2021 (6pm-8pm)21</v>
      </c>
      <c r="B3142" t="s">
        <v>99</v>
      </c>
      <c r="C3142" t="s">
        <v>118</v>
      </c>
      <c r="D3142" s="5" t="s">
        <v>260</v>
      </c>
      <c r="E3142">
        <v>21</v>
      </c>
      <c r="F3142">
        <v>3.2459583282470703</v>
      </c>
      <c r="G3142">
        <v>3.9036891460418701</v>
      </c>
      <c r="H3142">
        <v>0.24311628937721252</v>
      </c>
      <c r="I3142">
        <v>103.76590909090906</v>
      </c>
      <c r="J3142">
        <f t="shared" si="98"/>
        <v>0</v>
      </c>
    </row>
    <row r="3143" spans="1:10" x14ac:dyDescent="0.25">
      <c r="A3143" s="4" t="str">
        <f t="shared" si="99"/>
        <v>SublapSCLD8/27/2021 (6pm-8pm)22</v>
      </c>
      <c r="B3143" t="s">
        <v>99</v>
      </c>
      <c r="C3143" t="s">
        <v>118</v>
      </c>
      <c r="D3143" s="5" t="s">
        <v>260</v>
      </c>
      <c r="E3143">
        <v>22</v>
      </c>
      <c r="F3143">
        <v>2.8876347541809082</v>
      </c>
      <c r="G3143">
        <v>3.1590495109558105</v>
      </c>
      <c r="H3143">
        <v>0.21948358416557312</v>
      </c>
      <c r="I3143">
        <v>100.03409090909093</v>
      </c>
      <c r="J3143">
        <f t="shared" si="98"/>
        <v>0</v>
      </c>
    </row>
    <row r="3144" spans="1:10" x14ac:dyDescent="0.25">
      <c r="A3144" s="4" t="str">
        <f t="shared" si="99"/>
        <v>SublapSCLD8/27/2021 (6pm-8pm)23</v>
      </c>
      <c r="B3144" t="s">
        <v>99</v>
      </c>
      <c r="C3144" t="s">
        <v>118</v>
      </c>
      <c r="D3144" s="5" t="s">
        <v>260</v>
      </c>
      <c r="E3144">
        <v>23</v>
      </c>
      <c r="F3144">
        <v>2.6106264591217041</v>
      </c>
      <c r="G3144">
        <v>2.8301477432250977</v>
      </c>
      <c r="H3144">
        <v>0.20504127442836761</v>
      </c>
      <c r="I3144">
        <v>98.70681818181815</v>
      </c>
      <c r="J3144">
        <f t="shared" si="98"/>
        <v>0</v>
      </c>
    </row>
    <row r="3145" spans="1:10" x14ac:dyDescent="0.25">
      <c r="A3145" s="4" t="str">
        <f t="shared" si="99"/>
        <v>SublapSCLD8/27/2021 (6pm-8pm)24</v>
      </c>
      <c r="B3145" t="s">
        <v>99</v>
      </c>
      <c r="C3145" t="s">
        <v>118</v>
      </c>
      <c r="D3145" s="5" t="s">
        <v>260</v>
      </c>
      <c r="E3145">
        <v>24</v>
      </c>
      <c r="F3145">
        <v>2.2127797603607178</v>
      </c>
      <c r="G3145">
        <v>2.4948358535766602</v>
      </c>
      <c r="H3145">
        <v>0.19130128622055054</v>
      </c>
      <c r="I3145">
        <v>97.102272727272734</v>
      </c>
      <c r="J3145">
        <f t="shared" si="98"/>
        <v>0</v>
      </c>
    </row>
    <row r="3146" spans="1:10" x14ac:dyDescent="0.25">
      <c r="A3146" s="4" t="str">
        <f t="shared" si="99"/>
        <v>SublapSCLD9/9/2021 (6pm-8pm)1</v>
      </c>
      <c r="B3146" t="s">
        <v>99</v>
      </c>
      <c r="C3146" t="s">
        <v>118</v>
      </c>
      <c r="D3146" s="5" t="s">
        <v>261</v>
      </c>
      <c r="E3146">
        <v>1</v>
      </c>
      <c r="F3146">
        <v>1.6327685117721558</v>
      </c>
      <c r="G3146">
        <v>1.6332080364227295</v>
      </c>
      <c r="H3146">
        <v>0.1689286082983017</v>
      </c>
      <c r="I3146">
        <v>91.514893617021315</v>
      </c>
      <c r="J3146">
        <f t="shared" si="98"/>
        <v>0</v>
      </c>
    </row>
    <row r="3147" spans="1:10" x14ac:dyDescent="0.25">
      <c r="A3147" s="4" t="str">
        <f t="shared" si="99"/>
        <v>SublapSCLD9/9/2021 (6pm-8pm)2</v>
      </c>
      <c r="B3147" t="s">
        <v>99</v>
      </c>
      <c r="C3147" t="s">
        <v>118</v>
      </c>
      <c r="D3147" s="5" t="s">
        <v>261</v>
      </c>
      <c r="E3147">
        <v>2</v>
      </c>
      <c r="F3147">
        <v>1.5835064649581909</v>
      </c>
      <c r="G3147">
        <v>1.3969788551330566</v>
      </c>
      <c r="H3147">
        <v>0.15586751699447632</v>
      </c>
      <c r="I3147">
        <v>88.182978723404261</v>
      </c>
      <c r="J3147">
        <f t="shared" si="98"/>
        <v>0</v>
      </c>
    </row>
    <row r="3148" spans="1:10" x14ac:dyDescent="0.25">
      <c r="A3148" s="4" t="str">
        <f t="shared" si="99"/>
        <v>SublapSCLD9/9/2021 (6pm-8pm)3</v>
      </c>
      <c r="B3148" t="s">
        <v>99</v>
      </c>
      <c r="C3148" t="s">
        <v>118</v>
      </c>
      <c r="D3148" s="5" t="s">
        <v>261</v>
      </c>
      <c r="E3148">
        <v>3</v>
      </c>
      <c r="F3148">
        <v>1.5024282932281494</v>
      </c>
      <c r="G3148">
        <v>1.433863639831543</v>
      </c>
      <c r="H3148">
        <v>0.15188969671726227</v>
      </c>
      <c r="I3148">
        <v>87.985106382978785</v>
      </c>
      <c r="J3148">
        <f t="shared" si="98"/>
        <v>0</v>
      </c>
    </row>
    <row r="3149" spans="1:10" x14ac:dyDescent="0.25">
      <c r="A3149" s="4" t="str">
        <f t="shared" si="99"/>
        <v>SublapSCLD9/9/2021 (6pm-8pm)4</v>
      </c>
      <c r="B3149" t="s">
        <v>99</v>
      </c>
      <c r="C3149" t="s">
        <v>118</v>
      </c>
      <c r="D3149" s="5" t="s">
        <v>261</v>
      </c>
      <c r="E3149">
        <v>4</v>
      </c>
      <c r="F3149">
        <v>1.4111034870147705</v>
      </c>
      <c r="G3149">
        <v>1.2585721015930176</v>
      </c>
      <c r="H3149">
        <v>0.13572204113006592</v>
      </c>
      <c r="I3149">
        <v>86.125531914893671</v>
      </c>
      <c r="J3149">
        <f t="shared" si="98"/>
        <v>0</v>
      </c>
    </row>
    <row r="3150" spans="1:10" x14ac:dyDescent="0.25">
      <c r="A3150" s="4" t="str">
        <f t="shared" si="99"/>
        <v>SublapSCLD9/9/2021 (6pm-8pm)5</v>
      </c>
      <c r="B3150" t="s">
        <v>99</v>
      </c>
      <c r="C3150" t="s">
        <v>118</v>
      </c>
      <c r="D3150" s="5" t="s">
        <v>261</v>
      </c>
      <c r="E3150">
        <v>5</v>
      </c>
      <c r="F3150">
        <v>1.325223445892334</v>
      </c>
      <c r="G3150">
        <v>1.3143397569656372</v>
      </c>
      <c r="H3150">
        <v>0.12557964026927948</v>
      </c>
      <c r="I3150">
        <v>85.806382978723335</v>
      </c>
      <c r="J3150">
        <f t="shared" si="98"/>
        <v>0</v>
      </c>
    </row>
    <row r="3151" spans="1:10" x14ac:dyDescent="0.25">
      <c r="A3151" s="4" t="str">
        <f t="shared" si="99"/>
        <v>SublapSCLD9/9/2021 (6pm-8pm)6</v>
      </c>
      <c r="B3151" t="s">
        <v>99</v>
      </c>
      <c r="C3151" t="s">
        <v>118</v>
      </c>
      <c r="D3151" s="5" t="s">
        <v>261</v>
      </c>
      <c r="E3151">
        <v>6</v>
      </c>
      <c r="F3151">
        <v>1.268760085105896</v>
      </c>
      <c r="G3151">
        <v>1.1875358819961548</v>
      </c>
      <c r="H3151">
        <v>0.13466882705688477</v>
      </c>
      <c r="I3151">
        <v>84.991489361702207</v>
      </c>
      <c r="J3151">
        <f t="shared" si="98"/>
        <v>0</v>
      </c>
    </row>
    <row r="3152" spans="1:10" x14ac:dyDescent="0.25">
      <c r="A3152" s="4" t="str">
        <f t="shared" si="99"/>
        <v>SublapSCLD9/9/2021 (6pm-8pm)7</v>
      </c>
      <c r="B3152" t="s">
        <v>99</v>
      </c>
      <c r="C3152" t="s">
        <v>118</v>
      </c>
      <c r="D3152" s="5" t="s">
        <v>261</v>
      </c>
      <c r="E3152">
        <v>7</v>
      </c>
      <c r="F3152">
        <v>1.2650594711303711</v>
      </c>
      <c r="G3152">
        <v>1.0169638395309448</v>
      </c>
      <c r="H3152">
        <v>0.1503947526216507</v>
      </c>
      <c r="I3152">
        <v>84.60425531914899</v>
      </c>
      <c r="J3152">
        <f t="shared" si="98"/>
        <v>0</v>
      </c>
    </row>
    <row r="3153" spans="1:10" x14ac:dyDescent="0.25">
      <c r="A3153" s="4" t="str">
        <f t="shared" si="99"/>
        <v>SublapSCLD9/9/2021 (6pm-8pm)8</v>
      </c>
      <c r="B3153" t="s">
        <v>99</v>
      </c>
      <c r="C3153" t="s">
        <v>118</v>
      </c>
      <c r="D3153" s="5" t="s">
        <v>261</v>
      </c>
      <c r="E3153">
        <v>8</v>
      </c>
      <c r="F3153">
        <v>1.4027434587478638</v>
      </c>
      <c r="G3153">
        <v>0.99653184413909912</v>
      </c>
      <c r="H3153">
        <v>0.15737378597259521</v>
      </c>
      <c r="I3153">
        <v>84.991489361702207</v>
      </c>
      <c r="J3153">
        <f t="shared" si="98"/>
        <v>0</v>
      </c>
    </row>
    <row r="3154" spans="1:10" x14ac:dyDescent="0.25">
      <c r="A3154" s="4" t="str">
        <f t="shared" si="99"/>
        <v>SublapSCLD9/9/2021 (6pm-8pm)9</v>
      </c>
      <c r="B3154" t="s">
        <v>99</v>
      </c>
      <c r="C3154" t="s">
        <v>118</v>
      </c>
      <c r="D3154" s="5" t="s">
        <v>261</v>
      </c>
      <c r="E3154">
        <v>9</v>
      </c>
      <c r="F3154">
        <v>1.2183982133865356</v>
      </c>
      <c r="G3154">
        <v>1.0675780773162842</v>
      </c>
      <c r="H3154">
        <v>0.20305941998958588</v>
      </c>
      <c r="I3154">
        <v>86.893617021276512</v>
      </c>
      <c r="J3154">
        <f t="shared" si="98"/>
        <v>0</v>
      </c>
    </row>
    <row r="3155" spans="1:10" x14ac:dyDescent="0.25">
      <c r="A3155" s="4" t="str">
        <f t="shared" si="99"/>
        <v>SublapSCLD9/9/2021 (6pm-8pm)10</v>
      </c>
      <c r="B3155" t="s">
        <v>99</v>
      </c>
      <c r="C3155" t="s">
        <v>118</v>
      </c>
      <c r="D3155" s="5" t="s">
        <v>261</v>
      </c>
      <c r="E3155">
        <v>10</v>
      </c>
      <c r="F3155">
        <v>1.0797170400619507</v>
      </c>
      <c r="G3155">
        <v>0.76862120628356934</v>
      </c>
      <c r="H3155">
        <v>0.23019610345363617</v>
      </c>
      <c r="I3155">
        <v>89.640425531914943</v>
      </c>
      <c r="J3155">
        <f t="shared" si="98"/>
        <v>0</v>
      </c>
    </row>
    <row r="3156" spans="1:10" x14ac:dyDescent="0.25">
      <c r="A3156" s="4" t="str">
        <f t="shared" si="99"/>
        <v>SublapSCLD9/9/2021 (6pm-8pm)11</v>
      </c>
      <c r="B3156" t="s">
        <v>99</v>
      </c>
      <c r="C3156" t="s">
        <v>118</v>
      </c>
      <c r="D3156" s="5" t="s">
        <v>261</v>
      </c>
      <c r="E3156">
        <v>11</v>
      </c>
      <c r="F3156">
        <v>1.1351355314254761</v>
      </c>
      <c r="G3156">
        <v>0.99936378002166748</v>
      </c>
      <c r="H3156">
        <v>0.25753253698348999</v>
      </c>
      <c r="I3156">
        <v>92.636170212766032</v>
      </c>
      <c r="J3156">
        <f t="shared" si="98"/>
        <v>0</v>
      </c>
    </row>
    <row r="3157" spans="1:10" x14ac:dyDescent="0.25">
      <c r="A3157" s="4" t="str">
        <f t="shared" si="99"/>
        <v>SublapSCLD9/9/2021 (6pm-8pm)12</v>
      </c>
      <c r="B3157" t="s">
        <v>99</v>
      </c>
      <c r="C3157" t="s">
        <v>118</v>
      </c>
      <c r="D3157" s="5" t="s">
        <v>261</v>
      </c>
      <c r="E3157">
        <v>12</v>
      </c>
      <c r="F3157">
        <v>1.428357720375061</v>
      </c>
      <c r="G3157">
        <v>1.2933759689331055</v>
      </c>
      <c r="H3157">
        <v>0.25955095887184143</v>
      </c>
      <c r="I3157">
        <v>96.568085106382895</v>
      </c>
      <c r="J3157">
        <f t="shared" si="98"/>
        <v>0</v>
      </c>
    </row>
    <row r="3158" spans="1:10" x14ac:dyDescent="0.25">
      <c r="A3158" s="4" t="str">
        <f t="shared" si="99"/>
        <v>SublapSCLD9/9/2021 (6pm-8pm)13</v>
      </c>
      <c r="B3158" t="s">
        <v>99</v>
      </c>
      <c r="C3158" t="s">
        <v>118</v>
      </c>
      <c r="D3158" s="5" t="s">
        <v>261</v>
      </c>
      <c r="E3158">
        <v>13</v>
      </c>
      <c r="F3158">
        <v>1.9215112924575806</v>
      </c>
      <c r="G3158">
        <v>1.618099570274353</v>
      </c>
      <c r="H3158">
        <v>0.26589879393577576</v>
      </c>
      <c r="I3158">
        <v>100.17659574468094</v>
      </c>
      <c r="J3158">
        <f t="shared" si="98"/>
        <v>0</v>
      </c>
    </row>
    <row r="3159" spans="1:10" x14ac:dyDescent="0.25">
      <c r="A3159" s="4" t="str">
        <f t="shared" si="99"/>
        <v>SublapSCLD9/9/2021 (6pm-8pm)14</v>
      </c>
      <c r="B3159" t="s">
        <v>99</v>
      </c>
      <c r="C3159" t="s">
        <v>118</v>
      </c>
      <c r="D3159" s="5" t="s">
        <v>261</v>
      </c>
      <c r="E3159">
        <v>14</v>
      </c>
      <c r="F3159">
        <v>2.0664618015289307</v>
      </c>
      <c r="G3159">
        <v>2.2693765163421631</v>
      </c>
      <c r="H3159">
        <v>0.26365280151367188</v>
      </c>
      <c r="I3159">
        <v>102.88723404255319</v>
      </c>
      <c r="J3159">
        <f t="shared" si="98"/>
        <v>0</v>
      </c>
    </row>
    <row r="3160" spans="1:10" x14ac:dyDescent="0.25">
      <c r="A3160" s="4" t="str">
        <f t="shared" si="99"/>
        <v>SublapSCLD9/9/2021 (6pm-8pm)15</v>
      </c>
      <c r="B3160" t="s">
        <v>99</v>
      </c>
      <c r="C3160" t="s">
        <v>118</v>
      </c>
      <c r="D3160" s="5" t="s">
        <v>261</v>
      </c>
      <c r="E3160">
        <v>15</v>
      </c>
      <c r="F3160">
        <v>2.5398433208465576</v>
      </c>
      <c r="G3160">
        <v>2.7588908672332764</v>
      </c>
      <c r="H3160">
        <v>0.2200392484664917</v>
      </c>
      <c r="I3160">
        <v>105.55319148936161</v>
      </c>
      <c r="J3160">
        <f t="shared" si="98"/>
        <v>0</v>
      </c>
    </row>
    <row r="3161" spans="1:10" x14ac:dyDescent="0.25">
      <c r="A3161" s="4" t="str">
        <f t="shared" si="99"/>
        <v>SublapSCLD9/9/2021 (6pm-8pm)16</v>
      </c>
      <c r="B3161" t="s">
        <v>99</v>
      </c>
      <c r="C3161" t="s">
        <v>118</v>
      </c>
      <c r="D3161" s="5" t="s">
        <v>261</v>
      </c>
      <c r="E3161">
        <v>16</v>
      </c>
      <c r="F3161">
        <v>3.1522996425628662</v>
      </c>
      <c r="G3161">
        <v>3.2094848155975342</v>
      </c>
      <c r="H3161">
        <v>9.8633065819740295E-2</v>
      </c>
      <c r="I3161">
        <v>107.32978723404256</v>
      </c>
      <c r="J3161">
        <f t="shared" si="98"/>
        <v>0</v>
      </c>
    </row>
    <row r="3162" spans="1:10" x14ac:dyDescent="0.25">
      <c r="A3162" s="4" t="str">
        <f t="shared" si="99"/>
        <v>SublapSCLD9/9/2021 (6pm-8pm)17</v>
      </c>
      <c r="B3162" t="s">
        <v>99</v>
      </c>
      <c r="C3162" t="s">
        <v>118</v>
      </c>
      <c r="D3162" s="5" t="s">
        <v>261</v>
      </c>
      <c r="E3162">
        <v>17</v>
      </c>
      <c r="F3162">
        <v>3.5558707714080811</v>
      </c>
      <c r="G3162">
        <v>3.4986855983734131</v>
      </c>
      <c r="H3162">
        <v>9.8633065819740295E-2</v>
      </c>
      <c r="I3162">
        <v>108.76595744680851</v>
      </c>
      <c r="J3162">
        <f t="shared" si="98"/>
        <v>0</v>
      </c>
    </row>
    <row r="3163" spans="1:10" x14ac:dyDescent="0.25">
      <c r="A3163" s="4" t="str">
        <f t="shared" si="99"/>
        <v>SublapSCLD9/9/2021 (6pm-8pm)18</v>
      </c>
      <c r="B3163" t="s">
        <v>99</v>
      </c>
      <c r="C3163" t="s">
        <v>118</v>
      </c>
      <c r="D3163" s="5" t="s">
        <v>261</v>
      </c>
      <c r="E3163">
        <v>18</v>
      </c>
      <c r="F3163">
        <v>3.0728964805603027</v>
      </c>
      <c r="G3163">
        <v>3.8672604560852051</v>
      </c>
      <c r="H3163">
        <v>0.22347703576087952</v>
      </c>
      <c r="I3163">
        <v>108.84468085106384</v>
      </c>
      <c r="J3163">
        <f t="shared" si="98"/>
        <v>0</v>
      </c>
    </row>
    <row r="3164" spans="1:10" x14ac:dyDescent="0.25">
      <c r="A3164" s="4" t="str">
        <f t="shared" si="99"/>
        <v>SublapSCLD9/9/2021 (6pm-8pm)19</v>
      </c>
      <c r="B3164" t="s">
        <v>99</v>
      </c>
      <c r="C3164" t="s">
        <v>118</v>
      </c>
      <c r="D3164" s="5" t="s">
        <v>261</v>
      </c>
      <c r="E3164">
        <v>19</v>
      </c>
      <c r="F3164">
        <v>3.0072767734527588</v>
      </c>
      <c r="G3164">
        <v>2.3137063980102539</v>
      </c>
      <c r="H3164">
        <v>0.2727382481098175</v>
      </c>
      <c r="I3164">
        <v>107.90851063829778</v>
      </c>
      <c r="J3164">
        <f t="shared" si="98"/>
        <v>0</v>
      </c>
    </row>
    <row r="3165" spans="1:10" x14ac:dyDescent="0.25">
      <c r="A3165" s="4" t="str">
        <f t="shared" si="99"/>
        <v>SublapSCLD9/9/2021 (6pm-8pm)20</v>
      </c>
      <c r="B3165" t="s">
        <v>99</v>
      </c>
      <c r="C3165" t="s">
        <v>118</v>
      </c>
      <c r="D3165" s="5" t="s">
        <v>261</v>
      </c>
      <c r="E3165">
        <v>20</v>
      </c>
      <c r="F3165">
        <v>2.5778329372406006</v>
      </c>
      <c r="G3165">
        <v>2.808582067489624</v>
      </c>
      <c r="H3165">
        <v>0.26197546720504761</v>
      </c>
      <c r="I3165">
        <v>104.29787234042553</v>
      </c>
      <c r="J3165">
        <f t="shared" si="98"/>
        <v>0</v>
      </c>
    </row>
    <row r="3166" spans="1:10" x14ac:dyDescent="0.25">
      <c r="A3166" s="4" t="str">
        <f t="shared" si="99"/>
        <v>SublapSCLD9/9/2021 (6pm-8pm)21</v>
      </c>
      <c r="B3166" t="s">
        <v>99</v>
      </c>
      <c r="C3166" t="s">
        <v>118</v>
      </c>
      <c r="D3166" s="5" t="s">
        <v>261</v>
      </c>
      <c r="E3166">
        <v>21</v>
      </c>
      <c r="F3166">
        <v>2.5191597938537598</v>
      </c>
      <c r="G3166">
        <v>3.9008126258850098</v>
      </c>
      <c r="H3166">
        <v>0.23029963672161102</v>
      </c>
      <c r="I3166">
        <v>99.797872340425513</v>
      </c>
      <c r="J3166">
        <f t="shared" si="98"/>
        <v>0</v>
      </c>
    </row>
    <row r="3167" spans="1:10" x14ac:dyDescent="0.25">
      <c r="A3167" s="4" t="str">
        <f t="shared" si="99"/>
        <v>SublapSCLD9/9/2021 (6pm-8pm)22</v>
      </c>
      <c r="B3167" t="s">
        <v>99</v>
      </c>
      <c r="C3167" t="s">
        <v>118</v>
      </c>
      <c r="D3167" s="5" t="s">
        <v>261</v>
      </c>
      <c r="E3167">
        <v>22</v>
      </c>
      <c r="F3167">
        <v>2.2711310386657715</v>
      </c>
      <c r="G3167">
        <v>2.985109806060791</v>
      </c>
      <c r="H3167">
        <v>0.2031286209821701</v>
      </c>
      <c r="I3167">
        <v>96.019148936170296</v>
      </c>
      <c r="J3167">
        <f t="shared" si="98"/>
        <v>0</v>
      </c>
    </row>
    <row r="3168" spans="1:10" x14ac:dyDescent="0.25">
      <c r="A3168" s="4" t="str">
        <f t="shared" si="99"/>
        <v>SublapSCLD9/9/2021 (6pm-8pm)23</v>
      </c>
      <c r="B3168" t="s">
        <v>99</v>
      </c>
      <c r="C3168" t="s">
        <v>118</v>
      </c>
      <c r="D3168" s="5" t="s">
        <v>261</v>
      </c>
      <c r="E3168">
        <v>23</v>
      </c>
      <c r="F3168">
        <v>2.1389036178588867</v>
      </c>
      <c r="G3168">
        <v>2.5452938079833984</v>
      </c>
      <c r="H3168">
        <v>0.20178969204425812</v>
      </c>
      <c r="I3168">
        <v>94.804255319148908</v>
      </c>
      <c r="J3168">
        <f t="shared" si="98"/>
        <v>0</v>
      </c>
    </row>
    <row r="3169" spans="1:10" x14ac:dyDescent="0.25">
      <c r="A3169" s="4" t="str">
        <f t="shared" si="99"/>
        <v>SublapSCLD9/9/2021 (6pm-8pm)24</v>
      </c>
      <c r="B3169" t="s">
        <v>99</v>
      </c>
      <c r="C3169" t="s">
        <v>118</v>
      </c>
      <c r="D3169" s="5" t="s">
        <v>261</v>
      </c>
      <c r="E3169">
        <v>24</v>
      </c>
      <c r="F3169">
        <v>1.8503063917160034</v>
      </c>
      <c r="G3169">
        <v>2.1239256858825684</v>
      </c>
      <c r="H3169">
        <v>0.18523275852203369</v>
      </c>
      <c r="I3169">
        <v>93.678723404255308</v>
      </c>
      <c r="J3169">
        <f t="shared" si="98"/>
        <v>0</v>
      </c>
    </row>
    <row r="3170" spans="1:10" x14ac:dyDescent="0.25">
      <c r="A3170" s="4" t="str">
        <f t="shared" si="99"/>
        <v>SublapSCLD9/14/2021 (4pm-7pm)1</v>
      </c>
      <c r="B3170" t="s">
        <v>99</v>
      </c>
      <c r="C3170" t="s">
        <v>118</v>
      </c>
      <c r="D3170" s="5" t="s">
        <v>262</v>
      </c>
      <c r="E3170">
        <v>1</v>
      </c>
      <c r="F3170">
        <v>1.5504649877548218</v>
      </c>
      <c r="G3170">
        <v>1.5099737644195557</v>
      </c>
      <c r="H3170">
        <v>0.16529035568237305</v>
      </c>
      <c r="I3170">
        <v>91.344680851063899</v>
      </c>
      <c r="J3170">
        <f t="shared" si="98"/>
        <v>0</v>
      </c>
    </row>
    <row r="3171" spans="1:10" x14ac:dyDescent="0.25">
      <c r="A3171" s="4" t="str">
        <f t="shared" si="99"/>
        <v>SublapSCLD9/14/2021 (4pm-7pm)2</v>
      </c>
      <c r="B3171" t="s">
        <v>99</v>
      </c>
      <c r="C3171" t="s">
        <v>118</v>
      </c>
      <c r="D3171" s="5" t="s">
        <v>262</v>
      </c>
      <c r="E3171">
        <v>2</v>
      </c>
      <c r="F3171">
        <v>1.4004096984863281</v>
      </c>
      <c r="G3171">
        <v>1.1956706047058105</v>
      </c>
      <c r="H3171">
        <v>0.14614541828632355</v>
      </c>
      <c r="I3171">
        <v>87.912765957446879</v>
      </c>
      <c r="J3171">
        <f t="shared" si="98"/>
        <v>0</v>
      </c>
    </row>
    <row r="3172" spans="1:10" x14ac:dyDescent="0.25">
      <c r="A3172" s="4" t="str">
        <f t="shared" si="99"/>
        <v>SublapSCLD9/14/2021 (4pm-7pm)3</v>
      </c>
      <c r="B3172" t="s">
        <v>99</v>
      </c>
      <c r="C3172" t="s">
        <v>118</v>
      </c>
      <c r="D3172" s="5" t="s">
        <v>262</v>
      </c>
      <c r="E3172">
        <v>3</v>
      </c>
      <c r="F3172">
        <v>1.2652578353881836</v>
      </c>
      <c r="G3172">
        <v>1.1570612192153931</v>
      </c>
      <c r="H3172">
        <v>0.13338674604892731</v>
      </c>
      <c r="I3172">
        <v>86.681702127659506</v>
      </c>
      <c r="J3172">
        <f t="shared" si="98"/>
        <v>0</v>
      </c>
    </row>
    <row r="3173" spans="1:10" x14ac:dyDescent="0.25">
      <c r="A3173" s="4" t="str">
        <f t="shared" si="99"/>
        <v>SublapSCLD9/14/2021 (4pm-7pm)4</v>
      </c>
      <c r="B3173" t="s">
        <v>99</v>
      </c>
      <c r="C3173" t="s">
        <v>118</v>
      </c>
      <c r="D3173" s="5" t="s">
        <v>262</v>
      </c>
      <c r="E3173">
        <v>4</v>
      </c>
      <c r="F3173">
        <v>1.0782184600830078</v>
      </c>
      <c r="G3173">
        <v>0.98061645030975342</v>
      </c>
      <c r="H3173">
        <v>0.1257975697517395</v>
      </c>
      <c r="I3173">
        <v>86.457234042553253</v>
      </c>
      <c r="J3173">
        <f t="shared" si="98"/>
        <v>0</v>
      </c>
    </row>
    <row r="3174" spans="1:10" x14ac:dyDescent="0.25">
      <c r="A3174" s="4" t="str">
        <f t="shared" si="99"/>
        <v>SublapSCLD9/14/2021 (4pm-7pm)5</v>
      </c>
      <c r="B3174" t="s">
        <v>99</v>
      </c>
      <c r="C3174" t="s">
        <v>118</v>
      </c>
      <c r="D3174" s="5" t="s">
        <v>262</v>
      </c>
      <c r="E3174">
        <v>5</v>
      </c>
      <c r="F3174">
        <v>1.0635349750518799</v>
      </c>
      <c r="G3174">
        <v>1.0355614423751831</v>
      </c>
      <c r="H3174">
        <v>0.11747598648071289</v>
      </c>
      <c r="I3174">
        <v>83.475319148936237</v>
      </c>
      <c r="J3174">
        <f t="shared" si="98"/>
        <v>0</v>
      </c>
    </row>
    <row r="3175" spans="1:10" x14ac:dyDescent="0.25">
      <c r="A3175" s="4" t="str">
        <f t="shared" si="99"/>
        <v>SublapSCLD9/14/2021 (4pm-7pm)6</v>
      </c>
      <c r="B3175" t="s">
        <v>99</v>
      </c>
      <c r="C3175" t="s">
        <v>118</v>
      </c>
      <c r="D3175" s="5" t="s">
        <v>262</v>
      </c>
      <c r="E3175">
        <v>6</v>
      </c>
      <c r="F3175">
        <v>0.94068270921707153</v>
      </c>
      <c r="G3175">
        <v>1.0085866451263428</v>
      </c>
      <c r="H3175">
        <v>0.11266862601041794</v>
      </c>
      <c r="I3175">
        <v>80.125957446808513</v>
      </c>
      <c r="J3175">
        <f t="shared" si="98"/>
        <v>0</v>
      </c>
    </row>
    <row r="3176" spans="1:10" x14ac:dyDescent="0.25">
      <c r="A3176" s="4" t="str">
        <f t="shared" si="99"/>
        <v>SublapSCLD9/14/2021 (4pm-7pm)7</v>
      </c>
      <c r="B3176" t="s">
        <v>99</v>
      </c>
      <c r="C3176" t="s">
        <v>118</v>
      </c>
      <c r="D3176" s="5" t="s">
        <v>262</v>
      </c>
      <c r="E3176">
        <v>7</v>
      </c>
      <c r="F3176">
        <v>1.0287503004074097</v>
      </c>
      <c r="G3176">
        <v>1.0513288974761963</v>
      </c>
      <c r="H3176">
        <v>0.13953368365764618</v>
      </c>
      <c r="I3176">
        <v>80.189999999999941</v>
      </c>
      <c r="J3176">
        <f t="shared" si="98"/>
        <v>0</v>
      </c>
    </row>
    <row r="3177" spans="1:10" x14ac:dyDescent="0.25">
      <c r="A3177" s="4" t="str">
        <f t="shared" si="99"/>
        <v>SublapSCLD9/14/2021 (4pm-7pm)8</v>
      </c>
      <c r="B3177" t="s">
        <v>99</v>
      </c>
      <c r="C3177" t="s">
        <v>118</v>
      </c>
      <c r="D3177" s="5" t="s">
        <v>262</v>
      </c>
      <c r="E3177">
        <v>8</v>
      </c>
      <c r="F3177">
        <v>0.86769115924835205</v>
      </c>
      <c r="G3177">
        <v>0.8084598183631897</v>
      </c>
      <c r="H3177">
        <v>0.14200830459594727</v>
      </c>
      <c r="I3177">
        <v>78.034255319148997</v>
      </c>
      <c r="J3177">
        <f t="shared" si="98"/>
        <v>0</v>
      </c>
    </row>
    <row r="3178" spans="1:10" x14ac:dyDescent="0.25">
      <c r="A3178" s="4" t="str">
        <f t="shared" si="99"/>
        <v>SublapSCLD9/14/2021 (4pm-7pm)9</v>
      </c>
      <c r="B3178" t="s">
        <v>99</v>
      </c>
      <c r="C3178" t="s">
        <v>118</v>
      </c>
      <c r="D3178" s="5" t="s">
        <v>262</v>
      </c>
      <c r="E3178">
        <v>9</v>
      </c>
      <c r="F3178">
        <v>0.85376858711242676</v>
      </c>
      <c r="G3178">
        <v>0.68792665004730225</v>
      </c>
      <c r="H3178">
        <v>0.1638990193605423</v>
      </c>
      <c r="I3178">
        <v>79.524893617021334</v>
      </c>
      <c r="J3178">
        <f t="shared" si="98"/>
        <v>0</v>
      </c>
    </row>
    <row r="3179" spans="1:10" x14ac:dyDescent="0.25">
      <c r="A3179" s="4" t="str">
        <f t="shared" si="99"/>
        <v>SublapSCLD9/14/2021 (4pm-7pm)10</v>
      </c>
      <c r="B3179" t="s">
        <v>99</v>
      </c>
      <c r="C3179" t="s">
        <v>118</v>
      </c>
      <c r="D3179" s="5" t="s">
        <v>262</v>
      </c>
      <c r="E3179">
        <v>10</v>
      </c>
      <c r="F3179">
        <v>0.62941139936447144</v>
      </c>
      <c r="G3179">
        <v>0.50839060544967651</v>
      </c>
      <c r="H3179">
        <v>0.18437333405017853</v>
      </c>
      <c r="I3179">
        <v>86.422553191489442</v>
      </c>
      <c r="J3179">
        <f t="shared" si="98"/>
        <v>0</v>
      </c>
    </row>
    <row r="3180" spans="1:10" x14ac:dyDescent="0.25">
      <c r="A3180" s="4" t="str">
        <f t="shared" si="99"/>
        <v>SublapSCLD9/14/2021 (4pm-7pm)11</v>
      </c>
      <c r="B3180" t="s">
        <v>99</v>
      </c>
      <c r="C3180" t="s">
        <v>118</v>
      </c>
      <c r="D3180" s="5" t="s">
        <v>262</v>
      </c>
      <c r="E3180">
        <v>11</v>
      </c>
      <c r="F3180">
        <v>0.56662178039550781</v>
      </c>
      <c r="G3180">
        <v>0.60517126321792603</v>
      </c>
      <c r="H3180">
        <v>0.19333238899707794</v>
      </c>
      <c r="I3180">
        <v>90.868085106382907</v>
      </c>
      <c r="J3180">
        <f t="shared" si="98"/>
        <v>0</v>
      </c>
    </row>
    <row r="3181" spans="1:10" x14ac:dyDescent="0.25">
      <c r="A3181" s="4" t="str">
        <f t="shared" si="99"/>
        <v>SublapSCLD9/14/2021 (4pm-7pm)12</v>
      </c>
      <c r="B3181" t="s">
        <v>99</v>
      </c>
      <c r="C3181" t="s">
        <v>118</v>
      </c>
      <c r="D3181" s="5" t="s">
        <v>262</v>
      </c>
      <c r="E3181">
        <v>12</v>
      </c>
      <c r="F3181">
        <v>0.79889816045761108</v>
      </c>
      <c r="G3181">
        <v>0.72879546880722046</v>
      </c>
      <c r="H3181">
        <v>0.18199484050273895</v>
      </c>
      <c r="I3181">
        <v>96.572340425531948</v>
      </c>
      <c r="J3181">
        <f t="shared" si="98"/>
        <v>0</v>
      </c>
    </row>
    <row r="3182" spans="1:10" x14ac:dyDescent="0.25">
      <c r="A3182" s="4" t="str">
        <f t="shared" si="99"/>
        <v>SublapSCLD9/14/2021 (4pm-7pm)13</v>
      </c>
      <c r="B3182" t="s">
        <v>99</v>
      </c>
      <c r="C3182" t="s">
        <v>118</v>
      </c>
      <c r="D3182" s="5" t="s">
        <v>262</v>
      </c>
      <c r="E3182">
        <v>13</v>
      </c>
      <c r="F3182">
        <v>1.2754517793655396</v>
      </c>
      <c r="G3182">
        <v>1.1867953538894653</v>
      </c>
      <c r="H3182">
        <v>0.18128399550914764</v>
      </c>
      <c r="I3182">
        <v>100.91276595744672</v>
      </c>
      <c r="J3182">
        <f t="shared" si="98"/>
        <v>0</v>
      </c>
    </row>
    <row r="3183" spans="1:10" x14ac:dyDescent="0.25">
      <c r="A3183" s="4" t="str">
        <f t="shared" si="99"/>
        <v>SublapSCLD9/14/2021 (4pm-7pm)14</v>
      </c>
      <c r="B3183" t="s">
        <v>99</v>
      </c>
      <c r="C3183" t="s">
        <v>118</v>
      </c>
      <c r="D3183" s="5" t="s">
        <v>262</v>
      </c>
      <c r="E3183">
        <v>14</v>
      </c>
      <c r="F3183">
        <v>1.5616050958633423</v>
      </c>
      <c r="G3183">
        <v>1.6130229234695435</v>
      </c>
      <c r="H3183">
        <v>0.11082638055086136</v>
      </c>
      <c r="I3183">
        <v>103.54680851063839</v>
      </c>
      <c r="J3183">
        <f t="shared" si="98"/>
        <v>0</v>
      </c>
    </row>
    <row r="3184" spans="1:10" x14ac:dyDescent="0.25">
      <c r="A3184" s="4" t="str">
        <f t="shared" si="99"/>
        <v>SublapSCLD9/14/2021 (4pm-7pm)15</v>
      </c>
      <c r="B3184" t="s">
        <v>99</v>
      </c>
      <c r="C3184" t="s">
        <v>118</v>
      </c>
      <c r="D3184" s="5" t="s">
        <v>262</v>
      </c>
      <c r="E3184">
        <v>15</v>
      </c>
      <c r="F3184">
        <v>1.8509906530380249</v>
      </c>
      <c r="G3184">
        <v>1.7995728254318237</v>
      </c>
      <c r="H3184">
        <v>0.11082637310028076</v>
      </c>
      <c r="I3184">
        <v>105.82340425531916</v>
      </c>
      <c r="J3184">
        <f t="shared" si="98"/>
        <v>0</v>
      </c>
    </row>
    <row r="3185" spans="1:10" x14ac:dyDescent="0.25">
      <c r="A3185" s="4" t="str">
        <f t="shared" si="99"/>
        <v>SublapSCLD9/14/2021 (4pm-7pm)16</v>
      </c>
      <c r="B3185" t="s">
        <v>99</v>
      </c>
      <c r="C3185" t="s">
        <v>118</v>
      </c>
      <c r="D3185" s="5" t="s">
        <v>262</v>
      </c>
      <c r="E3185">
        <v>16</v>
      </c>
      <c r="F3185">
        <v>2.2936937808990479</v>
      </c>
      <c r="G3185">
        <v>2.1770384311676025</v>
      </c>
      <c r="H3185">
        <v>0.19679425656795502</v>
      </c>
      <c r="I3185">
        <v>105.35957446808511</v>
      </c>
      <c r="J3185">
        <f t="shared" si="98"/>
        <v>0</v>
      </c>
    </row>
    <row r="3186" spans="1:10" x14ac:dyDescent="0.25">
      <c r="A3186" s="4" t="str">
        <f t="shared" si="99"/>
        <v>SublapSCLD9/14/2021 (4pm-7pm)17</v>
      </c>
      <c r="B3186" t="s">
        <v>99</v>
      </c>
      <c r="C3186" t="s">
        <v>118</v>
      </c>
      <c r="D3186" s="5" t="s">
        <v>262</v>
      </c>
      <c r="E3186">
        <v>17</v>
      </c>
      <c r="F3186">
        <v>2.6799123287200928</v>
      </c>
      <c r="G3186">
        <v>1.3069969415664673</v>
      </c>
      <c r="H3186">
        <v>0.27112069725990295</v>
      </c>
      <c r="I3186">
        <v>105.53829787234051</v>
      </c>
      <c r="J3186">
        <f t="shared" si="98"/>
        <v>0</v>
      </c>
    </row>
    <row r="3187" spans="1:10" x14ac:dyDescent="0.25">
      <c r="A3187" s="4" t="str">
        <f t="shared" si="99"/>
        <v>SublapSCLD9/14/2021 (4pm-7pm)18</v>
      </c>
      <c r="B3187" t="s">
        <v>99</v>
      </c>
      <c r="C3187" t="s">
        <v>118</v>
      </c>
      <c r="D3187" s="5" t="s">
        <v>262</v>
      </c>
      <c r="E3187">
        <v>18</v>
      </c>
      <c r="F3187">
        <v>2.8795948028564453</v>
      </c>
      <c r="G3187">
        <v>2.1859230995178223</v>
      </c>
      <c r="H3187">
        <v>0.24338206648826599</v>
      </c>
      <c r="I3187">
        <v>104.02978723404264</v>
      </c>
      <c r="J3187">
        <f t="shared" si="98"/>
        <v>0</v>
      </c>
    </row>
    <row r="3188" spans="1:10" x14ac:dyDescent="0.25">
      <c r="A3188" s="4" t="str">
        <f t="shared" si="99"/>
        <v>SublapSCLD9/14/2021 (4pm-7pm)19</v>
      </c>
      <c r="B3188" t="s">
        <v>99</v>
      </c>
      <c r="C3188" t="s">
        <v>118</v>
      </c>
      <c r="D3188" s="5" t="s">
        <v>262</v>
      </c>
      <c r="E3188">
        <v>19</v>
      </c>
      <c r="F3188">
        <v>2.8514008522033691</v>
      </c>
      <c r="G3188">
        <v>2.5111477375030518</v>
      </c>
      <c r="H3188">
        <v>0.22913756966590881</v>
      </c>
      <c r="I3188">
        <v>102.47234042553201</v>
      </c>
      <c r="J3188">
        <f t="shared" si="98"/>
        <v>0</v>
      </c>
    </row>
    <row r="3189" spans="1:10" x14ac:dyDescent="0.25">
      <c r="A3189" s="4" t="str">
        <f t="shared" si="99"/>
        <v>SublapSCLD9/14/2021 (4pm-7pm)20</v>
      </c>
      <c r="B3189" t="s">
        <v>99</v>
      </c>
      <c r="C3189" t="s">
        <v>118</v>
      </c>
      <c r="D3189" s="5" t="s">
        <v>262</v>
      </c>
      <c r="E3189">
        <v>20</v>
      </c>
      <c r="F3189">
        <v>2.7325258255004883</v>
      </c>
      <c r="G3189">
        <v>2.9742031097412109</v>
      </c>
      <c r="H3189">
        <v>0.25201234221458435</v>
      </c>
      <c r="I3189">
        <v>98.934042553191574</v>
      </c>
      <c r="J3189">
        <f t="shared" si="98"/>
        <v>0</v>
      </c>
    </row>
    <row r="3190" spans="1:10" x14ac:dyDescent="0.25">
      <c r="A3190" s="4" t="str">
        <f t="shared" si="99"/>
        <v>SublapSCLD9/14/2021 (4pm-7pm)21</v>
      </c>
      <c r="B3190" t="s">
        <v>99</v>
      </c>
      <c r="C3190" t="s">
        <v>118</v>
      </c>
      <c r="D3190" s="5" t="s">
        <v>262</v>
      </c>
      <c r="E3190">
        <v>21</v>
      </c>
      <c r="F3190">
        <v>2.2355659008026123</v>
      </c>
      <c r="G3190">
        <v>2.4862706661224365</v>
      </c>
      <c r="H3190">
        <v>0.26898372173309326</v>
      </c>
      <c r="I3190">
        <v>94.672340425531885</v>
      </c>
      <c r="J3190">
        <f t="shared" si="98"/>
        <v>0</v>
      </c>
    </row>
    <row r="3191" spans="1:10" x14ac:dyDescent="0.25">
      <c r="A3191" s="4" t="str">
        <f t="shared" si="99"/>
        <v>SublapSCLD9/14/2021 (4pm-7pm)22</v>
      </c>
      <c r="B3191" t="s">
        <v>99</v>
      </c>
      <c r="C3191" t="s">
        <v>118</v>
      </c>
      <c r="D3191" s="5" t="s">
        <v>262</v>
      </c>
      <c r="E3191">
        <v>22</v>
      </c>
      <c r="F3191">
        <v>1.8137847185134888</v>
      </c>
      <c r="G3191">
        <v>2.1919584274291992</v>
      </c>
      <c r="H3191">
        <v>0.24063372611999512</v>
      </c>
      <c r="I3191">
        <v>91.73191489361696</v>
      </c>
      <c r="J3191">
        <f t="shared" si="98"/>
        <v>0</v>
      </c>
    </row>
    <row r="3192" spans="1:10" x14ac:dyDescent="0.25">
      <c r="A3192" s="4" t="str">
        <f t="shared" si="99"/>
        <v>SublapSCLD9/14/2021 (4pm-7pm)23</v>
      </c>
      <c r="B3192" t="s">
        <v>99</v>
      </c>
      <c r="C3192" t="s">
        <v>118</v>
      </c>
      <c r="D3192" s="5" t="s">
        <v>262</v>
      </c>
      <c r="E3192">
        <v>23</v>
      </c>
      <c r="F3192">
        <v>1.5433522462844849</v>
      </c>
      <c r="G3192">
        <v>1.8781999349594116</v>
      </c>
      <c r="H3192">
        <v>0.21725063025951385</v>
      </c>
      <c r="I3192">
        <v>89.52553191489362</v>
      </c>
      <c r="J3192">
        <f t="shared" si="98"/>
        <v>0</v>
      </c>
    </row>
    <row r="3193" spans="1:10" x14ac:dyDescent="0.25">
      <c r="A3193" s="4" t="str">
        <f t="shared" si="99"/>
        <v>SublapSCLD9/14/2021 (4pm-7pm)24</v>
      </c>
      <c r="B3193" t="s">
        <v>99</v>
      </c>
      <c r="C3193" t="s">
        <v>118</v>
      </c>
      <c r="D3193" s="5" t="s">
        <v>262</v>
      </c>
      <c r="E3193">
        <v>24</v>
      </c>
      <c r="F3193">
        <v>1.3858633041381836</v>
      </c>
      <c r="G3193">
        <v>1.518893837928772</v>
      </c>
      <c r="H3193">
        <v>0.19818523526191711</v>
      </c>
      <c r="I3193">
        <v>88.407021276595799</v>
      </c>
      <c r="J3193">
        <f t="shared" si="98"/>
        <v>0</v>
      </c>
    </row>
    <row r="3194" spans="1:10" x14ac:dyDescent="0.25">
      <c r="A3194" s="4" t="str">
        <f t="shared" si="99"/>
        <v>SublapSCLD9/22/2021 (4pm-5pm &amp; 5:55pm-7pm)1</v>
      </c>
      <c r="B3194" t="s">
        <v>99</v>
      </c>
      <c r="C3194" t="s">
        <v>118</v>
      </c>
      <c r="D3194" s="5" t="s">
        <v>263</v>
      </c>
      <c r="E3194">
        <v>1</v>
      </c>
      <c r="F3194">
        <v>1.1129995584487915</v>
      </c>
      <c r="G3194">
        <v>0.87378513813018799</v>
      </c>
      <c r="H3194">
        <v>0.18262587487697601</v>
      </c>
      <c r="I3194">
        <v>82.080851063829712</v>
      </c>
      <c r="J3194">
        <f t="shared" si="98"/>
        <v>0</v>
      </c>
    </row>
    <row r="3195" spans="1:10" x14ac:dyDescent="0.25">
      <c r="A3195" s="4" t="str">
        <f t="shared" si="99"/>
        <v>SublapSCLD9/22/2021 (4pm-5pm &amp; 5:55pm-7pm)2</v>
      </c>
      <c r="B3195" t="s">
        <v>99</v>
      </c>
      <c r="C3195" t="s">
        <v>118</v>
      </c>
      <c r="D3195" s="5" t="s">
        <v>263</v>
      </c>
      <c r="E3195">
        <v>2</v>
      </c>
      <c r="F3195">
        <v>1.0038902759552002</v>
      </c>
      <c r="G3195">
        <v>0.68463736772537231</v>
      </c>
      <c r="H3195">
        <v>0.16093479096889496</v>
      </c>
      <c r="I3195">
        <v>78.521276595744624</v>
      </c>
      <c r="J3195">
        <f t="shared" si="98"/>
        <v>0</v>
      </c>
    </row>
    <row r="3196" spans="1:10" x14ac:dyDescent="0.25">
      <c r="A3196" s="4" t="str">
        <f t="shared" si="99"/>
        <v>SublapSCLD9/22/2021 (4pm-5pm &amp; 5:55pm-7pm)3</v>
      </c>
      <c r="B3196" t="s">
        <v>99</v>
      </c>
      <c r="C3196" t="s">
        <v>118</v>
      </c>
      <c r="D3196" s="5" t="s">
        <v>263</v>
      </c>
      <c r="E3196">
        <v>3</v>
      </c>
      <c r="F3196">
        <v>0.96289354562759399</v>
      </c>
      <c r="G3196">
        <v>0.67896097898483276</v>
      </c>
      <c r="H3196">
        <v>0.15434421598911285</v>
      </c>
      <c r="I3196">
        <v>75.546808510638229</v>
      </c>
      <c r="J3196">
        <f t="shared" si="98"/>
        <v>0</v>
      </c>
    </row>
    <row r="3197" spans="1:10" x14ac:dyDescent="0.25">
      <c r="A3197" s="4" t="str">
        <f t="shared" si="99"/>
        <v>SublapSCLD9/22/2021 (4pm-5pm &amp; 5:55pm-7pm)4</v>
      </c>
      <c r="B3197" t="s">
        <v>99</v>
      </c>
      <c r="C3197" t="s">
        <v>118</v>
      </c>
      <c r="D3197" s="5" t="s">
        <v>263</v>
      </c>
      <c r="E3197">
        <v>4</v>
      </c>
      <c r="F3197">
        <v>0.83718681335449219</v>
      </c>
      <c r="G3197">
        <v>0.54503953456878662</v>
      </c>
      <c r="H3197">
        <v>0.15306513011455536</v>
      </c>
      <c r="I3197">
        <v>74.527659574468032</v>
      </c>
      <c r="J3197">
        <f t="shared" si="98"/>
        <v>0</v>
      </c>
    </row>
    <row r="3198" spans="1:10" x14ac:dyDescent="0.25">
      <c r="A3198" s="4" t="str">
        <f t="shared" si="99"/>
        <v>SublapSCLD9/22/2021 (4pm-5pm &amp; 5:55pm-7pm)5</v>
      </c>
      <c r="B3198" t="s">
        <v>99</v>
      </c>
      <c r="C3198" t="s">
        <v>118</v>
      </c>
      <c r="D3198" s="5" t="s">
        <v>263</v>
      </c>
      <c r="E3198">
        <v>5</v>
      </c>
      <c r="F3198">
        <v>0.67422282695770264</v>
      </c>
      <c r="G3198">
        <v>0.6719394326210022</v>
      </c>
      <c r="H3198">
        <v>0.13385574519634247</v>
      </c>
      <c r="I3198">
        <v>73.032765957446756</v>
      </c>
      <c r="J3198">
        <f t="shared" si="98"/>
        <v>0</v>
      </c>
    </row>
    <row r="3199" spans="1:10" x14ac:dyDescent="0.25">
      <c r="A3199" s="4" t="str">
        <f t="shared" si="99"/>
        <v>SublapSCLD9/22/2021 (4pm-5pm &amp; 5:55pm-7pm)6</v>
      </c>
      <c r="B3199" t="s">
        <v>99</v>
      </c>
      <c r="C3199" t="s">
        <v>118</v>
      </c>
      <c r="D3199" s="5" t="s">
        <v>263</v>
      </c>
      <c r="E3199">
        <v>6</v>
      </c>
      <c r="F3199">
        <v>0.789936363697052</v>
      </c>
      <c r="G3199">
        <v>0.5910002589225769</v>
      </c>
      <c r="H3199">
        <v>0.12843486666679382</v>
      </c>
      <c r="I3199">
        <v>72.615106382978666</v>
      </c>
      <c r="J3199">
        <f t="shared" si="98"/>
        <v>0</v>
      </c>
    </row>
    <row r="3200" spans="1:10" x14ac:dyDescent="0.25">
      <c r="A3200" s="4" t="str">
        <f t="shared" si="99"/>
        <v>SublapSCLD9/22/2021 (4pm-5pm &amp; 5:55pm-7pm)7</v>
      </c>
      <c r="B3200" t="s">
        <v>99</v>
      </c>
      <c r="C3200" t="s">
        <v>118</v>
      </c>
      <c r="D3200" s="5" t="s">
        <v>263</v>
      </c>
      <c r="E3200">
        <v>7</v>
      </c>
      <c r="F3200">
        <v>0.87024998664855957</v>
      </c>
      <c r="G3200">
        <v>0.75696831941604614</v>
      </c>
      <c r="H3200">
        <v>0.15733227133750916</v>
      </c>
      <c r="I3200">
        <v>71.409361702127654</v>
      </c>
      <c r="J3200">
        <f t="shared" si="98"/>
        <v>0</v>
      </c>
    </row>
    <row r="3201" spans="1:10" x14ac:dyDescent="0.25">
      <c r="A3201" s="4" t="str">
        <f t="shared" si="99"/>
        <v>SublapSCLD9/22/2021 (4pm-5pm &amp; 5:55pm-7pm)8</v>
      </c>
      <c r="B3201" t="s">
        <v>99</v>
      </c>
      <c r="C3201" t="s">
        <v>118</v>
      </c>
      <c r="D3201" s="5" t="s">
        <v>263</v>
      </c>
      <c r="E3201">
        <v>8</v>
      </c>
      <c r="F3201">
        <v>0.77158457040786743</v>
      </c>
      <c r="G3201">
        <v>0.5444791316986084</v>
      </c>
      <c r="H3201">
        <v>0.18413124978542328</v>
      </c>
      <c r="I3201">
        <v>69.779787234042573</v>
      </c>
      <c r="J3201">
        <f t="shared" si="98"/>
        <v>0</v>
      </c>
    </row>
    <row r="3202" spans="1:10" x14ac:dyDescent="0.25">
      <c r="A3202" s="4" t="str">
        <f t="shared" si="99"/>
        <v>SublapSCLD9/22/2021 (4pm-5pm &amp; 5:55pm-7pm)9</v>
      </c>
      <c r="B3202" t="s">
        <v>99</v>
      </c>
      <c r="C3202" t="s">
        <v>118</v>
      </c>
      <c r="D3202" s="5" t="s">
        <v>263</v>
      </c>
      <c r="E3202">
        <v>9</v>
      </c>
      <c r="F3202">
        <v>0.55288702249526978</v>
      </c>
      <c r="G3202">
        <v>0.22028625011444092</v>
      </c>
      <c r="H3202">
        <v>0.19767957925796509</v>
      </c>
      <c r="I3202">
        <v>72.77148936170218</v>
      </c>
      <c r="J3202">
        <f t="shared" ref="J3202:J3265" si="100">INDEX(events, MATCH(CONCATENATE(B3202, C3202, D3202), events_y, 0), MATCH("Confidential", events_x, 0))</f>
        <v>0</v>
      </c>
    </row>
    <row r="3203" spans="1:10" x14ac:dyDescent="0.25">
      <c r="A3203" s="4" t="str">
        <f t="shared" ref="A3203:A3266" si="101">B3203&amp;C3203&amp;D3203&amp;E3203</f>
        <v>SublapSCLD9/22/2021 (4pm-5pm &amp; 5:55pm-7pm)10</v>
      </c>
      <c r="B3203" t="s">
        <v>99</v>
      </c>
      <c r="C3203" t="s">
        <v>118</v>
      </c>
      <c r="D3203" s="5" t="s">
        <v>263</v>
      </c>
      <c r="E3203">
        <v>10</v>
      </c>
      <c r="F3203">
        <v>0.37567234039306641</v>
      </c>
      <c r="G3203">
        <v>-5.6998904794454575E-2</v>
      </c>
      <c r="H3203">
        <v>0.20060507953166962</v>
      </c>
      <c r="I3203">
        <v>76.680851063829735</v>
      </c>
      <c r="J3203">
        <f t="shared" si="100"/>
        <v>0</v>
      </c>
    </row>
    <row r="3204" spans="1:10" x14ac:dyDescent="0.25">
      <c r="A3204" s="4" t="str">
        <f t="shared" si="101"/>
        <v>SublapSCLD9/22/2021 (4pm-5pm &amp; 5:55pm-7pm)11</v>
      </c>
      <c r="B3204" t="s">
        <v>99</v>
      </c>
      <c r="C3204" t="s">
        <v>118</v>
      </c>
      <c r="D3204" s="5" t="s">
        <v>263</v>
      </c>
      <c r="E3204">
        <v>11</v>
      </c>
      <c r="F3204">
        <v>0.50332629680633545</v>
      </c>
      <c r="G3204">
        <v>-7.6832771301269531E-2</v>
      </c>
      <c r="H3204">
        <v>0.21837656199932098</v>
      </c>
      <c r="I3204">
        <v>81.931914893617076</v>
      </c>
      <c r="J3204">
        <f t="shared" si="100"/>
        <v>0</v>
      </c>
    </row>
    <row r="3205" spans="1:10" x14ac:dyDescent="0.25">
      <c r="A3205" s="4" t="str">
        <f t="shared" si="101"/>
        <v>SublapSCLD9/22/2021 (4pm-5pm &amp; 5:55pm-7pm)12</v>
      </c>
      <c r="B3205" t="s">
        <v>99</v>
      </c>
      <c r="C3205" t="s">
        <v>118</v>
      </c>
      <c r="D3205" s="5" t="s">
        <v>263</v>
      </c>
      <c r="E3205">
        <v>12</v>
      </c>
      <c r="F3205">
        <v>0.52376371622085571</v>
      </c>
      <c r="G3205">
        <v>5.9175156056880951E-3</v>
      </c>
      <c r="H3205">
        <v>0.21605774760246277</v>
      </c>
      <c r="I3205">
        <v>88.319148936170293</v>
      </c>
      <c r="J3205">
        <f t="shared" si="100"/>
        <v>0</v>
      </c>
    </row>
    <row r="3206" spans="1:10" x14ac:dyDescent="0.25">
      <c r="A3206" s="4" t="str">
        <f t="shared" si="101"/>
        <v>SublapSCLD9/22/2021 (4pm-5pm &amp; 5:55pm-7pm)13</v>
      </c>
      <c r="B3206" t="s">
        <v>99</v>
      </c>
      <c r="C3206" t="s">
        <v>118</v>
      </c>
      <c r="D3206" s="5" t="s">
        <v>263</v>
      </c>
      <c r="E3206">
        <v>13</v>
      </c>
      <c r="F3206">
        <v>0.97129189968109131</v>
      </c>
      <c r="G3206">
        <v>0.20591059327125549</v>
      </c>
      <c r="H3206">
        <v>0.22543548047542572</v>
      </c>
      <c r="I3206">
        <v>93.491489361702136</v>
      </c>
      <c r="J3206">
        <f t="shared" si="100"/>
        <v>0</v>
      </c>
    </row>
    <row r="3207" spans="1:10" x14ac:dyDescent="0.25">
      <c r="A3207" s="4" t="str">
        <f t="shared" si="101"/>
        <v>SublapSCLD9/22/2021 (4pm-5pm &amp; 5:55pm-7pm)14</v>
      </c>
      <c r="B3207" t="s">
        <v>99</v>
      </c>
      <c r="C3207" t="s">
        <v>118</v>
      </c>
      <c r="D3207" s="5" t="s">
        <v>263</v>
      </c>
      <c r="E3207">
        <v>14</v>
      </c>
      <c r="F3207">
        <v>1.0571647882461548</v>
      </c>
      <c r="G3207">
        <v>0.90479493141174316</v>
      </c>
      <c r="H3207">
        <v>0.11170786619186401</v>
      </c>
      <c r="I3207">
        <v>97.178723404255237</v>
      </c>
      <c r="J3207">
        <f t="shared" si="100"/>
        <v>0</v>
      </c>
    </row>
    <row r="3208" spans="1:10" x14ac:dyDescent="0.25">
      <c r="A3208" s="4" t="str">
        <f t="shared" si="101"/>
        <v>SublapSCLD9/22/2021 (4pm-5pm &amp; 5:55pm-7pm)15</v>
      </c>
      <c r="B3208" t="s">
        <v>99</v>
      </c>
      <c r="C3208" t="s">
        <v>118</v>
      </c>
      <c r="D3208" s="5" t="s">
        <v>263</v>
      </c>
      <c r="E3208">
        <v>15</v>
      </c>
      <c r="F3208">
        <v>1.3098138570785522</v>
      </c>
      <c r="G3208">
        <v>1.4621837139129639</v>
      </c>
      <c r="H3208">
        <v>0.11170786619186401</v>
      </c>
      <c r="I3208">
        <v>99.859574468085114</v>
      </c>
      <c r="J3208">
        <f t="shared" si="100"/>
        <v>0</v>
      </c>
    </row>
    <row r="3209" spans="1:10" x14ac:dyDescent="0.25">
      <c r="A3209" s="4" t="str">
        <f t="shared" si="101"/>
        <v>SublapSCLD9/22/2021 (4pm-5pm &amp; 5:55pm-7pm)16</v>
      </c>
      <c r="B3209" t="s">
        <v>99</v>
      </c>
      <c r="C3209" t="s">
        <v>118</v>
      </c>
      <c r="D3209" s="5" t="s">
        <v>263</v>
      </c>
      <c r="E3209">
        <v>16</v>
      </c>
      <c r="F3209">
        <v>1.8731392621994019</v>
      </c>
      <c r="G3209">
        <v>1.7332746982574463</v>
      </c>
      <c r="H3209">
        <v>0.21870584785938263</v>
      </c>
      <c r="I3209">
        <v>101.34255319148937</v>
      </c>
      <c r="J3209">
        <f t="shared" si="100"/>
        <v>0</v>
      </c>
    </row>
    <row r="3210" spans="1:10" x14ac:dyDescent="0.25">
      <c r="A3210" s="4" t="str">
        <f t="shared" si="101"/>
        <v>SublapSCLD9/22/2021 (4pm-5pm &amp; 5:55pm-7pm)17</v>
      </c>
      <c r="B3210" t="s">
        <v>99</v>
      </c>
      <c r="C3210" t="s">
        <v>118</v>
      </c>
      <c r="D3210" s="5" t="s">
        <v>263</v>
      </c>
      <c r="E3210">
        <v>17</v>
      </c>
      <c r="F3210">
        <v>2.296168327331543</v>
      </c>
      <c r="G3210">
        <v>0.87127840518951416</v>
      </c>
      <c r="H3210">
        <v>0.25233519077301025</v>
      </c>
      <c r="I3210">
        <v>102.49787234042554</v>
      </c>
      <c r="J3210">
        <f t="shared" si="100"/>
        <v>0</v>
      </c>
    </row>
    <row r="3211" spans="1:10" x14ac:dyDescent="0.25">
      <c r="A3211" s="4" t="str">
        <f t="shared" si="101"/>
        <v>SublapSCLD9/22/2021 (4pm-5pm &amp; 5:55pm-7pm)18</v>
      </c>
      <c r="B3211" t="s">
        <v>99</v>
      </c>
      <c r="C3211" t="s">
        <v>118</v>
      </c>
      <c r="D3211" s="5" t="s">
        <v>263</v>
      </c>
      <c r="E3211">
        <v>18</v>
      </c>
      <c r="F3211">
        <v>2.6147701740264893</v>
      </c>
      <c r="G3211">
        <v>3.4583008289337158</v>
      </c>
      <c r="H3211">
        <v>0.25815719366073608</v>
      </c>
      <c r="I3211">
        <v>102.45106382978724</v>
      </c>
      <c r="J3211">
        <f t="shared" si="100"/>
        <v>0</v>
      </c>
    </row>
    <row r="3212" spans="1:10" x14ac:dyDescent="0.25">
      <c r="A3212" s="4" t="str">
        <f t="shared" si="101"/>
        <v>SublapSCLD9/22/2021 (4pm-5pm &amp; 5:55pm-7pm)19</v>
      </c>
      <c r="B3212" t="s">
        <v>99</v>
      </c>
      <c r="C3212" t="s">
        <v>118</v>
      </c>
      <c r="D3212" s="5" t="s">
        <v>263</v>
      </c>
      <c r="E3212">
        <v>19</v>
      </c>
      <c r="F3212">
        <v>2.7208518981933594</v>
      </c>
      <c r="G3212">
        <v>1.5246967077255249</v>
      </c>
      <c r="H3212">
        <v>0.27908247709274292</v>
      </c>
      <c r="I3212">
        <v>101.72553191489362</v>
      </c>
      <c r="J3212">
        <f t="shared" si="100"/>
        <v>0</v>
      </c>
    </row>
    <row r="3213" spans="1:10" x14ac:dyDescent="0.25">
      <c r="A3213" s="4" t="str">
        <f t="shared" si="101"/>
        <v>SublapSCLD9/22/2021 (4pm-5pm &amp; 5:55pm-7pm)20</v>
      </c>
      <c r="B3213" t="s">
        <v>99</v>
      </c>
      <c r="C3213" t="s">
        <v>118</v>
      </c>
      <c r="D3213" s="5" t="s">
        <v>263</v>
      </c>
      <c r="E3213">
        <v>20</v>
      </c>
      <c r="F3213">
        <v>2.3919680118560791</v>
      </c>
      <c r="G3213">
        <v>2.8711786270141602</v>
      </c>
      <c r="H3213">
        <v>0.24351979792118073</v>
      </c>
      <c r="I3213">
        <v>97.808510638297875</v>
      </c>
      <c r="J3213">
        <f t="shared" si="100"/>
        <v>0</v>
      </c>
    </row>
    <row r="3214" spans="1:10" x14ac:dyDescent="0.25">
      <c r="A3214" s="4" t="str">
        <f t="shared" si="101"/>
        <v>SublapSCLD9/22/2021 (4pm-5pm &amp; 5:55pm-7pm)21</v>
      </c>
      <c r="B3214" t="s">
        <v>99</v>
      </c>
      <c r="C3214" t="s">
        <v>118</v>
      </c>
      <c r="D3214" s="5" t="s">
        <v>263</v>
      </c>
      <c r="E3214">
        <v>21</v>
      </c>
      <c r="F3214">
        <v>2.2993366718292236</v>
      </c>
      <c r="G3214">
        <v>2.0993151664733887</v>
      </c>
      <c r="H3214">
        <v>0.23830896615982056</v>
      </c>
      <c r="I3214">
        <v>94.272340425531922</v>
      </c>
      <c r="J3214">
        <f t="shared" si="100"/>
        <v>0</v>
      </c>
    </row>
    <row r="3215" spans="1:10" x14ac:dyDescent="0.25">
      <c r="A3215" s="4" t="str">
        <f t="shared" si="101"/>
        <v>SublapSCLD9/22/2021 (4pm-5pm &amp; 5:55pm-7pm)22</v>
      </c>
      <c r="B3215" t="s">
        <v>99</v>
      </c>
      <c r="C3215" t="s">
        <v>118</v>
      </c>
      <c r="D3215" s="5" t="s">
        <v>263</v>
      </c>
      <c r="E3215">
        <v>22</v>
      </c>
      <c r="F3215">
        <v>1.9771443605422974</v>
      </c>
      <c r="G3215">
        <v>1.7998729944229126</v>
      </c>
      <c r="H3215">
        <v>0.2292155921459198</v>
      </c>
      <c r="I3215">
        <v>90.693617021276637</v>
      </c>
      <c r="J3215">
        <f t="shared" si="100"/>
        <v>0</v>
      </c>
    </row>
    <row r="3216" spans="1:10" x14ac:dyDescent="0.25">
      <c r="A3216" s="4" t="str">
        <f t="shared" si="101"/>
        <v>SublapSCLD9/22/2021 (4pm-5pm &amp; 5:55pm-7pm)23</v>
      </c>
      <c r="B3216" t="s">
        <v>99</v>
      </c>
      <c r="C3216" t="s">
        <v>118</v>
      </c>
      <c r="D3216" s="5" t="s">
        <v>263</v>
      </c>
      <c r="E3216">
        <v>23</v>
      </c>
      <c r="F3216">
        <v>1.7009048461914063</v>
      </c>
      <c r="G3216">
        <v>1.6861701011657715</v>
      </c>
      <c r="H3216">
        <v>0.19889798760414124</v>
      </c>
      <c r="I3216">
        <v>88.227659574468134</v>
      </c>
      <c r="J3216">
        <f t="shared" si="100"/>
        <v>0</v>
      </c>
    </row>
    <row r="3217" spans="1:10" x14ac:dyDescent="0.25">
      <c r="A3217" s="4" t="str">
        <f t="shared" si="101"/>
        <v>SublapSCLD9/22/2021 (4pm-5pm &amp; 5:55pm-7pm)24</v>
      </c>
      <c r="B3217" t="s">
        <v>99</v>
      </c>
      <c r="C3217" t="s">
        <v>118</v>
      </c>
      <c r="D3217" s="5" t="s">
        <v>263</v>
      </c>
      <c r="E3217">
        <v>24</v>
      </c>
      <c r="F3217">
        <v>1.5301277637481689</v>
      </c>
      <c r="G3217">
        <v>1.3072066307067871</v>
      </c>
      <c r="H3217">
        <v>0.18652854859828949</v>
      </c>
      <c r="I3217">
        <v>86.623404255319215</v>
      </c>
      <c r="J3217">
        <f t="shared" si="100"/>
        <v>0</v>
      </c>
    </row>
    <row r="3218" spans="1:10" x14ac:dyDescent="0.25">
      <c r="A3218" s="4" t="str">
        <f t="shared" si="101"/>
        <v>SublapSCLD9/30/2021 (5pm-7pm)1</v>
      </c>
      <c r="B3218" t="s">
        <v>99</v>
      </c>
      <c r="C3218" t="s">
        <v>118</v>
      </c>
      <c r="D3218" s="5" t="s">
        <v>264</v>
      </c>
      <c r="E3218">
        <v>1</v>
      </c>
      <c r="F3218">
        <v>0.73149418830871582</v>
      </c>
      <c r="G3218">
        <v>0.73114383220672607</v>
      </c>
      <c r="H3218">
        <v>0.14100891351699829</v>
      </c>
      <c r="I3218">
        <v>74.042978723404318</v>
      </c>
      <c r="J3218">
        <f t="shared" si="100"/>
        <v>0</v>
      </c>
    </row>
    <row r="3219" spans="1:10" x14ac:dyDescent="0.25">
      <c r="A3219" s="4" t="str">
        <f t="shared" si="101"/>
        <v>SublapSCLD9/30/2021 (5pm-7pm)2</v>
      </c>
      <c r="B3219" t="s">
        <v>99</v>
      </c>
      <c r="C3219" t="s">
        <v>118</v>
      </c>
      <c r="D3219" s="5" t="s">
        <v>264</v>
      </c>
      <c r="E3219">
        <v>2</v>
      </c>
      <c r="F3219">
        <v>0.63418054580688477</v>
      </c>
      <c r="G3219">
        <v>0.67087072134017944</v>
      </c>
      <c r="H3219">
        <v>0.12564080953598022</v>
      </c>
      <c r="I3219">
        <v>73.818510638297809</v>
      </c>
      <c r="J3219">
        <f t="shared" si="100"/>
        <v>0</v>
      </c>
    </row>
    <row r="3220" spans="1:10" x14ac:dyDescent="0.25">
      <c r="A3220" s="4" t="str">
        <f t="shared" si="101"/>
        <v>SublapSCLD9/30/2021 (5pm-7pm)3</v>
      </c>
      <c r="B3220" t="s">
        <v>99</v>
      </c>
      <c r="C3220" t="s">
        <v>118</v>
      </c>
      <c r="D3220" s="5" t="s">
        <v>264</v>
      </c>
      <c r="E3220">
        <v>3</v>
      </c>
      <c r="F3220">
        <v>0.57660871744155884</v>
      </c>
      <c r="G3220">
        <v>0.61838448047637939</v>
      </c>
      <c r="H3220">
        <v>0.1201675608754158</v>
      </c>
      <c r="I3220">
        <v>73.478510638297919</v>
      </c>
      <c r="J3220">
        <f t="shared" si="100"/>
        <v>0</v>
      </c>
    </row>
    <row r="3221" spans="1:10" x14ac:dyDescent="0.25">
      <c r="A3221" s="4" t="str">
        <f t="shared" si="101"/>
        <v>SublapSCLD9/30/2021 (5pm-7pm)4</v>
      </c>
      <c r="B3221" t="s">
        <v>99</v>
      </c>
      <c r="C3221" t="s">
        <v>118</v>
      </c>
      <c r="D3221" s="5" t="s">
        <v>264</v>
      </c>
      <c r="E3221">
        <v>4</v>
      </c>
      <c r="F3221">
        <v>0.53903567790985107</v>
      </c>
      <c r="G3221">
        <v>0.60225594043731689</v>
      </c>
      <c r="H3221">
        <v>0.12925617396831512</v>
      </c>
      <c r="I3221">
        <v>72.665319148936163</v>
      </c>
      <c r="J3221">
        <f t="shared" si="100"/>
        <v>0</v>
      </c>
    </row>
    <row r="3222" spans="1:10" x14ac:dyDescent="0.25">
      <c r="A3222" s="4" t="str">
        <f t="shared" si="101"/>
        <v>SublapSCLD9/30/2021 (5pm-7pm)5</v>
      </c>
      <c r="B3222" t="s">
        <v>99</v>
      </c>
      <c r="C3222" t="s">
        <v>118</v>
      </c>
      <c r="D3222" s="5" t="s">
        <v>264</v>
      </c>
      <c r="E3222">
        <v>5</v>
      </c>
      <c r="F3222">
        <v>0.52561521530151367</v>
      </c>
      <c r="G3222">
        <v>0.61470949649810791</v>
      </c>
      <c r="H3222">
        <v>0.11816257983446121</v>
      </c>
      <c r="I3222">
        <v>71.157446808510642</v>
      </c>
      <c r="J3222">
        <f t="shared" si="100"/>
        <v>0</v>
      </c>
    </row>
    <row r="3223" spans="1:10" x14ac:dyDescent="0.25">
      <c r="A3223" s="4" t="str">
        <f t="shared" si="101"/>
        <v>SublapSCLD9/30/2021 (5pm-7pm)6</v>
      </c>
      <c r="B3223" t="s">
        <v>99</v>
      </c>
      <c r="C3223" t="s">
        <v>118</v>
      </c>
      <c r="D3223" s="5" t="s">
        <v>264</v>
      </c>
      <c r="E3223">
        <v>6</v>
      </c>
      <c r="F3223">
        <v>0.57835167646408081</v>
      </c>
      <c r="G3223">
        <v>0.52390444278717041</v>
      </c>
      <c r="H3223">
        <v>0.11027175188064575</v>
      </c>
      <c r="I3223">
        <v>69.541489361702077</v>
      </c>
      <c r="J3223">
        <f t="shared" si="100"/>
        <v>0</v>
      </c>
    </row>
    <row r="3224" spans="1:10" x14ac:dyDescent="0.25">
      <c r="A3224" s="4" t="str">
        <f t="shared" si="101"/>
        <v>SublapSCLD9/30/2021 (5pm-7pm)7</v>
      </c>
      <c r="B3224" t="s">
        <v>99</v>
      </c>
      <c r="C3224" t="s">
        <v>118</v>
      </c>
      <c r="D3224" s="5" t="s">
        <v>264</v>
      </c>
      <c r="E3224">
        <v>7</v>
      </c>
      <c r="F3224">
        <v>0.55792981386184692</v>
      </c>
      <c r="G3224">
        <v>0.59437036514282227</v>
      </c>
      <c r="H3224">
        <v>0.12038632482290268</v>
      </c>
      <c r="I3224">
        <v>69.074468085106446</v>
      </c>
      <c r="J3224">
        <f t="shared" si="100"/>
        <v>0</v>
      </c>
    </row>
    <row r="3225" spans="1:10" x14ac:dyDescent="0.25">
      <c r="A3225" s="4" t="str">
        <f t="shared" si="101"/>
        <v>SublapSCLD9/30/2021 (5pm-7pm)8</v>
      </c>
      <c r="B3225" t="s">
        <v>99</v>
      </c>
      <c r="C3225" t="s">
        <v>118</v>
      </c>
      <c r="D3225" s="5" t="s">
        <v>264</v>
      </c>
      <c r="E3225">
        <v>8</v>
      </c>
      <c r="F3225">
        <v>0.50447225570678711</v>
      </c>
      <c r="G3225">
        <v>0.49313527345657349</v>
      </c>
      <c r="H3225">
        <v>0.14106802642345428</v>
      </c>
      <c r="I3225">
        <v>68.71425531914889</v>
      </c>
      <c r="J3225">
        <f t="shared" si="100"/>
        <v>0</v>
      </c>
    </row>
    <row r="3226" spans="1:10" x14ac:dyDescent="0.25">
      <c r="A3226" s="4" t="str">
        <f t="shared" si="101"/>
        <v>SublapSCLD9/30/2021 (5pm-7pm)9</v>
      </c>
      <c r="B3226" t="s">
        <v>99</v>
      </c>
      <c r="C3226" t="s">
        <v>118</v>
      </c>
      <c r="D3226" s="5" t="s">
        <v>264</v>
      </c>
      <c r="E3226">
        <v>9</v>
      </c>
      <c r="F3226">
        <v>0.25151664018630981</v>
      </c>
      <c r="G3226">
        <v>6.890483945608139E-2</v>
      </c>
      <c r="H3226">
        <v>0.17240892350673676</v>
      </c>
      <c r="I3226">
        <v>70.530425531914943</v>
      </c>
      <c r="J3226">
        <f t="shared" si="100"/>
        <v>0</v>
      </c>
    </row>
    <row r="3227" spans="1:10" x14ac:dyDescent="0.25">
      <c r="A3227" s="4" t="str">
        <f t="shared" si="101"/>
        <v>SublapSCLD9/30/2021 (5pm-7pm)10</v>
      </c>
      <c r="B3227" t="s">
        <v>99</v>
      </c>
      <c r="C3227" t="s">
        <v>118</v>
      </c>
      <c r="D3227" s="5" t="s">
        <v>264</v>
      </c>
      <c r="E3227">
        <v>10</v>
      </c>
      <c r="F3227">
        <v>2.772040106356144E-2</v>
      </c>
      <c r="G3227">
        <v>-0.33903491497039795</v>
      </c>
      <c r="H3227">
        <v>0.18191176652908325</v>
      </c>
      <c r="I3227">
        <v>74.216382978723402</v>
      </c>
      <c r="J3227">
        <f t="shared" si="100"/>
        <v>0</v>
      </c>
    </row>
    <row r="3228" spans="1:10" x14ac:dyDescent="0.25">
      <c r="A3228" s="4" t="str">
        <f t="shared" si="101"/>
        <v>SublapSCLD9/30/2021 (5pm-7pm)11</v>
      </c>
      <c r="B3228" t="s">
        <v>99</v>
      </c>
      <c r="C3228" t="s">
        <v>118</v>
      </c>
      <c r="D3228" s="5" t="s">
        <v>264</v>
      </c>
      <c r="E3228">
        <v>11</v>
      </c>
      <c r="F3228">
        <v>-0.13856522738933563</v>
      </c>
      <c r="G3228">
        <v>-0.46752005815505981</v>
      </c>
      <c r="H3228">
        <v>0.18890109658241272</v>
      </c>
      <c r="I3228">
        <v>79.36148936170207</v>
      </c>
      <c r="J3228">
        <f t="shared" si="100"/>
        <v>0</v>
      </c>
    </row>
    <row r="3229" spans="1:10" x14ac:dyDescent="0.25">
      <c r="A3229" s="4" t="str">
        <f t="shared" si="101"/>
        <v>SublapSCLD9/30/2021 (5pm-7pm)12</v>
      </c>
      <c r="B3229" t="s">
        <v>99</v>
      </c>
      <c r="C3229" t="s">
        <v>118</v>
      </c>
      <c r="D3229" s="5" t="s">
        <v>264</v>
      </c>
      <c r="E3229">
        <v>12</v>
      </c>
      <c r="F3229">
        <v>-0.27835074067115784</v>
      </c>
      <c r="G3229">
        <v>-0.68648570775985718</v>
      </c>
      <c r="H3229">
        <v>0.19522444903850555</v>
      </c>
      <c r="I3229">
        <v>83.072340425531834</v>
      </c>
      <c r="J3229">
        <f t="shared" si="100"/>
        <v>0</v>
      </c>
    </row>
    <row r="3230" spans="1:10" x14ac:dyDescent="0.25">
      <c r="A3230" s="4" t="str">
        <f t="shared" si="101"/>
        <v>SublapSCLD9/30/2021 (5pm-7pm)13</v>
      </c>
      <c r="B3230" t="s">
        <v>99</v>
      </c>
      <c r="C3230" t="s">
        <v>118</v>
      </c>
      <c r="D3230" s="5" t="s">
        <v>264</v>
      </c>
      <c r="E3230">
        <v>13</v>
      </c>
      <c r="F3230">
        <v>2.1872857585549355E-2</v>
      </c>
      <c r="G3230">
        <v>-0.69802862405776978</v>
      </c>
      <c r="H3230">
        <v>0.24414676427841187</v>
      </c>
      <c r="I3230">
        <v>85.072340425531848</v>
      </c>
      <c r="J3230">
        <f t="shared" si="100"/>
        <v>0</v>
      </c>
    </row>
    <row r="3231" spans="1:10" x14ac:dyDescent="0.25">
      <c r="A3231" s="4" t="str">
        <f t="shared" si="101"/>
        <v>SublapSCLD9/30/2021 (5pm-7pm)14</v>
      </c>
      <c r="B3231" t="s">
        <v>99</v>
      </c>
      <c r="C3231" t="s">
        <v>118</v>
      </c>
      <c r="D3231" s="5" t="s">
        <v>264</v>
      </c>
      <c r="E3231">
        <v>14</v>
      </c>
      <c r="F3231">
        <v>7.780040055513382E-2</v>
      </c>
      <c r="G3231">
        <v>-0.32469448447227478</v>
      </c>
      <c r="H3231">
        <v>0.19763609766960144</v>
      </c>
      <c r="I3231">
        <v>87.148936170212693</v>
      </c>
      <c r="J3231">
        <f t="shared" si="100"/>
        <v>0</v>
      </c>
    </row>
    <row r="3232" spans="1:10" x14ac:dyDescent="0.25">
      <c r="A3232" s="4" t="str">
        <f t="shared" si="101"/>
        <v>SublapSCLD9/30/2021 (5pm-7pm)15</v>
      </c>
      <c r="B3232" t="s">
        <v>99</v>
      </c>
      <c r="C3232" t="s">
        <v>118</v>
      </c>
      <c r="D3232" s="5" t="s">
        <v>264</v>
      </c>
      <c r="E3232">
        <v>15</v>
      </c>
      <c r="F3232">
        <v>0.29294881224632263</v>
      </c>
      <c r="G3232">
        <v>0.14695113897323608</v>
      </c>
      <c r="H3232">
        <v>0.13145366311073303</v>
      </c>
      <c r="I3232">
        <v>88.842553191489429</v>
      </c>
      <c r="J3232">
        <f t="shared" si="100"/>
        <v>0</v>
      </c>
    </row>
    <row r="3233" spans="1:10" x14ac:dyDescent="0.25">
      <c r="A3233" s="4" t="str">
        <f t="shared" si="101"/>
        <v>SublapSCLD9/30/2021 (5pm-7pm)16</v>
      </c>
      <c r="B3233" t="s">
        <v>99</v>
      </c>
      <c r="C3233" t="s">
        <v>118</v>
      </c>
      <c r="D3233" s="5" t="s">
        <v>264</v>
      </c>
      <c r="E3233">
        <v>16</v>
      </c>
      <c r="F3233">
        <v>0.53777456283569336</v>
      </c>
      <c r="G3233">
        <v>0.68377226591110229</v>
      </c>
      <c r="H3233">
        <v>0.13145366311073303</v>
      </c>
      <c r="I3233">
        <v>89.95106382978723</v>
      </c>
      <c r="J3233">
        <f t="shared" si="100"/>
        <v>0</v>
      </c>
    </row>
    <row r="3234" spans="1:10" x14ac:dyDescent="0.25">
      <c r="A3234" s="4" t="str">
        <f t="shared" si="101"/>
        <v>SublapSCLD9/30/2021 (5pm-7pm)17</v>
      </c>
      <c r="B3234" t="s">
        <v>99</v>
      </c>
      <c r="C3234" t="s">
        <v>118</v>
      </c>
      <c r="D3234" s="5" t="s">
        <v>264</v>
      </c>
      <c r="E3234">
        <v>17</v>
      </c>
      <c r="F3234">
        <v>0.95892047882080078</v>
      </c>
      <c r="G3234">
        <v>1.2331210374832153</v>
      </c>
      <c r="H3234">
        <v>0.21193882822990417</v>
      </c>
      <c r="I3234">
        <v>91.038297872340394</v>
      </c>
      <c r="J3234">
        <f t="shared" si="100"/>
        <v>0</v>
      </c>
    </row>
    <row r="3235" spans="1:10" x14ac:dyDescent="0.25">
      <c r="A3235" s="4" t="str">
        <f t="shared" si="101"/>
        <v>SublapSCLD9/30/2021 (5pm-7pm)18</v>
      </c>
      <c r="B3235" t="s">
        <v>99</v>
      </c>
      <c r="C3235" t="s">
        <v>118</v>
      </c>
      <c r="D3235" s="5" t="s">
        <v>264</v>
      </c>
      <c r="E3235">
        <v>18</v>
      </c>
      <c r="F3235">
        <v>1.2594214677810669</v>
      </c>
      <c r="G3235">
        <v>0.8966793417930603</v>
      </c>
      <c r="H3235">
        <v>0.21651753783226013</v>
      </c>
      <c r="I3235">
        <v>91.427659574468095</v>
      </c>
      <c r="J3235">
        <f t="shared" si="100"/>
        <v>0</v>
      </c>
    </row>
    <row r="3236" spans="1:10" x14ac:dyDescent="0.25">
      <c r="A3236" s="4" t="str">
        <f t="shared" si="101"/>
        <v>SublapSCLD9/30/2021 (5pm-7pm)19</v>
      </c>
      <c r="B3236" t="s">
        <v>99</v>
      </c>
      <c r="C3236" t="s">
        <v>118</v>
      </c>
      <c r="D3236" s="5" t="s">
        <v>264</v>
      </c>
      <c r="E3236">
        <v>19</v>
      </c>
      <c r="F3236">
        <v>1.3679054975509644</v>
      </c>
      <c r="G3236">
        <v>1.2813360691070557</v>
      </c>
      <c r="H3236">
        <v>0.22574023902416229</v>
      </c>
      <c r="I3236">
        <v>90.331914893617068</v>
      </c>
      <c r="J3236">
        <f t="shared" si="100"/>
        <v>0</v>
      </c>
    </row>
    <row r="3237" spans="1:10" x14ac:dyDescent="0.25">
      <c r="A3237" s="4" t="str">
        <f t="shared" si="101"/>
        <v>SublapSCLD9/30/2021 (5pm-7pm)20</v>
      </c>
      <c r="B3237" t="s">
        <v>99</v>
      </c>
      <c r="C3237" t="s">
        <v>118</v>
      </c>
      <c r="D3237" s="5" t="s">
        <v>264</v>
      </c>
      <c r="E3237">
        <v>20</v>
      </c>
      <c r="F3237">
        <v>1.3276854753494263</v>
      </c>
      <c r="G3237">
        <v>2.1099753379821777</v>
      </c>
      <c r="H3237">
        <v>0.21487617492675781</v>
      </c>
      <c r="I3237">
        <v>87.321276595744749</v>
      </c>
      <c r="J3237">
        <f t="shared" si="100"/>
        <v>0</v>
      </c>
    </row>
    <row r="3238" spans="1:10" x14ac:dyDescent="0.25">
      <c r="A3238" s="4" t="str">
        <f t="shared" si="101"/>
        <v>SublapSCLD9/30/2021 (5pm-7pm)21</v>
      </c>
      <c r="B3238" t="s">
        <v>99</v>
      </c>
      <c r="C3238" t="s">
        <v>118</v>
      </c>
      <c r="D3238" s="5" t="s">
        <v>264</v>
      </c>
      <c r="E3238">
        <v>21</v>
      </c>
      <c r="F3238">
        <v>1.3640608787536621</v>
      </c>
      <c r="G3238">
        <v>1.5098246335983276</v>
      </c>
      <c r="H3238">
        <v>0.19177931547164917</v>
      </c>
      <c r="I3238">
        <v>85.26808510638304</v>
      </c>
      <c r="J3238">
        <f t="shared" si="100"/>
        <v>0</v>
      </c>
    </row>
    <row r="3239" spans="1:10" x14ac:dyDescent="0.25">
      <c r="A3239" s="4" t="str">
        <f t="shared" si="101"/>
        <v>SublapSCLD9/30/2021 (5pm-7pm)22</v>
      </c>
      <c r="B3239" t="s">
        <v>99</v>
      </c>
      <c r="C3239" t="s">
        <v>118</v>
      </c>
      <c r="D3239" s="5" t="s">
        <v>264</v>
      </c>
      <c r="E3239">
        <v>22</v>
      </c>
      <c r="F3239">
        <v>0.93150413036346436</v>
      </c>
      <c r="G3239">
        <v>1.2836848497390747</v>
      </c>
      <c r="H3239">
        <v>0.18388979136943817</v>
      </c>
      <c r="I3239">
        <v>81.663829787234107</v>
      </c>
      <c r="J3239">
        <f t="shared" si="100"/>
        <v>0</v>
      </c>
    </row>
    <row r="3240" spans="1:10" x14ac:dyDescent="0.25">
      <c r="A3240" s="4" t="str">
        <f t="shared" si="101"/>
        <v>SublapSCLD9/30/2021 (5pm-7pm)23</v>
      </c>
      <c r="B3240" t="s">
        <v>99</v>
      </c>
      <c r="C3240" t="s">
        <v>118</v>
      </c>
      <c r="D3240" s="5" t="s">
        <v>264</v>
      </c>
      <c r="E3240">
        <v>23</v>
      </c>
      <c r="F3240">
        <v>0.87603002786636353</v>
      </c>
      <c r="G3240">
        <v>1.0386805534362793</v>
      </c>
      <c r="H3240">
        <v>0.17101317644119263</v>
      </c>
      <c r="I3240">
        <v>78.69787234042559</v>
      </c>
      <c r="J3240">
        <f t="shared" si="100"/>
        <v>0</v>
      </c>
    </row>
    <row r="3241" spans="1:10" x14ac:dyDescent="0.25">
      <c r="A3241" s="4" t="str">
        <f t="shared" si="101"/>
        <v>SublapSCLD9/30/2021 (5pm-7pm)24</v>
      </c>
      <c r="B3241" t="s">
        <v>99</v>
      </c>
      <c r="C3241" t="s">
        <v>118</v>
      </c>
      <c r="D3241" s="5" t="s">
        <v>264</v>
      </c>
      <c r="E3241">
        <v>24</v>
      </c>
      <c r="F3241">
        <v>0.78253674507141113</v>
      </c>
      <c r="G3241">
        <v>0.84585666656494141</v>
      </c>
      <c r="H3241">
        <v>0.13809210062026978</v>
      </c>
      <c r="I3241">
        <v>76.099999999999937</v>
      </c>
      <c r="J3241">
        <f t="shared" si="100"/>
        <v>0</v>
      </c>
    </row>
    <row r="3242" spans="1:10" x14ac:dyDescent="0.25">
      <c r="A3242" s="4" t="str">
        <f t="shared" si="101"/>
        <v>SublapSCNWAverage Event Day (6pm-8pm)1</v>
      </c>
      <c r="B3242" t="s">
        <v>99</v>
      </c>
      <c r="C3242" t="s">
        <v>119</v>
      </c>
      <c r="D3242" s="5" t="s">
        <v>265</v>
      </c>
      <c r="E3242">
        <v>1</v>
      </c>
      <c r="F3242">
        <v>1.0066171884536743</v>
      </c>
      <c r="G3242">
        <v>1.0507148504257202</v>
      </c>
      <c r="H3242">
        <v>5.4033953696489334E-2</v>
      </c>
      <c r="I3242">
        <v>62.612154645563869</v>
      </c>
      <c r="J3242">
        <f t="shared" si="100"/>
        <v>0</v>
      </c>
    </row>
    <row r="3243" spans="1:10" x14ac:dyDescent="0.25">
      <c r="A3243" s="4" t="str">
        <f t="shared" si="101"/>
        <v>SublapSCNWAverage Event Day (6pm-8pm)2</v>
      </c>
      <c r="B3243" t="s">
        <v>99</v>
      </c>
      <c r="C3243" t="s">
        <v>119</v>
      </c>
      <c r="D3243" s="5" t="s">
        <v>265</v>
      </c>
      <c r="E3243">
        <v>2</v>
      </c>
      <c r="F3243">
        <v>0.88536030054092407</v>
      </c>
      <c r="G3243">
        <v>0.91625112295150757</v>
      </c>
      <c r="H3243">
        <v>5.1065023988485336E-2</v>
      </c>
      <c r="I3243">
        <v>62.125993995684752</v>
      </c>
      <c r="J3243">
        <f t="shared" si="100"/>
        <v>0</v>
      </c>
    </row>
    <row r="3244" spans="1:10" x14ac:dyDescent="0.25">
      <c r="A3244" s="4" t="str">
        <f t="shared" si="101"/>
        <v>SublapSCNWAverage Event Day (6pm-8pm)3</v>
      </c>
      <c r="B3244" t="s">
        <v>99</v>
      </c>
      <c r="C3244" t="s">
        <v>119</v>
      </c>
      <c r="D3244" s="5" t="s">
        <v>265</v>
      </c>
      <c r="E3244">
        <v>3</v>
      </c>
      <c r="F3244">
        <v>0.81858289241790771</v>
      </c>
      <c r="G3244">
        <v>0.80640918016433716</v>
      </c>
      <c r="H3244">
        <v>4.5399025082588196E-2</v>
      </c>
      <c r="I3244">
        <v>61.584657742984966</v>
      </c>
      <c r="J3244">
        <f t="shared" si="100"/>
        <v>0</v>
      </c>
    </row>
    <row r="3245" spans="1:10" x14ac:dyDescent="0.25">
      <c r="A3245" s="4" t="str">
        <f t="shared" si="101"/>
        <v>SublapSCNWAverage Event Day (6pm-8pm)4</v>
      </c>
      <c r="B3245" t="s">
        <v>99</v>
      </c>
      <c r="C3245" t="s">
        <v>119</v>
      </c>
      <c r="D3245" s="5" t="s">
        <v>265</v>
      </c>
      <c r="E3245">
        <v>4</v>
      </c>
      <c r="F3245">
        <v>0.77280944585800171</v>
      </c>
      <c r="G3245">
        <v>0.76478284597396851</v>
      </c>
      <c r="H3245">
        <v>4.4238906353712082E-2</v>
      </c>
      <c r="I3245">
        <v>61.02567244975878</v>
      </c>
      <c r="J3245">
        <f t="shared" si="100"/>
        <v>0</v>
      </c>
    </row>
    <row r="3246" spans="1:10" x14ac:dyDescent="0.25">
      <c r="A3246" s="4" t="str">
        <f t="shared" si="101"/>
        <v>SublapSCNWAverage Event Day (6pm-8pm)5</v>
      </c>
      <c r="B3246" t="s">
        <v>99</v>
      </c>
      <c r="C3246" t="s">
        <v>119</v>
      </c>
      <c r="D3246" s="5" t="s">
        <v>265</v>
      </c>
      <c r="E3246">
        <v>5</v>
      </c>
      <c r="F3246">
        <v>0.75440675020217896</v>
      </c>
      <c r="G3246">
        <v>0.71880292892456055</v>
      </c>
      <c r="H3246">
        <v>4.1612796485424042E-2</v>
      </c>
      <c r="I3246">
        <v>60.422648191733053</v>
      </c>
      <c r="J3246">
        <f t="shared" si="100"/>
        <v>0</v>
      </c>
    </row>
    <row r="3247" spans="1:10" x14ac:dyDescent="0.25">
      <c r="A3247" s="4" t="str">
        <f t="shared" si="101"/>
        <v>SublapSCNWAverage Event Day (6pm-8pm)6</v>
      </c>
      <c r="B3247" t="s">
        <v>99</v>
      </c>
      <c r="C3247" t="s">
        <v>119</v>
      </c>
      <c r="D3247" s="5" t="s">
        <v>265</v>
      </c>
      <c r="E3247">
        <v>6</v>
      </c>
      <c r="F3247">
        <v>0.72341161966323853</v>
      </c>
      <c r="G3247">
        <v>0.70848673582077026</v>
      </c>
      <c r="H3247">
        <v>3.2532848417758942E-2</v>
      </c>
      <c r="I3247">
        <v>60.062084335105645</v>
      </c>
      <c r="J3247">
        <f t="shared" si="100"/>
        <v>0</v>
      </c>
    </row>
    <row r="3248" spans="1:10" x14ac:dyDescent="0.25">
      <c r="A3248" s="4" t="str">
        <f t="shared" si="101"/>
        <v>SublapSCNWAverage Event Day (6pm-8pm)7</v>
      </c>
      <c r="B3248" t="s">
        <v>99</v>
      </c>
      <c r="C3248" t="s">
        <v>119</v>
      </c>
      <c r="D3248" s="5" t="s">
        <v>265</v>
      </c>
      <c r="E3248">
        <v>7</v>
      </c>
      <c r="F3248">
        <v>0.74795126914978027</v>
      </c>
      <c r="G3248">
        <v>0.76484787464141846</v>
      </c>
      <c r="H3248">
        <v>2.8576541692018509E-2</v>
      </c>
      <c r="I3248">
        <v>60.005107046060381</v>
      </c>
      <c r="J3248">
        <f t="shared" si="100"/>
        <v>0</v>
      </c>
    </row>
    <row r="3249" spans="1:10" x14ac:dyDescent="0.25">
      <c r="A3249" s="4" t="str">
        <f t="shared" si="101"/>
        <v>SublapSCNWAverage Event Day (6pm-8pm)8</v>
      </c>
      <c r="B3249" t="s">
        <v>99</v>
      </c>
      <c r="C3249" t="s">
        <v>119</v>
      </c>
      <c r="D3249" s="5" t="s">
        <v>265</v>
      </c>
      <c r="E3249">
        <v>8</v>
      </c>
      <c r="F3249">
        <v>0.73389023542404175</v>
      </c>
      <c r="G3249">
        <v>0.76037406921386719</v>
      </c>
      <c r="H3249">
        <v>2.9390107840299606E-2</v>
      </c>
      <c r="I3249">
        <v>59.717107761174553</v>
      </c>
      <c r="J3249">
        <f t="shared" si="100"/>
        <v>0</v>
      </c>
    </row>
    <row r="3250" spans="1:10" x14ac:dyDescent="0.25">
      <c r="A3250" s="4" t="str">
        <f t="shared" si="101"/>
        <v>SublapSCNWAverage Event Day (6pm-8pm)9</v>
      </c>
      <c r="B3250" t="s">
        <v>99</v>
      </c>
      <c r="C3250" t="s">
        <v>119</v>
      </c>
      <c r="D3250" s="5" t="s">
        <v>265</v>
      </c>
      <c r="E3250">
        <v>9</v>
      </c>
      <c r="F3250">
        <v>0.59156620502471924</v>
      </c>
      <c r="G3250">
        <v>0.6128464937210083</v>
      </c>
      <c r="H3250">
        <v>3.4539598971605301E-2</v>
      </c>
      <c r="I3250">
        <v>61.03372267681911</v>
      </c>
      <c r="J3250">
        <f t="shared" si="100"/>
        <v>0</v>
      </c>
    </row>
    <row r="3251" spans="1:10" x14ac:dyDescent="0.25">
      <c r="A3251" s="4" t="str">
        <f t="shared" si="101"/>
        <v>SublapSCNWAverage Event Day (6pm-8pm)10</v>
      </c>
      <c r="B3251" t="s">
        <v>99</v>
      </c>
      <c r="C3251" t="s">
        <v>119</v>
      </c>
      <c r="D3251" s="5" t="s">
        <v>265</v>
      </c>
      <c r="E3251">
        <v>10</v>
      </c>
      <c r="F3251">
        <v>0.42015427350997925</v>
      </c>
      <c r="G3251">
        <v>0.4649345874786377</v>
      </c>
      <c r="H3251">
        <v>4.0484767407178879E-2</v>
      </c>
      <c r="I3251">
        <v>64.695071430904861</v>
      </c>
      <c r="J3251">
        <f t="shared" si="100"/>
        <v>0</v>
      </c>
    </row>
    <row r="3252" spans="1:10" x14ac:dyDescent="0.25">
      <c r="A3252" s="4" t="str">
        <f t="shared" si="101"/>
        <v>SublapSCNWAverage Event Day (6pm-8pm)11</v>
      </c>
      <c r="B3252" t="s">
        <v>99</v>
      </c>
      <c r="C3252" t="s">
        <v>119</v>
      </c>
      <c r="D3252" s="5" t="s">
        <v>265</v>
      </c>
      <c r="E3252">
        <v>11</v>
      </c>
      <c r="F3252">
        <v>0.33732599020004272</v>
      </c>
      <c r="G3252">
        <v>0.33407115936279297</v>
      </c>
      <c r="H3252">
        <v>4.4075790792703629E-2</v>
      </c>
      <c r="I3252">
        <v>68.563062178055191</v>
      </c>
      <c r="J3252">
        <f t="shared" si="100"/>
        <v>0</v>
      </c>
    </row>
    <row r="3253" spans="1:10" x14ac:dyDescent="0.25">
      <c r="A3253" s="4" t="str">
        <f t="shared" si="101"/>
        <v>SublapSCNWAverage Event Day (6pm-8pm)12</v>
      </c>
      <c r="B3253" t="s">
        <v>99</v>
      </c>
      <c r="C3253" t="s">
        <v>119</v>
      </c>
      <c r="D3253" s="5" t="s">
        <v>265</v>
      </c>
      <c r="E3253">
        <v>12</v>
      </c>
      <c r="F3253">
        <v>0.30597147345542908</v>
      </c>
      <c r="G3253">
        <v>0.31467631459236145</v>
      </c>
      <c r="H3253">
        <v>5.047193169593811E-2</v>
      </c>
      <c r="I3253">
        <v>73.04611642723863</v>
      </c>
      <c r="J3253">
        <f t="shared" si="100"/>
        <v>0</v>
      </c>
    </row>
    <row r="3254" spans="1:10" x14ac:dyDescent="0.25">
      <c r="A3254" s="4" t="str">
        <f t="shared" si="101"/>
        <v>SublapSCNWAverage Event Day (6pm-8pm)13</v>
      </c>
      <c r="B3254" t="s">
        <v>99</v>
      </c>
      <c r="C3254" t="s">
        <v>119</v>
      </c>
      <c r="D3254" s="5" t="s">
        <v>265</v>
      </c>
      <c r="E3254">
        <v>13</v>
      </c>
      <c r="F3254">
        <v>0.4491342306137085</v>
      </c>
      <c r="G3254">
        <v>0.44210565090179443</v>
      </c>
      <c r="H3254">
        <v>5.568988248705864E-2</v>
      </c>
      <c r="I3254">
        <v>75.360862855693284</v>
      </c>
      <c r="J3254">
        <f t="shared" si="100"/>
        <v>0</v>
      </c>
    </row>
    <row r="3255" spans="1:10" x14ac:dyDescent="0.25">
      <c r="A3255" s="4" t="str">
        <f t="shared" si="101"/>
        <v>SublapSCNWAverage Event Day (6pm-8pm)14</v>
      </c>
      <c r="B3255" t="s">
        <v>99</v>
      </c>
      <c r="C3255" t="s">
        <v>119</v>
      </c>
      <c r="D3255" s="5" t="s">
        <v>265</v>
      </c>
      <c r="E3255">
        <v>14</v>
      </c>
      <c r="F3255">
        <v>0.67581313848495483</v>
      </c>
      <c r="G3255">
        <v>0.64895224571228027</v>
      </c>
      <c r="H3255">
        <v>5.7668555527925491E-2</v>
      </c>
      <c r="I3255">
        <v>76.966674557604932</v>
      </c>
      <c r="J3255">
        <f t="shared" si="100"/>
        <v>0</v>
      </c>
    </row>
    <row r="3256" spans="1:10" x14ac:dyDescent="0.25">
      <c r="A3256" s="4" t="str">
        <f t="shared" si="101"/>
        <v>SublapSCNWAverage Event Day (6pm-8pm)15</v>
      </c>
      <c r="B3256" t="s">
        <v>99</v>
      </c>
      <c r="C3256" t="s">
        <v>119</v>
      </c>
      <c r="D3256" s="5" t="s">
        <v>265</v>
      </c>
      <c r="E3256">
        <v>15</v>
      </c>
      <c r="F3256">
        <v>0.94039362668991089</v>
      </c>
      <c r="G3256">
        <v>0.89416873455047607</v>
      </c>
      <c r="H3256">
        <v>5.3224273025989532E-2</v>
      </c>
      <c r="I3256">
        <v>78.592033421775028</v>
      </c>
      <c r="J3256">
        <f t="shared" si="100"/>
        <v>0</v>
      </c>
    </row>
    <row r="3257" spans="1:10" x14ac:dyDescent="0.25">
      <c r="A3257" s="4" t="str">
        <f t="shared" si="101"/>
        <v>SublapSCNWAverage Event Day (6pm-8pm)16</v>
      </c>
      <c r="B3257" t="s">
        <v>99</v>
      </c>
      <c r="C3257" t="s">
        <v>119</v>
      </c>
      <c r="D3257" s="5" t="s">
        <v>265</v>
      </c>
      <c r="E3257">
        <v>16</v>
      </c>
      <c r="F3257">
        <v>1.2392580509185791</v>
      </c>
      <c r="G3257">
        <v>1.2466064691543579</v>
      </c>
      <c r="H3257">
        <v>2.9584463685750961E-2</v>
      </c>
      <c r="I3257">
        <v>79.606695090125271</v>
      </c>
      <c r="J3257">
        <f t="shared" si="100"/>
        <v>0</v>
      </c>
    </row>
    <row r="3258" spans="1:10" x14ac:dyDescent="0.25">
      <c r="A3258" s="4" t="str">
        <f t="shared" si="101"/>
        <v>SublapSCNWAverage Event Day (6pm-8pm)17</v>
      </c>
      <c r="B3258" t="s">
        <v>99</v>
      </c>
      <c r="C3258" t="s">
        <v>119</v>
      </c>
      <c r="D3258" s="5" t="s">
        <v>265</v>
      </c>
      <c r="E3258">
        <v>17</v>
      </c>
      <c r="F3258">
        <v>1.5532413721084595</v>
      </c>
      <c r="G3258">
        <v>1.5458928346633911</v>
      </c>
      <c r="H3258">
        <v>2.9584463685750961E-2</v>
      </c>
      <c r="I3258">
        <v>78.434206732886338</v>
      </c>
      <c r="J3258">
        <f t="shared" si="100"/>
        <v>0</v>
      </c>
    </row>
    <row r="3259" spans="1:10" x14ac:dyDescent="0.25">
      <c r="A3259" s="4" t="str">
        <f t="shared" si="101"/>
        <v>SublapSCNWAverage Event Day (6pm-8pm)18</v>
      </c>
      <c r="B3259" t="s">
        <v>99</v>
      </c>
      <c r="C3259" t="s">
        <v>119</v>
      </c>
      <c r="D3259" s="5" t="s">
        <v>265</v>
      </c>
      <c r="E3259">
        <v>18</v>
      </c>
      <c r="F3259">
        <v>1.8531156778335571</v>
      </c>
      <c r="G3259">
        <v>1.845449686050415</v>
      </c>
      <c r="H3259">
        <v>5.632178857922554E-2</v>
      </c>
      <c r="I3259">
        <v>77.449891665674897</v>
      </c>
      <c r="J3259">
        <f t="shared" si="100"/>
        <v>0</v>
      </c>
    </row>
    <row r="3260" spans="1:10" x14ac:dyDescent="0.25">
      <c r="A3260" s="4" t="str">
        <f t="shared" si="101"/>
        <v>SublapSCNWAverage Event Day (6pm-8pm)19</v>
      </c>
      <c r="B3260" t="s">
        <v>99</v>
      </c>
      <c r="C3260" t="s">
        <v>119</v>
      </c>
      <c r="D3260" s="5" t="s">
        <v>265</v>
      </c>
      <c r="E3260">
        <v>19</v>
      </c>
      <c r="F3260">
        <v>1.9456099271774292</v>
      </c>
      <c r="G3260">
        <v>1.4335530996322632</v>
      </c>
      <c r="H3260">
        <v>6.4657583832740784E-2</v>
      </c>
      <c r="I3260">
        <v>75.081423250027967</v>
      </c>
      <c r="J3260">
        <f t="shared" si="100"/>
        <v>0</v>
      </c>
    </row>
    <row r="3261" spans="1:10" x14ac:dyDescent="0.25">
      <c r="A3261" s="4" t="str">
        <f t="shared" si="101"/>
        <v>SublapSCNWAverage Event Day (6pm-8pm)20</v>
      </c>
      <c r="B3261" t="s">
        <v>99</v>
      </c>
      <c r="C3261" t="s">
        <v>119</v>
      </c>
      <c r="D3261" s="5" t="s">
        <v>265</v>
      </c>
      <c r="E3261">
        <v>20</v>
      </c>
      <c r="F3261">
        <v>1.8376502990722656</v>
      </c>
      <c r="G3261">
        <v>1.5767428874969482</v>
      </c>
      <c r="H3261">
        <v>6.2764391303062439E-2</v>
      </c>
      <c r="I3261">
        <v>71.88383537860463</v>
      </c>
      <c r="J3261">
        <f t="shared" si="100"/>
        <v>0</v>
      </c>
    </row>
    <row r="3262" spans="1:10" x14ac:dyDescent="0.25">
      <c r="A3262" s="4" t="str">
        <f t="shared" si="101"/>
        <v>SublapSCNWAverage Event Day (6pm-8pm)21</v>
      </c>
      <c r="B3262" t="s">
        <v>99</v>
      </c>
      <c r="C3262" t="s">
        <v>119</v>
      </c>
      <c r="D3262" s="5" t="s">
        <v>265</v>
      </c>
      <c r="E3262">
        <v>21</v>
      </c>
      <c r="F3262">
        <v>1.7625886201858521</v>
      </c>
      <c r="G3262">
        <v>2.0295660495758057</v>
      </c>
      <c r="H3262">
        <v>6.2265362590551376E-2</v>
      </c>
      <c r="I3262">
        <v>67.663035450431536</v>
      </c>
      <c r="J3262">
        <f t="shared" si="100"/>
        <v>0</v>
      </c>
    </row>
    <row r="3263" spans="1:10" x14ac:dyDescent="0.25">
      <c r="A3263" s="4" t="str">
        <f t="shared" si="101"/>
        <v>SublapSCNWAverage Event Day (6pm-8pm)22</v>
      </c>
      <c r="B3263" t="s">
        <v>99</v>
      </c>
      <c r="C3263" t="s">
        <v>119</v>
      </c>
      <c r="D3263" s="5" t="s">
        <v>265</v>
      </c>
      <c r="E3263">
        <v>22</v>
      </c>
      <c r="F3263">
        <v>1.6734994649887085</v>
      </c>
      <c r="G3263">
        <v>1.7052373886108398</v>
      </c>
      <c r="H3263">
        <v>5.8795813471078873E-2</v>
      </c>
      <c r="I3263">
        <v>65.320415755751739</v>
      </c>
      <c r="J3263">
        <f t="shared" si="100"/>
        <v>0</v>
      </c>
    </row>
    <row r="3264" spans="1:10" x14ac:dyDescent="0.25">
      <c r="A3264" s="4" t="str">
        <f t="shared" si="101"/>
        <v>SublapSCNWAverage Event Day (6pm-8pm)23</v>
      </c>
      <c r="B3264" t="s">
        <v>99</v>
      </c>
      <c r="C3264" t="s">
        <v>119</v>
      </c>
      <c r="D3264" s="5" t="s">
        <v>265</v>
      </c>
      <c r="E3264">
        <v>23</v>
      </c>
      <c r="F3264">
        <v>1.4616963863372803</v>
      </c>
      <c r="G3264">
        <v>1.5421229600906372</v>
      </c>
      <c r="H3264">
        <v>5.7617425918579102E-2</v>
      </c>
      <c r="I3264">
        <v>63.757777592711854</v>
      </c>
      <c r="J3264">
        <f t="shared" si="100"/>
        <v>0</v>
      </c>
    </row>
    <row r="3265" spans="1:10" x14ac:dyDescent="0.25">
      <c r="A3265" s="4" t="str">
        <f t="shared" si="101"/>
        <v>SublapSCNWAverage Event Day (6pm-8pm)24</v>
      </c>
      <c r="B3265" t="s">
        <v>99</v>
      </c>
      <c r="C3265" t="s">
        <v>119</v>
      </c>
      <c r="D3265" s="5" t="s">
        <v>265</v>
      </c>
      <c r="E3265">
        <v>24</v>
      </c>
      <c r="F3265">
        <v>1.2252691984176636</v>
      </c>
      <c r="G3265">
        <v>1.2876166105270386</v>
      </c>
      <c r="H3265">
        <v>5.4645884782075882E-2</v>
      </c>
      <c r="I3265">
        <v>62.853107335755681</v>
      </c>
      <c r="J3265">
        <f t="shared" si="100"/>
        <v>0</v>
      </c>
    </row>
    <row r="3266" spans="1:10" x14ac:dyDescent="0.25">
      <c r="A3266" s="4" t="str">
        <f t="shared" si="101"/>
        <v>SublapSCNW6/17/2021 (8pm-9pm)1</v>
      </c>
      <c r="B3266" t="s">
        <v>99</v>
      </c>
      <c r="C3266" t="s">
        <v>119</v>
      </c>
      <c r="D3266" s="5" t="s">
        <v>266</v>
      </c>
      <c r="E3266">
        <v>1</v>
      </c>
      <c r="F3266">
        <v>0.94403797388076782</v>
      </c>
      <c r="G3266">
        <v>1.1289029121398926</v>
      </c>
      <c r="H3266">
        <v>5.1067307591438293E-2</v>
      </c>
      <c r="I3266">
        <v>64.184281117056116</v>
      </c>
      <c r="J3266">
        <f t="shared" ref="J3266:J3329" si="102">INDEX(events, MATCH(CONCATENATE(B3266, C3266, D3266), events_y, 0), MATCH("Confidential", events_x, 0))</f>
        <v>0</v>
      </c>
    </row>
    <row r="3267" spans="1:10" x14ac:dyDescent="0.25">
      <c r="A3267" s="4" t="str">
        <f t="shared" ref="A3267:A3330" si="103">B3267&amp;C3267&amp;D3267&amp;E3267</f>
        <v>SublapSCNW6/17/2021 (8pm-9pm)2</v>
      </c>
      <c r="B3267" t="s">
        <v>99</v>
      </c>
      <c r="C3267" t="s">
        <v>119</v>
      </c>
      <c r="D3267" s="5" t="s">
        <v>266</v>
      </c>
      <c r="E3267">
        <v>2</v>
      </c>
      <c r="F3267">
        <v>0.85959142446517944</v>
      </c>
      <c r="G3267">
        <v>0.9850083589553833</v>
      </c>
      <c r="H3267">
        <v>5.1285713911056519E-2</v>
      </c>
      <c r="I3267">
        <v>63.637199793393314</v>
      </c>
      <c r="J3267">
        <f t="shared" si="102"/>
        <v>0</v>
      </c>
    </row>
    <row r="3268" spans="1:10" x14ac:dyDescent="0.25">
      <c r="A3268" s="4" t="str">
        <f t="shared" si="103"/>
        <v>SublapSCNW6/17/2021 (8pm-9pm)3</v>
      </c>
      <c r="B3268" t="s">
        <v>99</v>
      </c>
      <c r="C3268" t="s">
        <v>119</v>
      </c>
      <c r="D3268" s="5" t="s">
        <v>266</v>
      </c>
      <c r="E3268">
        <v>3</v>
      </c>
      <c r="F3268">
        <v>0.79285049438476563</v>
      </c>
      <c r="G3268">
        <v>0.88973039388656616</v>
      </c>
      <c r="H3268">
        <v>5.0317279994487762E-2</v>
      </c>
      <c r="I3268">
        <v>62.801318652469043</v>
      </c>
      <c r="J3268">
        <f t="shared" si="102"/>
        <v>0</v>
      </c>
    </row>
    <row r="3269" spans="1:10" x14ac:dyDescent="0.25">
      <c r="A3269" s="4" t="str">
        <f t="shared" si="103"/>
        <v>SublapSCNW6/17/2021 (8pm-9pm)4</v>
      </c>
      <c r="B3269" t="s">
        <v>99</v>
      </c>
      <c r="C3269" t="s">
        <v>119</v>
      </c>
      <c r="D3269" s="5" t="s">
        <v>266</v>
      </c>
      <c r="E3269">
        <v>4</v>
      </c>
      <c r="F3269">
        <v>0.73856842517852783</v>
      </c>
      <c r="G3269">
        <v>0.85918635129928589</v>
      </c>
      <c r="H3269">
        <v>4.9370266497135162E-2</v>
      </c>
      <c r="I3269">
        <v>62.200835247543203</v>
      </c>
      <c r="J3269">
        <f t="shared" si="102"/>
        <v>0</v>
      </c>
    </row>
    <row r="3270" spans="1:10" x14ac:dyDescent="0.25">
      <c r="A3270" s="4" t="str">
        <f t="shared" si="103"/>
        <v>SublapSCNW6/17/2021 (8pm-9pm)5</v>
      </c>
      <c r="B3270" t="s">
        <v>99</v>
      </c>
      <c r="C3270" t="s">
        <v>119</v>
      </c>
      <c r="D3270" s="5" t="s">
        <v>266</v>
      </c>
      <c r="E3270">
        <v>5</v>
      </c>
      <c r="F3270">
        <v>0.72777348756790161</v>
      </c>
      <c r="G3270">
        <v>0.77876710891723633</v>
      </c>
      <c r="H3270">
        <v>4.5269429683685303E-2</v>
      </c>
      <c r="I3270">
        <v>62.065146980397515</v>
      </c>
      <c r="J3270">
        <f t="shared" si="102"/>
        <v>0</v>
      </c>
    </row>
    <row r="3271" spans="1:10" x14ac:dyDescent="0.25">
      <c r="A3271" s="4" t="str">
        <f t="shared" si="103"/>
        <v>SublapSCNW6/17/2021 (8pm-9pm)6</v>
      </c>
      <c r="B3271" t="s">
        <v>99</v>
      </c>
      <c r="C3271" t="s">
        <v>119</v>
      </c>
      <c r="D3271" s="5" t="s">
        <v>266</v>
      </c>
      <c r="E3271">
        <v>6</v>
      </c>
      <c r="F3271">
        <v>0.72134274244308472</v>
      </c>
      <c r="G3271">
        <v>0.73378366231918335</v>
      </c>
      <c r="H3271">
        <v>3.7064973264932632E-2</v>
      </c>
      <c r="I3271">
        <v>61.757991186684528</v>
      </c>
      <c r="J3271">
        <f t="shared" si="102"/>
        <v>0</v>
      </c>
    </row>
    <row r="3272" spans="1:10" x14ac:dyDescent="0.25">
      <c r="A3272" s="4" t="str">
        <f t="shared" si="103"/>
        <v>SublapSCNW6/17/2021 (8pm-9pm)7</v>
      </c>
      <c r="B3272" t="s">
        <v>99</v>
      </c>
      <c r="C3272" t="s">
        <v>119</v>
      </c>
      <c r="D3272" s="5" t="s">
        <v>266</v>
      </c>
      <c r="E3272">
        <v>7</v>
      </c>
      <c r="F3272">
        <v>0.68971943855285645</v>
      </c>
      <c r="G3272">
        <v>0.74761205911636353</v>
      </c>
      <c r="H3272">
        <v>2.8886077925562859E-2</v>
      </c>
      <c r="I3272">
        <v>61.78589466799739</v>
      </c>
      <c r="J3272">
        <f t="shared" si="102"/>
        <v>0</v>
      </c>
    </row>
    <row r="3273" spans="1:10" x14ac:dyDescent="0.25">
      <c r="A3273" s="4" t="str">
        <f t="shared" si="103"/>
        <v>SublapSCNW6/17/2021 (8pm-9pm)8</v>
      </c>
      <c r="B3273" t="s">
        <v>99</v>
      </c>
      <c r="C3273" t="s">
        <v>119</v>
      </c>
      <c r="D3273" s="5" t="s">
        <v>266</v>
      </c>
      <c r="E3273">
        <v>8</v>
      </c>
      <c r="F3273">
        <v>0.63969278335571289</v>
      </c>
      <c r="G3273">
        <v>0.71764755249023438</v>
      </c>
      <c r="H3273">
        <v>2.7628913521766663E-2</v>
      </c>
      <c r="I3273">
        <v>62.153592806058192</v>
      </c>
      <c r="J3273">
        <f t="shared" si="102"/>
        <v>0</v>
      </c>
    </row>
    <row r="3274" spans="1:10" x14ac:dyDescent="0.25">
      <c r="A3274" s="4" t="str">
        <f t="shared" si="103"/>
        <v>SublapSCNW6/17/2021 (8pm-9pm)9</v>
      </c>
      <c r="B3274" t="s">
        <v>99</v>
      </c>
      <c r="C3274" t="s">
        <v>119</v>
      </c>
      <c r="D3274" s="5" t="s">
        <v>266</v>
      </c>
      <c r="E3274">
        <v>9</v>
      </c>
      <c r="F3274">
        <v>0.65185260772705078</v>
      </c>
      <c r="G3274">
        <v>0.6334725022315979</v>
      </c>
      <c r="H3274">
        <v>3.5012885928153992E-2</v>
      </c>
      <c r="I3274">
        <v>65.779691187167799</v>
      </c>
      <c r="J3274">
        <f t="shared" si="102"/>
        <v>0</v>
      </c>
    </row>
    <row r="3275" spans="1:10" x14ac:dyDescent="0.25">
      <c r="A3275" s="4" t="str">
        <f t="shared" si="103"/>
        <v>SublapSCNW6/17/2021 (8pm-9pm)10</v>
      </c>
      <c r="B3275" t="s">
        <v>99</v>
      </c>
      <c r="C3275" t="s">
        <v>119</v>
      </c>
      <c r="D3275" s="5" t="s">
        <v>266</v>
      </c>
      <c r="E3275">
        <v>10</v>
      </c>
      <c r="F3275">
        <v>0.52858519554138184</v>
      </c>
      <c r="G3275">
        <v>0.50556135177612305</v>
      </c>
      <c r="H3275">
        <v>4.1034795343875885E-2</v>
      </c>
      <c r="I3275">
        <v>69.945426202589459</v>
      </c>
      <c r="J3275">
        <f t="shared" si="102"/>
        <v>0</v>
      </c>
    </row>
    <row r="3276" spans="1:10" x14ac:dyDescent="0.25">
      <c r="A3276" s="4" t="str">
        <f t="shared" si="103"/>
        <v>SublapSCNW6/17/2021 (8pm-9pm)11</v>
      </c>
      <c r="B3276" t="s">
        <v>99</v>
      </c>
      <c r="C3276" t="s">
        <v>119</v>
      </c>
      <c r="D3276" s="5" t="s">
        <v>266</v>
      </c>
      <c r="E3276">
        <v>11</v>
      </c>
      <c r="F3276">
        <v>0.3616502583026886</v>
      </c>
      <c r="G3276">
        <v>0.45566388964653015</v>
      </c>
      <c r="H3276">
        <v>4.8080112785100937E-2</v>
      </c>
      <c r="I3276">
        <v>71.702051805960465</v>
      </c>
      <c r="J3276">
        <f t="shared" si="102"/>
        <v>0</v>
      </c>
    </row>
    <row r="3277" spans="1:10" x14ac:dyDescent="0.25">
      <c r="A3277" s="4" t="str">
        <f t="shared" si="103"/>
        <v>SublapSCNW6/17/2021 (8pm-9pm)12</v>
      </c>
      <c r="B3277" t="s">
        <v>99</v>
      </c>
      <c r="C3277" t="s">
        <v>119</v>
      </c>
      <c r="D3277" s="5" t="s">
        <v>266</v>
      </c>
      <c r="E3277">
        <v>12</v>
      </c>
      <c r="F3277">
        <v>0.28999719023704529</v>
      </c>
      <c r="G3277">
        <v>0.48519185185432434</v>
      </c>
      <c r="H3277">
        <v>5.366777628660202E-2</v>
      </c>
      <c r="I3277">
        <v>73.523255043365396</v>
      </c>
      <c r="J3277">
        <f t="shared" si="102"/>
        <v>0</v>
      </c>
    </row>
    <row r="3278" spans="1:10" x14ac:dyDescent="0.25">
      <c r="A3278" s="4" t="str">
        <f t="shared" si="103"/>
        <v>SublapSCNW6/17/2021 (8pm-9pm)13</v>
      </c>
      <c r="B3278" t="s">
        <v>99</v>
      </c>
      <c r="C3278" t="s">
        <v>119</v>
      </c>
      <c r="D3278" s="5" t="s">
        <v>266</v>
      </c>
      <c r="E3278">
        <v>13</v>
      </c>
      <c r="F3278">
        <v>0.3359086811542511</v>
      </c>
      <c r="G3278">
        <v>0.58917361497879028</v>
      </c>
      <c r="H3278">
        <v>6.0596678406000137E-2</v>
      </c>
      <c r="I3278">
        <v>73.328443622309436</v>
      </c>
      <c r="J3278">
        <f t="shared" si="102"/>
        <v>0</v>
      </c>
    </row>
    <row r="3279" spans="1:10" x14ac:dyDescent="0.25">
      <c r="A3279" s="4" t="str">
        <f t="shared" si="103"/>
        <v>SublapSCNW6/17/2021 (8pm-9pm)14</v>
      </c>
      <c r="B3279" t="s">
        <v>99</v>
      </c>
      <c r="C3279" t="s">
        <v>119</v>
      </c>
      <c r="D3279" s="5" t="s">
        <v>266</v>
      </c>
      <c r="E3279">
        <v>14</v>
      </c>
      <c r="F3279">
        <v>0.623748779296875</v>
      </c>
      <c r="G3279">
        <v>0.80716860294342041</v>
      </c>
      <c r="H3279">
        <v>6.4981795847415924E-2</v>
      </c>
      <c r="I3279">
        <v>74.697360947684459</v>
      </c>
      <c r="J3279">
        <f t="shared" si="102"/>
        <v>0</v>
      </c>
    </row>
    <row r="3280" spans="1:10" x14ac:dyDescent="0.25">
      <c r="A3280" s="4" t="str">
        <f t="shared" si="103"/>
        <v>SublapSCNW6/17/2021 (8pm-9pm)15</v>
      </c>
      <c r="B3280" t="s">
        <v>99</v>
      </c>
      <c r="C3280" t="s">
        <v>119</v>
      </c>
      <c r="D3280" s="5" t="s">
        <v>266</v>
      </c>
      <c r="E3280">
        <v>15</v>
      </c>
      <c r="F3280">
        <v>0.86568230390548706</v>
      </c>
      <c r="G3280">
        <v>0.95901155471801758</v>
      </c>
      <c r="H3280">
        <v>6.5648294985294342E-2</v>
      </c>
      <c r="I3280">
        <v>75.512903062479239</v>
      </c>
      <c r="J3280">
        <f t="shared" si="102"/>
        <v>0</v>
      </c>
    </row>
    <row r="3281" spans="1:10" x14ac:dyDescent="0.25">
      <c r="A3281" s="4" t="str">
        <f t="shared" si="103"/>
        <v>SublapSCNW6/17/2021 (8pm-9pm)16</v>
      </c>
      <c r="B3281" t="s">
        <v>99</v>
      </c>
      <c r="C3281" t="s">
        <v>119</v>
      </c>
      <c r="D3281" s="5" t="s">
        <v>266</v>
      </c>
      <c r="E3281">
        <v>16</v>
      </c>
      <c r="F3281">
        <v>1.0262646675109863</v>
      </c>
      <c r="G3281">
        <v>1.1368552446365356</v>
      </c>
      <c r="H3281">
        <v>6.3209988176822662E-2</v>
      </c>
      <c r="I3281">
        <v>72.871701226556056</v>
      </c>
      <c r="J3281">
        <f t="shared" si="102"/>
        <v>0</v>
      </c>
    </row>
    <row r="3282" spans="1:10" x14ac:dyDescent="0.25">
      <c r="A3282" s="4" t="str">
        <f t="shared" si="103"/>
        <v>SublapSCNW6/17/2021 (8pm-9pm)17</v>
      </c>
      <c r="B3282" t="s">
        <v>99</v>
      </c>
      <c r="C3282" t="s">
        <v>119</v>
      </c>
      <c r="D3282" s="5" t="s">
        <v>266</v>
      </c>
      <c r="E3282">
        <v>17</v>
      </c>
      <c r="F3282">
        <v>1.3071503639221191</v>
      </c>
      <c r="G3282">
        <v>1.3688704967498779</v>
      </c>
      <c r="H3282">
        <v>5.6165244430303574E-2</v>
      </c>
      <c r="I3282">
        <v>72.271845115594502</v>
      </c>
      <c r="J3282">
        <f t="shared" si="102"/>
        <v>0</v>
      </c>
    </row>
    <row r="3283" spans="1:10" x14ac:dyDescent="0.25">
      <c r="A3283" s="4" t="str">
        <f t="shared" si="103"/>
        <v>SublapSCNW6/17/2021 (8pm-9pm)18</v>
      </c>
      <c r="B3283" t="s">
        <v>99</v>
      </c>
      <c r="C3283" t="s">
        <v>119</v>
      </c>
      <c r="D3283" s="5" t="s">
        <v>266</v>
      </c>
      <c r="E3283">
        <v>18</v>
      </c>
      <c r="F3283">
        <v>1.5669173002243042</v>
      </c>
      <c r="G3283">
        <v>1.6040781736373901</v>
      </c>
      <c r="H3283">
        <v>3.1217107549309731E-2</v>
      </c>
      <c r="I3283">
        <v>71.750704958292047</v>
      </c>
      <c r="J3283">
        <f t="shared" si="102"/>
        <v>0</v>
      </c>
    </row>
    <row r="3284" spans="1:10" x14ac:dyDescent="0.25">
      <c r="A3284" s="4" t="str">
        <f t="shared" si="103"/>
        <v>SublapSCNW6/17/2021 (8pm-9pm)19</v>
      </c>
      <c r="B3284" t="s">
        <v>99</v>
      </c>
      <c r="C3284" t="s">
        <v>119</v>
      </c>
      <c r="D3284" s="5" t="s">
        <v>266</v>
      </c>
      <c r="E3284">
        <v>19</v>
      </c>
      <c r="F3284">
        <v>1.7964373826980591</v>
      </c>
      <c r="G3284">
        <v>1.7592765092849731</v>
      </c>
      <c r="H3284">
        <v>3.1217107549309731E-2</v>
      </c>
      <c r="I3284">
        <v>70.419472960083368</v>
      </c>
      <c r="J3284">
        <f t="shared" si="102"/>
        <v>0</v>
      </c>
    </row>
    <row r="3285" spans="1:10" x14ac:dyDescent="0.25">
      <c r="A3285" s="4" t="str">
        <f t="shared" si="103"/>
        <v>SublapSCNW6/17/2021 (8pm-9pm)20</v>
      </c>
      <c r="B3285" t="s">
        <v>99</v>
      </c>
      <c r="C3285" t="s">
        <v>119</v>
      </c>
      <c r="D3285" s="5" t="s">
        <v>266</v>
      </c>
      <c r="E3285">
        <v>20</v>
      </c>
      <c r="F3285">
        <v>1.6753246784210205</v>
      </c>
      <c r="G3285">
        <v>1.770199179649353</v>
      </c>
      <c r="H3285">
        <v>5.3266167640686035E-2</v>
      </c>
      <c r="I3285">
        <v>69.77511861806741</v>
      </c>
      <c r="J3285">
        <f t="shared" si="102"/>
        <v>0</v>
      </c>
    </row>
    <row r="3286" spans="1:10" x14ac:dyDescent="0.25">
      <c r="A3286" s="4" t="str">
        <f t="shared" si="103"/>
        <v>SublapSCNW6/17/2021 (8pm-9pm)21</v>
      </c>
      <c r="B3286" t="s">
        <v>99</v>
      </c>
      <c r="C3286" t="s">
        <v>119</v>
      </c>
      <c r="D3286" s="5" t="s">
        <v>266</v>
      </c>
      <c r="E3286">
        <v>21</v>
      </c>
      <c r="F3286">
        <v>1.6773159503936768</v>
      </c>
      <c r="G3286">
        <v>1.3484009504318237</v>
      </c>
      <c r="H3286">
        <v>5.7740721851587296E-2</v>
      </c>
      <c r="I3286">
        <v>67.151189205583592</v>
      </c>
      <c r="J3286">
        <f t="shared" si="102"/>
        <v>0</v>
      </c>
    </row>
    <row r="3287" spans="1:10" x14ac:dyDescent="0.25">
      <c r="A3287" s="4" t="str">
        <f t="shared" si="103"/>
        <v>SublapSCNW6/17/2021 (8pm-9pm)22</v>
      </c>
      <c r="B3287" t="s">
        <v>99</v>
      </c>
      <c r="C3287" t="s">
        <v>119</v>
      </c>
      <c r="D3287" s="5" t="s">
        <v>266</v>
      </c>
      <c r="E3287">
        <v>22</v>
      </c>
      <c r="F3287">
        <v>1.586950421333313</v>
      </c>
      <c r="G3287">
        <v>1.775734543800354</v>
      </c>
      <c r="H3287">
        <v>6.0365892946720123E-2</v>
      </c>
      <c r="I3287">
        <v>64.430277463627704</v>
      </c>
      <c r="J3287">
        <f t="shared" si="102"/>
        <v>0</v>
      </c>
    </row>
    <row r="3288" spans="1:10" x14ac:dyDescent="0.25">
      <c r="A3288" s="4" t="str">
        <f t="shared" si="103"/>
        <v>SublapSCNW6/17/2021 (8pm-9pm)23</v>
      </c>
      <c r="B3288" t="s">
        <v>99</v>
      </c>
      <c r="C3288" t="s">
        <v>119</v>
      </c>
      <c r="D3288" s="5" t="s">
        <v>266</v>
      </c>
      <c r="E3288">
        <v>23</v>
      </c>
      <c r="F3288">
        <v>1.4233396053314209</v>
      </c>
      <c r="G3288">
        <v>1.4861264228820801</v>
      </c>
      <c r="H3288">
        <v>6.1215747147798538E-2</v>
      </c>
      <c r="I3288">
        <v>62.689206786169684</v>
      </c>
      <c r="J3288">
        <f t="shared" si="102"/>
        <v>0</v>
      </c>
    </row>
    <row r="3289" spans="1:10" x14ac:dyDescent="0.25">
      <c r="A3289" s="4" t="str">
        <f t="shared" si="103"/>
        <v>SublapSCNW6/17/2021 (8pm-9pm)24</v>
      </c>
      <c r="B3289" t="s">
        <v>99</v>
      </c>
      <c r="C3289" t="s">
        <v>119</v>
      </c>
      <c r="D3289" s="5" t="s">
        <v>266</v>
      </c>
      <c r="E3289">
        <v>24</v>
      </c>
      <c r="F3289">
        <v>1.2251605987548828</v>
      </c>
      <c r="G3289">
        <v>1.2400192022323608</v>
      </c>
      <c r="H3289">
        <v>6.0236651450395584E-2</v>
      </c>
      <c r="I3289">
        <v>61.950292536939692</v>
      </c>
      <c r="J3289">
        <f t="shared" si="102"/>
        <v>0</v>
      </c>
    </row>
    <row r="3290" spans="1:10" x14ac:dyDescent="0.25">
      <c r="A3290" s="4" t="str">
        <f t="shared" si="103"/>
        <v>SublapSCNW7/9/2021 (5pm-6pm &amp; 6:30pm-8:58pm)1</v>
      </c>
      <c r="B3290" t="s">
        <v>99</v>
      </c>
      <c r="C3290" t="s">
        <v>119</v>
      </c>
      <c r="D3290" s="5" t="s">
        <v>267</v>
      </c>
      <c r="E3290">
        <v>1</v>
      </c>
      <c r="F3290">
        <v>1.1370174884796143</v>
      </c>
      <c r="G3290">
        <v>1.100239634513855</v>
      </c>
      <c r="H3290">
        <v>5.6276921182870865E-2</v>
      </c>
      <c r="I3290">
        <v>65.599165487976691</v>
      </c>
      <c r="J3290">
        <f t="shared" si="102"/>
        <v>0</v>
      </c>
    </row>
    <row r="3291" spans="1:10" x14ac:dyDescent="0.25">
      <c r="A3291" s="4" t="str">
        <f t="shared" si="103"/>
        <v>SublapSCNW7/9/2021 (5pm-6pm &amp; 6:30pm-8:58pm)2</v>
      </c>
      <c r="B3291" t="s">
        <v>99</v>
      </c>
      <c r="C3291" t="s">
        <v>119</v>
      </c>
      <c r="D3291" s="5" t="s">
        <v>267</v>
      </c>
      <c r="E3291">
        <v>2</v>
      </c>
      <c r="F3291">
        <v>0.95883291959762573</v>
      </c>
      <c r="G3291">
        <v>0.98551535606384277</v>
      </c>
      <c r="H3291">
        <v>5.3424615412950516E-2</v>
      </c>
      <c r="I3291">
        <v>65.299886845826919</v>
      </c>
      <c r="J3291">
        <f t="shared" si="102"/>
        <v>0</v>
      </c>
    </row>
    <row r="3292" spans="1:10" x14ac:dyDescent="0.25">
      <c r="A3292" s="4" t="str">
        <f t="shared" si="103"/>
        <v>SublapSCNW7/9/2021 (5pm-6pm &amp; 6:30pm-8:58pm)3</v>
      </c>
      <c r="B3292" t="s">
        <v>99</v>
      </c>
      <c r="C3292" t="s">
        <v>119</v>
      </c>
      <c r="D3292" s="5" t="s">
        <v>267</v>
      </c>
      <c r="E3292">
        <v>3</v>
      </c>
      <c r="F3292">
        <v>0.86961275339126587</v>
      </c>
      <c r="G3292">
        <v>0.88136076927185059</v>
      </c>
      <c r="H3292">
        <v>4.9514163285493851E-2</v>
      </c>
      <c r="I3292">
        <v>64.943253182461021</v>
      </c>
      <c r="J3292">
        <f t="shared" si="102"/>
        <v>0</v>
      </c>
    </row>
    <row r="3293" spans="1:10" x14ac:dyDescent="0.25">
      <c r="A3293" s="4" t="str">
        <f t="shared" si="103"/>
        <v>SublapSCNW7/9/2021 (5pm-6pm &amp; 6:30pm-8:58pm)4</v>
      </c>
      <c r="B3293" t="s">
        <v>99</v>
      </c>
      <c r="C3293" t="s">
        <v>119</v>
      </c>
      <c r="D3293" s="5" t="s">
        <v>267</v>
      </c>
      <c r="E3293">
        <v>4</v>
      </c>
      <c r="F3293">
        <v>0.80465912818908691</v>
      </c>
      <c r="G3293">
        <v>0.78106856346130371</v>
      </c>
      <c r="H3293">
        <v>4.2695958167314529E-2</v>
      </c>
      <c r="I3293">
        <v>64.49045261668941</v>
      </c>
      <c r="J3293">
        <f t="shared" si="102"/>
        <v>0</v>
      </c>
    </row>
    <row r="3294" spans="1:10" x14ac:dyDescent="0.25">
      <c r="A3294" s="4" t="str">
        <f t="shared" si="103"/>
        <v>SublapSCNW7/9/2021 (5pm-6pm &amp; 6:30pm-8:58pm)5</v>
      </c>
      <c r="B3294" t="s">
        <v>99</v>
      </c>
      <c r="C3294" t="s">
        <v>119</v>
      </c>
      <c r="D3294" s="5" t="s">
        <v>267</v>
      </c>
      <c r="E3294">
        <v>5</v>
      </c>
      <c r="F3294">
        <v>0.75866156816482544</v>
      </c>
      <c r="G3294">
        <v>0.77959442138671875</v>
      </c>
      <c r="H3294">
        <v>3.9313901215791702E-2</v>
      </c>
      <c r="I3294">
        <v>64.047821782178147</v>
      </c>
      <c r="J3294">
        <f t="shared" si="102"/>
        <v>0</v>
      </c>
    </row>
    <row r="3295" spans="1:10" x14ac:dyDescent="0.25">
      <c r="A3295" s="4" t="str">
        <f t="shared" si="103"/>
        <v>SublapSCNW7/9/2021 (5pm-6pm &amp; 6:30pm-8:58pm)6</v>
      </c>
      <c r="B3295" t="s">
        <v>99</v>
      </c>
      <c r="C3295" t="s">
        <v>119</v>
      </c>
      <c r="D3295" s="5" t="s">
        <v>267</v>
      </c>
      <c r="E3295">
        <v>6</v>
      </c>
      <c r="F3295">
        <v>0.7351529598236084</v>
      </c>
      <c r="G3295">
        <v>0.73419320583343506</v>
      </c>
      <c r="H3295">
        <v>3.4964591264724731E-2</v>
      </c>
      <c r="I3295">
        <v>63.573734087694405</v>
      </c>
      <c r="J3295">
        <f t="shared" si="102"/>
        <v>0</v>
      </c>
    </row>
    <row r="3296" spans="1:10" x14ac:dyDescent="0.25">
      <c r="A3296" s="4" t="str">
        <f t="shared" si="103"/>
        <v>SublapSCNW7/9/2021 (5pm-6pm &amp; 6:30pm-8:58pm)7</v>
      </c>
      <c r="B3296" t="s">
        <v>99</v>
      </c>
      <c r="C3296" t="s">
        <v>119</v>
      </c>
      <c r="D3296" s="5" t="s">
        <v>267</v>
      </c>
      <c r="E3296">
        <v>7</v>
      </c>
      <c r="F3296">
        <v>0.71457666158676147</v>
      </c>
      <c r="G3296">
        <v>0.73424798250198364</v>
      </c>
      <c r="H3296">
        <v>2.9944363981485367E-2</v>
      </c>
      <c r="I3296">
        <v>63.494229137199575</v>
      </c>
      <c r="J3296">
        <f t="shared" si="102"/>
        <v>0</v>
      </c>
    </row>
    <row r="3297" spans="1:10" x14ac:dyDescent="0.25">
      <c r="A3297" s="4" t="str">
        <f t="shared" si="103"/>
        <v>SublapSCNW7/9/2021 (5pm-6pm &amp; 6:30pm-8:58pm)8</v>
      </c>
      <c r="B3297" t="s">
        <v>99</v>
      </c>
      <c r="C3297" t="s">
        <v>119</v>
      </c>
      <c r="D3297" s="5" t="s">
        <v>267</v>
      </c>
      <c r="E3297">
        <v>8</v>
      </c>
      <c r="F3297">
        <v>0.70354318618774414</v>
      </c>
      <c r="G3297">
        <v>0.68233209848403931</v>
      </c>
      <c r="H3297">
        <v>3.2120306044816971E-2</v>
      </c>
      <c r="I3297">
        <v>63.819024045261145</v>
      </c>
      <c r="J3297">
        <f t="shared" si="102"/>
        <v>0</v>
      </c>
    </row>
    <row r="3298" spans="1:10" x14ac:dyDescent="0.25">
      <c r="A3298" s="4" t="str">
        <f t="shared" si="103"/>
        <v>SublapSCNW7/9/2021 (5pm-6pm &amp; 6:30pm-8:58pm)9</v>
      </c>
      <c r="B3298" t="s">
        <v>99</v>
      </c>
      <c r="C3298" t="s">
        <v>119</v>
      </c>
      <c r="D3298" s="5" t="s">
        <v>267</v>
      </c>
      <c r="E3298">
        <v>9</v>
      </c>
      <c r="F3298">
        <v>0.59240281581878662</v>
      </c>
      <c r="G3298">
        <v>0.64723819494247437</v>
      </c>
      <c r="H3298">
        <v>3.6460481584072113E-2</v>
      </c>
      <c r="I3298">
        <v>67.400325318245166</v>
      </c>
      <c r="J3298">
        <f t="shared" si="102"/>
        <v>0</v>
      </c>
    </row>
    <row r="3299" spans="1:10" x14ac:dyDescent="0.25">
      <c r="A3299" s="4" t="str">
        <f t="shared" si="103"/>
        <v>SublapSCNW7/9/2021 (5pm-6pm &amp; 6:30pm-8:58pm)10</v>
      </c>
      <c r="B3299" t="s">
        <v>99</v>
      </c>
      <c r="C3299" t="s">
        <v>119</v>
      </c>
      <c r="D3299" s="5" t="s">
        <v>267</v>
      </c>
      <c r="E3299">
        <v>10</v>
      </c>
      <c r="F3299">
        <v>0.50129222869873047</v>
      </c>
      <c r="G3299">
        <v>0.59846246242523193</v>
      </c>
      <c r="H3299">
        <v>4.3396390974521637E-2</v>
      </c>
      <c r="I3299">
        <v>71.457284299858216</v>
      </c>
      <c r="J3299">
        <f t="shared" si="102"/>
        <v>0</v>
      </c>
    </row>
    <row r="3300" spans="1:10" x14ac:dyDescent="0.25">
      <c r="A3300" s="4" t="str">
        <f t="shared" si="103"/>
        <v>SublapSCNW7/9/2021 (5pm-6pm &amp; 6:30pm-8:58pm)11</v>
      </c>
      <c r="B3300" t="s">
        <v>99</v>
      </c>
      <c r="C3300" t="s">
        <v>119</v>
      </c>
      <c r="D3300" s="5" t="s">
        <v>267</v>
      </c>
      <c r="E3300">
        <v>11</v>
      </c>
      <c r="F3300">
        <v>0.50609433650970459</v>
      </c>
      <c r="G3300">
        <v>0.49647930264472961</v>
      </c>
      <c r="H3300">
        <v>5.2720710635185242E-2</v>
      </c>
      <c r="I3300">
        <v>75.080622347949173</v>
      </c>
      <c r="J3300">
        <f t="shared" si="102"/>
        <v>0</v>
      </c>
    </row>
    <row r="3301" spans="1:10" x14ac:dyDescent="0.25">
      <c r="A3301" s="4" t="str">
        <f t="shared" si="103"/>
        <v>SublapSCNW7/9/2021 (5pm-6pm &amp; 6:30pm-8:58pm)12</v>
      </c>
      <c r="B3301" t="s">
        <v>99</v>
      </c>
      <c r="C3301" t="s">
        <v>119</v>
      </c>
      <c r="D3301" s="5" t="s">
        <v>267</v>
      </c>
      <c r="E3301">
        <v>12</v>
      </c>
      <c r="F3301">
        <v>0.56247901916503906</v>
      </c>
      <c r="G3301">
        <v>0.6114116907119751</v>
      </c>
      <c r="H3301">
        <v>5.9766385704278946E-2</v>
      </c>
      <c r="I3301">
        <v>78.628712871287291</v>
      </c>
      <c r="J3301">
        <f t="shared" si="102"/>
        <v>0</v>
      </c>
    </row>
    <row r="3302" spans="1:10" x14ac:dyDescent="0.25">
      <c r="A3302" s="4" t="str">
        <f t="shared" si="103"/>
        <v>SublapSCNW7/9/2021 (5pm-6pm &amp; 6:30pm-8:58pm)13</v>
      </c>
      <c r="B3302" t="s">
        <v>99</v>
      </c>
      <c r="C3302" t="s">
        <v>119</v>
      </c>
      <c r="D3302" s="5" t="s">
        <v>267</v>
      </c>
      <c r="E3302">
        <v>13</v>
      </c>
      <c r="F3302">
        <v>0.6949918270111084</v>
      </c>
      <c r="G3302">
        <v>0.71946287155151367</v>
      </c>
      <c r="H3302">
        <v>6.2150217592716217E-2</v>
      </c>
      <c r="I3302">
        <v>79.235785007071399</v>
      </c>
      <c r="J3302">
        <f t="shared" si="102"/>
        <v>0</v>
      </c>
    </row>
    <row r="3303" spans="1:10" x14ac:dyDescent="0.25">
      <c r="A3303" s="4" t="str">
        <f t="shared" si="103"/>
        <v>SublapSCNW7/9/2021 (5pm-6pm &amp; 6:30pm-8:58pm)14</v>
      </c>
      <c r="B3303" t="s">
        <v>99</v>
      </c>
      <c r="C3303" t="s">
        <v>119</v>
      </c>
      <c r="D3303" s="5" t="s">
        <v>267</v>
      </c>
      <c r="E3303">
        <v>14</v>
      </c>
      <c r="F3303">
        <v>0.82244038581848145</v>
      </c>
      <c r="G3303">
        <v>0.87732380628585815</v>
      </c>
      <c r="H3303">
        <v>5.504203587770462E-2</v>
      </c>
      <c r="I3303">
        <v>78.287553041017716</v>
      </c>
      <c r="J3303">
        <f t="shared" si="102"/>
        <v>0</v>
      </c>
    </row>
    <row r="3304" spans="1:10" x14ac:dyDescent="0.25">
      <c r="A3304" s="4" t="str">
        <f t="shared" si="103"/>
        <v>SublapSCNW7/9/2021 (5pm-6pm &amp; 6:30pm-8:58pm)15</v>
      </c>
      <c r="B3304" t="s">
        <v>99</v>
      </c>
      <c r="C3304" t="s">
        <v>119</v>
      </c>
      <c r="D3304" s="5" t="s">
        <v>267</v>
      </c>
      <c r="E3304">
        <v>15</v>
      </c>
      <c r="F3304">
        <v>1.0687345266342163</v>
      </c>
      <c r="G3304">
        <v>1.0614703893661499</v>
      </c>
      <c r="H3304">
        <v>2.9226943850517273E-2</v>
      </c>
      <c r="I3304">
        <v>78.951768033946095</v>
      </c>
      <c r="J3304">
        <f t="shared" si="102"/>
        <v>0</v>
      </c>
    </row>
    <row r="3305" spans="1:10" x14ac:dyDescent="0.25">
      <c r="A3305" s="4" t="str">
        <f t="shared" si="103"/>
        <v>SublapSCNW7/9/2021 (5pm-6pm &amp; 6:30pm-8:58pm)16</v>
      </c>
      <c r="B3305" t="s">
        <v>99</v>
      </c>
      <c r="C3305" t="s">
        <v>119</v>
      </c>
      <c r="D3305" s="5" t="s">
        <v>267</v>
      </c>
      <c r="E3305">
        <v>16</v>
      </c>
      <c r="F3305">
        <v>1.2880688905715942</v>
      </c>
      <c r="G3305">
        <v>1.2953330278396606</v>
      </c>
      <c r="H3305">
        <v>2.9226943850517273E-2</v>
      </c>
      <c r="I3305">
        <v>79.772701555870157</v>
      </c>
      <c r="J3305">
        <f t="shared" si="102"/>
        <v>0</v>
      </c>
    </row>
    <row r="3306" spans="1:10" x14ac:dyDescent="0.25">
      <c r="A3306" s="4" t="str">
        <f t="shared" si="103"/>
        <v>SublapSCNW7/9/2021 (5pm-6pm &amp; 6:30pm-8:58pm)17</v>
      </c>
      <c r="B3306" t="s">
        <v>99</v>
      </c>
      <c r="C3306" t="s">
        <v>119</v>
      </c>
      <c r="D3306" s="5" t="s">
        <v>267</v>
      </c>
      <c r="E3306">
        <v>17</v>
      </c>
      <c r="F3306">
        <v>1.5518742799758911</v>
      </c>
      <c r="G3306">
        <v>1.653594970703125</v>
      </c>
      <c r="H3306">
        <v>5.6629706174135208E-2</v>
      </c>
      <c r="I3306">
        <v>80.368599717114407</v>
      </c>
      <c r="J3306">
        <f t="shared" si="102"/>
        <v>0</v>
      </c>
    </row>
    <row r="3307" spans="1:10" x14ac:dyDescent="0.25">
      <c r="A3307" s="4" t="str">
        <f t="shared" si="103"/>
        <v>SublapSCNW7/9/2021 (5pm-6pm &amp; 6:30pm-8:58pm)18</v>
      </c>
      <c r="B3307" t="s">
        <v>99</v>
      </c>
      <c r="C3307" t="s">
        <v>119</v>
      </c>
      <c r="D3307" s="5" t="s">
        <v>267</v>
      </c>
      <c r="E3307">
        <v>18</v>
      </c>
      <c r="F3307">
        <v>1.8519997596740723</v>
      </c>
      <c r="G3307">
        <v>1.2304624319076538</v>
      </c>
      <c r="H3307">
        <v>6.7608803510665894E-2</v>
      </c>
      <c r="I3307">
        <v>81.15558698726943</v>
      </c>
      <c r="J3307">
        <f t="shared" si="102"/>
        <v>0</v>
      </c>
    </row>
    <row r="3308" spans="1:10" x14ac:dyDescent="0.25">
      <c r="A3308" s="4" t="str">
        <f t="shared" si="103"/>
        <v>SublapSCNW7/9/2021 (5pm-6pm &amp; 6:30pm-8:58pm)19</v>
      </c>
      <c r="B3308" t="s">
        <v>99</v>
      </c>
      <c r="C3308" t="s">
        <v>119</v>
      </c>
      <c r="D3308" s="5" t="s">
        <v>267</v>
      </c>
      <c r="E3308">
        <v>19</v>
      </c>
      <c r="F3308">
        <v>1.9423106908798218</v>
      </c>
      <c r="G3308">
        <v>2.0316741466522217</v>
      </c>
      <c r="H3308">
        <v>6.834748387336731E-2</v>
      </c>
      <c r="I3308">
        <v>80.413437057991914</v>
      </c>
      <c r="J3308">
        <f t="shared" si="102"/>
        <v>0</v>
      </c>
    </row>
    <row r="3309" spans="1:10" x14ac:dyDescent="0.25">
      <c r="A3309" s="4" t="str">
        <f t="shared" si="103"/>
        <v>SublapSCNW7/9/2021 (5pm-6pm &amp; 6:30pm-8:58pm)20</v>
      </c>
      <c r="B3309" t="s">
        <v>99</v>
      </c>
      <c r="C3309" t="s">
        <v>119</v>
      </c>
      <c r="D3309" s="5" t="s">
        <v>267</v>
      </c>
      <c r="E3309">
        <v>20</v>
      </c>
      <c r="F3309">
        <v>1.8813643455505371</v>
      </c>
      <c r="G3309">
        <v>1.6607875823974609</v>
      </c>
      <c r="H3309">
        <v>6.5156042575836182E-2</v>
      </c>
      <c r="I3309">
        <v>77.070438472418559</v>
      </c>
      <c r="J3309">
        <f t="shared" si="102"/>
        <v>0</v>
      </c>
    </row>
    <row r="3310" spans="1:10" x14ac:dyDescent="0.25">
      <c r="A3310" s="4" t="str">
        <f t="shared" si="103"/>
        <v>SublapSCNW7/9/2021 (5pm-6pm &amp; 6:30pm-8:58pm)21</v>
      </c>
      <c r="B3310" t="s">
        <v>99</v>
      </c>
      <c r="C3310" t="s">
        <v>119</v>
      </c>
      <c r="D3310" s="5" t="s">
        <v>267</v>
      </c>
      <c r="E3310">
        <v>21</v>
      </c>
      <c r="F3310">
        <v>1.8759951591491699</v>
      </c>
      <c r="G3310">
        <v>1.72314453125</v>
      </c>
      <c r="H3310">
        <v>6.1501637101173401E-2</v>
      </c>
      <c r="I3310">
        <v>73.165205091937125</v>
      </c>
      <c r="J3310">
        <f t="shared" si="102"/>
        <v>0</v>
      </c>
    </row>
    <row r="3311" spans="1:10" x14ac:dyDescent="0.25">
      <c r="A3311" s="4" t="str">
        <f t="shared" si="103"/>
        <v>SublapSCNW7/9/2021 (5pm-6pm &amp; 6:30pm-8:58pm)22</v>
      </c>
      <c r="B3311" t="s">
        <v>99</v>
      </c>
      <c r="C3311" t="s">
        <v>119</v>
      </c>
      <c r="D3311" s="5" t="s">
        <v>267</v>
      </c>
      <c r="E3311">
        <v>22</v>
      </c>
      <c r="F3311">
        <v>1.774695873260498</v>
      </c>
      <c r="G3311">
        <v>2.1803493499755859</v>
      </c>
      <c r="H3311">
        <v>6.0593493282794952E-2</v>
      </c>
      <c r="I3311">
        <v>69.774285714285227</v>
      </c>
      <c r="J3311">
        <f t="shared" si="102"/>
        <v>0</v>
      </c>
    </row>
    <row r="3312" spans="1:10" x14ac:dyDescent="0.25">
      <c r="A3312" s="4" t="str">
        <f t="shared" si="103"/>
        <v>SublapSCNW7/9/2021 (5pm-6pm &amp; 6:30pm-8:58pm)23</v>
      </c>
      <c r="B3312" t="s">
        <v>99</v>
      </c>
      <c r="C3312" t="s">
        <v>119</v>
      </c>
      <c r="D3312" s="5" t="s">
        <v>267</v>
      </c>
      <c r="E3312">
        <v>23</v>
      </c>
      <c r="F3312">
        <v>1.6384215354919434</v>
      </c>
      <c r="G3312">
        <v>1.8153101205825806</v>
      </c>
      <c r="H3312">
        <v>6.18557408452034E-2</v>
      </c>
      <c r="I3312">
        <v>68.506902404525988</v>
      </c>
      <c r="J3312">
        <f t="shared" si="102"/>
        <v>0</v>
      </c>
    </row>
    <row r="3313" spans="1:10" x14ac:dyDescent="0.25">
      <c r="A3313" s="4" t="str">
        <f t="shared" si="103"/>
        <v>SublapSCNW7/9/2021 (5pm-6pm &amp; 6:30pm-8:58pm)24</v>
      </c>
      <c r="B3313" t="s">
        <v>99</v>
      </c>
      <c r="C3313" t="s">
        <v>119</v>
      </c>
      <c r="D3313" s="5" t="s">
        <v>267</v>
      </c>
      <c r="E3313">
        <v>24</v>
      </c>
      <c r="F3313">
        <v>1.3841722011566162</v>
      </c>
      <c r="G3313">
        <v>1.5498883724212646</v>
      </c>
      <c r="H3313">
        <v>5.7908713817596436E-2</v>
      </c>
      <c r="I3313">
        <v>67.97531824611049</v>
      </c>
      <c r="J3313">
        <f t="shared" si="102"/>
        <v>0</v>
      </c>
    </row>
    <row r="3314" spans="1:10" x14ac:dyDescent="0.25">
      <c r="A3314" s="4" t="str">
        <f t="shared" si="103"/>
        <v>SublapSCNW8/5/2021 (5pm-6pm &amp; 8pm-9pm)1</v>
      </c>
      <c r="B3314" t="s">
        <v>99</v>
      </c>
      <c r="C3314" t="s">
        <v>119</v>
      </c>
      <c r="D3314" s="5" t="s">
        <v>268</v>
      </c>
      <c r="E3314">
        <v>1</v>
      </c>
      <c r="F3314">
        <v>1.0905692577362061</v>
      </c>
      <c r="G3314">
        <v>1.0941072702407837</v>
      </c>
      <c r="H3314">
        <v>5.2982091903686523E-2</v>
      </c>
      <c r="I3314">
        <v>64.257039106144944</v>
      </c>
      <c r="J3314">
        <f t="shared" si="102"/>
        <v>0</v>
      </c>
    </row>
    <row r="3315" spans="1:10" x14ac:dyDescent="0.25">
      <c r="A3315" s="4" t="str">
        <f t="shared" si="103"/>
        <v>SublapSCNW8/5/2021 (5pm-6pm &amp; 8pm-9pm)2</v>
      </c>
      <c r="B3315" t="s">
        <v>99</v>
      </c>
      <c r="C3315" t="s">
        <v>119</v>
      </c>
      <c r="D3315" s="5" t="s">
        <v>268</v>
      </c>
      <c r="E3315">
        <v>2</v>
      </c>
      <c r="F3315">
        <v>0.99176079034805298</v>
      </c>
      <c r="G3315">
        <v>0.9464108943939209</v>
      </c>
      <c r="H3315">
        <v>5.1771063357591629E-2</v>
      </c>
      <c r="I3315">
        <v>63.434455307262184</v>
      </c>
      <c r="J3315">
        <f t="shared" si="102"/>
        <v>0</v>
      </c>
    </row>
    <row r="3316" spans="1:10" x14ac:dyDescent="0.25">
      <c r="A3316" s="4" t="str">
        <f t="shared" si="103"/>
        <v>SublapSCNW8/5/2021 (5pm-6pm &amp; 8pm-9pm)3</v>
      </c>
      <c r="B3316" t="s">
        <v>99</v>
      </c>
      <c r="C3316" t="s">
        <v>119</v>
      </c>
      <c r="D3316" s="5" t="s">
        <v>268</v>
      </c>
      <c r="E3316">
        <v>3</v>
      </c>
      <c r="F3316">
        <v>0.92317879199981689</v>
      </c>
      <c r="G3316">
        <v>0.80581021308898926</v>
      </c>
      <c r="H3316">
        <v>4.9678750336170197E-2</v>
      </c>
      <c r="I3316">
        <v>62.456689944133657</v>
      </c>
      <c r="J3316">
        <f t="shared" si="102"/>
        <v>0</v>
      </c>
    </row>
    <row r="3317" spans="1:10" x14ac:dyDescent="0.25">
      <c r="A3317" s="4" t="str">
        <f t="shared" si="103"/>
        <v>SublapSCNW8/5/2021 (5pm-6pm &amp; 8pm-9pm)4</v>
      </c>
      <c r="B3317" t="s">
        <v>99</v>
      </c>
      <c r="C3317" t="s">
        <v>119</v>
      </c>
      <c r="D3317" s="5" t="s">
        <v>268</v>
      </c>
      <c r="E3317">
        <v>4</v>
      </c>
      <c r="F3317">
        <v>0.85583484172821045</v>
      </c>
      <c r="G3317">
        <v>0.75361496210098267</v>
      </c>
      <c r="H3317">
        <v>4.593958705663681E-2</v>
      </c>
      <c r="I3317">
        <v>62.136606145251392</v>
      </c>
      <c r="J3317">
        <f t="shared" si="102"/>
        <v>0</v>
      </c>
    </row>
    <row r="3318" spans="1:10" x14ac:dyDescent="0.25">
      <c r="A3318" s="4" t="str">
        <f t="shared" si="103"/>
        <v>SublapSCNW8/5/2021 (5pm-6pm &amp; 8pm-9pm)5</v>
      </c>
      <c r="B3318" t="s">
        <v>99</v>
      </c>
      <c r="C3318" t="s">
        <v>119</v>
      </c>
      <c r="D3318" s="5" t="s">
        <v>268</v>
      </c>
      <c r="E3318">
        <v>5</v>
      </c>
      <c r="F3318">
        <v>0.80471068620681763</v>
      </c>
      <c r="G3318">
        <v>0.7052847146987915</v>
      </c>
      <c r="H3318">
        <v>4.0622275322675705E-2</v>
      </c>
      <c r="I3318">
        <v>61.147486033519762</v>
      </c>
      <c r="J3318">
        <f t="shared" si="102"/>
        <v>0</v>
      </c>
    </row>
    <row r="3319" spans="1:10" x14ac:dyDescent="0.25">
      <c r="A3319" s="4" t="str">
        <f t="shared" si="103"/>
        <v>SublapSCNW8/5/2021 (5pm-6pm &amp; 8pm-9pm)6</v>
      </c>
      <c r="B3319" t="s">
        <v>99</v>
      </c>
      <c r="C3319" t="s">
        <v>119</v>
      </c>
      <c r="D3319" s="5" t="s">
        <v>268</v>
      </c>
      <c r="E3319">
        <v>6</v>
      </c>
      <c r="F3319">
        <v>0.75872081518173218</v>
      </c>
      <c r="G3319">
        <v>0.66824138164520264</v>
      </c>
      <c r="H3319">
        <v>3.2283112406730652E-2</v>
      </c>
      <c r="I3319">
        <v>60.397849162010402</v>
      </c>
      <c r="J3319">
        <f t="shared" si="102"/>
        <v>0</v>
      </c>
    </row>
    <row r="3320" spans="1:10" x14ac:dyDescent="0.25">
      <c r="A3320" s="4" t="str">
        <f t="shared" si="103"/>
        <v>SublapSCNW8/5/2021 (5pm-6pm &amp; 8pm-9pm)7</v>
      </c>
      <c r="B3320" t="s">
        <v>99</v>
      </c>
      <c r="C3320" t="s">
        <v>119</v>
      </c>
      <c r="D3320" s="5" t="s">
        <v>268</v>
      </c>
      <c r="E3320">
        <v>7</v>
      </c>
      <c r="F3320">
        <v>0.69446951150894165</v>
      </c>
      <c r="G3320">
        <v>0.68730896711349487</v>
      </c>
      <c r="H3320">
        <v>2.6941008865833282E-2</v>
      </c>
      <c r="I3320">
        <v>59.824930167598112</v>
      </c>
      <c r="J3320">
        <f t="shared" si="102"/>
        <v>0</v>
      </c>
    </row>
    <row r="3321" spans="1:10" x14ac:dyDescent="0.25">
      <c r="A3321" s="4" t="str">
        <f t="shared" si="103"/>
        <v>SublapSCNW8/5/2021 (5pm-6pm &amp; 8pm-9pm)8</v>
      </c>
      <c r="B3321" t="s">
        <v>99</v>
      </c>
      <c r="C3321" t="s">
        <v>119</v>
      </c>
      <c r="D3321" s="5" t="s">
        <v>268</v>
      </c>
      <c r="E3321">
        <v>8</v>
      </c>
      <c r="F3321">
        <v>0.66741782426834106</v>
      </c>
      <c r="G3321">
        <v>0.66461539268493652</v>
      </c>
      <c r="H3321">
        <v>2.845754474401474E-2</v>
      </c>
      <c r="I3321">
        <v>59.83844972067017</v>
      </c>
      <c r="J3321">
        <f t="shared" si="102"/>
        <v>0</v>
      </c>
    </row>
    <row r="3322" spans="1:10" x14ac:dyDescent="0.25">
      <c r="A3322" s="4" t="str">
        <f t="shared" si="103"/>
        <v>SublapSCNW8/5/2021 (5pm-6pm &amp; 8pm-9pm)9</v>
      </c>
      <c r="B3322" t="s">
        <v>99</v>
      </c>
      <c r="C3322" t="s">
        <v>119</v>
      </c>
      <c r="D3322" s="5" t="s">
        <v>268</v>
      </c>
      <c r="E3322">
        <v>9</v>
      </c>
      <c r="F3322">
        <v>0.61090606451034546</v>
      </c>
      <c r="G3322">
        <v>0.60683584213256836</v>
      </c>
      <c r="H3322">
        <v>3.6852039396762848E-2</v>
      </c>
      <c r="I3322">
        <v>64.179064245810039</v>
      </c>
      <c r="J3322">
        <f t="shared" si="102"/>
        <v>0</v>
      </c>
    </row>
    <row r="3323" spans="1:10" x14ac:dyDescent="0.25">
      <c r="A3323" s="4" t="str">
        <f t="shared" si="103"/>
        <v>SublapSCNW8/5/2021 (5pm-6pm &amp; 8pm-9pm)10</v>
      </c>
      <c r="B3323" t="s">
        <v>99</v>
      </c>
      <c r="C3323" t="s">
        <v>119</v>
      </c>
      <c r="D3323" s="5" t="s">
        <v>268</v>
      </c>
      <c r="E3323">
        <v>10</v>
      </c>
      <c r="F3323">
        <v>0.42407655715942383</v>
      </c>
      <c r="G3323">
        <v>0.46129840612411499</v>
      </c>
      <c r="H3323">
        <v>4.1883140802383423E-2</v>
      </c>
      <c r="I3323">
        <v>69.00356145251358</v>
      </c>
      <c r="J3323">
        <f t="shared" si="102"/>
        <v>0</v>
      </c>
    </row>
    <row r="3324" spans="1:10" x14ac:dyDescent="0.25">
      <c r="A3324" s="4" t="str">
        <f t="shared" si="103"/>
        <v>SublapSCNW8/5/2021 (5pm-6pm &amp; 8pm-9pm)11</v>
      </c>
      <c r="B3324" t="s">
        <v>99</v>
      </c>
      <c r="C3324" t="s">
        <v>119</v>
      </c>
      <c r="D3324" s="5" t="s">
        <v>268</v>
      </c>
      <c r="E3324">
        <v>11</v>
      </c>
      <c r="F3324">
        <v>0.36530375480651855</v>
      </c>
      <c r="G3324">
        <v>0.37494248151779175</v>
      </c>
      <c r="H3324">
        <v>4.5964386314153671E-2</v>
      </c>
      <c r="I3324">
        <v>72.784078212290595</v>
      </c>
      <c r="J3324">
        <f t="shared" si="102"/>
        <v>0</v>
      </c>
    </row>
    <row r="3325" spans="1:10" x14ac:dyDescent="0.25">
      <c r="A3325" s="4" t="str">
        <f t="shared" si="103"/>
        <v>SublapSCNW8/5/2021 (5pm-6pm &amp; 8pm-9pm)12</v>
      </c>
      <c r="B3325" t="s">
        <v>99</v>
      </c>
      <c r="C3325" t="s">
        <v>119</v>
      </c>
      <c r="D3325" s="5" t="s">
        <v>268</v>
      </c>
      <c r="E3325">
        <v>12</v>
      </c>
      <c r="F3325">
        <v>0.40021145343780518</v>
      </c>
      <c r="G3325">
        <v>0.33427312970161438</v>
      </c>
      <c r="H3325">
        <v>5.0862841308116913E-2</v>
      </c>
      <c r="I3325">
        <v>74.727569832401599</v>
      </c>
      <c r="J3325">
        <f t="shared" si="102"/>
        <v>0</v>
      </c>
    </row>
    <row r="3326" spans="1:10" x14ac:dyDescent="0.25">
      <c r="A3326" s="4" t="str">
        <f t="shared" si="103"/>
        <v>SublapSCNW8/5/2021 (5pm-6pm &amp; 8pm-9pm)13</v>
      </c>
      <c r="B3326" t="s">
        <v>99</v>
      </c>
      <c r="C3326" t="s">
        <v>119</v>
      </c>
      <c r="D3326" s="5" t="s">
        <v>268</v>
      </c>
      <c r="E3326">
        <v>13</v>
      </c>
      <c r="F3326">
        <v>0.51214337348937988</v>
      </c>
      <c r="G3326">
        <v>0.50820112228393555</v>
      </c>
      <c r="H3326">
        <v>5.1300972700119019E-2</v>
      </c>
      <c r="I3326">
        <v>77.0741620111733</v>
      </c>
      <c r="J3326">
        <f t="shared" si="102"/>
        <v>0</v>
      </c>
    </row>
    <row r="3327" spans="1:10" x14ac:dyDescent="0.25">
      <c r="A3327" s="4" t="str">
        <f t="shared" si="103"/>
        <v>SublapSCNW8/5/2021 (5pm-6pm &amp; 8pm-9pm)14</v>
      </c>
      <c r="B3327" t="s">
        <v>99</v>
      </c>
      <c r="C3327" t="s">
        <v>119</v>
      </c>
      <c r="D3327" s="5" t="s">
        <v>268</v>
      </c>
      <c r="E3327">
        <v>14</v>
      </c>
      <c r="F3327">
        <v>0.7010040283203125</v>
      </c>
      <c r="G3327">
        <v>0.64496856927871704</v>
      </c>
      <c r="H3327">
        <v>5.0672080367803574E-2</v>
      </c>
      <c r="I3327">
        <v>79.192597765363629</v>
      </c>
      <c r="J3327">
        <f t="shared" si="102"/>
        <v>0</v>
      </c>
    </row>
    <row r="3328" spans="1:10" x14ac:dyDescent="0.25">
      <c r="A3328" s="4" t="str">
        <f t="shared" si="103"/>
        <v>SublapSCNW8/5/2021 (5pm-6pm &amp; 8pm-9pm)15</v>
      </c>
      <c r="B3328" t="s">
        <v>99</v>
      </c>
      <c r="C3328" t="s">
        <v>119</v>
      </c>
      <c r="D3328" s="5" t="s">
        <v>268</v>
      </c>
      <c r="E3328">
        <v>15</v>
      </c>
      <c r="F3328">
        <v>0.85199862718582153</v>
      </c>
      <c r="G3328">
        <v>0.87751567363739014</v>
      </c>
      <c r="H3328">
        <v>2.9568146914243698E-2</v>
      </c>
      <c r="I3328">
        <v>79.633938547486224</v>
      </c>
      <c r="J3328">
        <f t="shared" si="102"/>
        <v>0</v>
      </c>
    </row>
    <row r="3329" spans="1:10" x14ac:dyDescent="0.25">
      <c r="A3329" s="4" t="str">
        <f t="shared" si="103"/>
        <v>SublapSCNW8/5/2021 (5pm-6pm &amp; 8pm-9pm)16</v>
      </c>
      <c r="B3329" t="s">
        <v>99</v>
      </c>
      <c r="C3329" t="s">
        <v>119</v>
      </c>
      <c r="D3329" s="5" t="s">
        <v>268</v>
      </c>
      <c r="E3329">
        <v>16</v>
      </c>
      <c r="F3329">
        <v>1.1438289880752563</v>
      </c>
      <c r="G3329">
        <v>1.118311882019043</v>
      </c>
      <c r="H3329">
        <v>2.9568146914243698E-2</v>
      </c>
      <c r="I3329">
        <v>79.405167597765484</v>
      </c>
      <c r="J3329">
        <f t="shared" si="102"/>
        <v>0</v>
      </c>
    </row>
    <row r="3330" spans="1:10" x14ac:dyDescent="0.25">
      <c r="A3330" s="4" t="str">
        <f t="shared" si="103"/>
        <v>SublapSCNW8/5/2021 (5pm-6pm &amp; 8pm-9pm)17</v>
      </c>
      <c r="B3330" t="s">
        <v>99</v>
      </c>
      <c r="C3330" t="s">
        <v>119</v>
      </c>
      <c r="D3330" s="5" t="s">
        <v>268</v>
      </c>
      <c r="E3330">
        <v>17</v>
      </c>
      <c r="F3330">
        <v>1.3974214792251587</v>
      </c>
      <c r="G3330">
        <v>1.3972854614257813</v>
      </c>
      <c r="H3330">
        <v>5.4951734840869904E-2</v>
      </c>
      <c r="I3330">
        <v>78.826117318435251</v>
      </c>
      <c r="J3330">
        <f t="shared" ref="J3330:J3393" si="104">INDEX(events, MATCH(CONCATENATE(B3330, C3330, D3330), events_y, 0), MATCH("Confidential", events_x, 0))</f>
        <v>0</v>
      </c>
    </row>
    <row r="3331" spans="1:10" x14ac:dyDescent="0.25">
      <c r="A3331" s="4" t="str">
        <f t="shared" ref="A3331:A3394" si="105">B3331&amp;C3331&amp;D3331&amp;E3331</f>
        <v>SublapSCNW8/5/2021 (5pm-6pm &amp; 8pm-9pm)18</v>
      </c>
      <c r="B3331" t="s">
        <v>99</v>
      </c>
      <c r="C3331" t="s">
        <v>119</v>
      </c>
      <c r="D3331" s="5" t="s">
        <v>268</v>
      </c>
      <c r="E3331">
        <v>18</v>
      </c>
      <c r="F3331">
        <v>1.7492796182632446</v>
      </c>
      <c r="G3331">
        <v>1.0647855997085571</v>
      </c>
      <c r="H3331">
        <v>6.4914733171463013E-2</v>
      </c>
      <c r="I3331">
        <v>77.710335195530192</v>
      </c>
      <c r="J3331">
        <f t="shared" si="104"/>
        <v>0</v>
      </c>
    </row>
    <row r="3332" spans="1:10" x14ac:dyDescent="0.25">
      <c r="A3332" s="4" t="str">
        <f t="shared" si="105"/>
        <v>SublapSCNW8/5/2021 (5pm-6pm &amp; 8pm-9pm)19</v>
      </c>
      <c r="B3332" t="s">
        <v>99</v>
      </c>
      <c r="C3332" t="s">
        <v>119</v>
      </c>
      <c r="D3332" s="5" t="s">
        <v>268</v>
      </c>
      <c r="E3332">
        <v>19</v>
      </c>
      <c r="F3332">
        <v>1.8334904909133911</v>
      </c>
      <c r="G3332">
        <v>2.0372006893157959</v>
      </c>
      <c r="H3332">
        <v>6.6645875573158264E-2</v>
      </c>
      <c r="I3332">
        <v>76.473324022347057</v>
      </c>
      <c r="J3332">
        <f t="shared" si="104"/>
        <v>0</v>
      </c>
    </row>
    <row r="3333" spans="1:10" x14ac:dyDescent="0.25">
      <c r="A3333" s="4" t="str">
        <f t="shared" si="105"/>
        <v>SublapSCNW8/5/2021 (5pm-6pm &amp; 8pm-9pm)20</v>
      </c>
      <c r="B3333" t="s">
        <v>99</v>
      </c>
      <c r="C3333" t="s">
        <v>119</v>
      </c>
      <c r="D3333" s="5" t="s">
        <v>268</v>
      </c>
      <c r="E3333">
        <v>20</v>
      </c>
      <c r="F3333">
        <v>1.759924054145813</v>
      </c>
      <c r="G3333">
        <v>1.8839465379714966</v>
      </c>
      <c r="H3333">
        <v>6.3792504370212555E-2</v>
      </c>
      <c r="I3333">
        <v>74.172416201117144</v>
      </c>
      <c r="J3333">
        <f t="shared" si="104"/>
        <v>0</v>
      </c>
    </row>
    <row r="3334" spans="1:10" x14ac:dyDescent="0.25">
      <c r="A3334" s="4" t="str">
        <f t="shared" si="105"/>
        <v>SublapSCNW8/5/2021 (5pm-6pm &amp; 8pm-9pm)21</v>
      </c>
      <c r="B3334" t="s">
        <v>99</v>
      </c>
      <c r="C3334" t="s">
        <v>119</v>
      </c>
      <c r="D3334" s="5" t="s">
        <v>268</v>
      </c>
      <c r="E3334">
        <v>21</v>
      </c>
      <c r="F3334">
        <v>1.7175095081329346</v>
      </c>
      <c r="G3334">
        <v>1.4213145971298218</v>
      </c>
      <c r="H3334">
        <v>5.9764478355646133E-2</v>
      </c>
      <c r="I3334">
        <v>71.433854748602727</v>
      </c>
      <c r="J3334">
        <f t="shared" si="104"/>
        <v>0</v>
      </c>
    </row>
    <row r="3335" spans="1:10" x14ac:dyDescent="0.25">
      <c r="A3335" s="4" t="str">
        <f t="shared" si="105"/>
        <v>SublapSCNW8/5/2021 (5pm-6pm &amp; 8pm-9pm)22</v>
      </c>
      <c r="B3335" t="s">
        <v>99</v>
      </c>
      <c r="C3335" t="s">
        <v>119</v>
      </c>
      <c r="D3335" s="5" t="s">
        <v>268</v>
      </c>
      <c r="E3335">
        <v>22</v>
      </c>
      <c r="F3335">
        <v>1.6972726583480835</v>
      </c>
      <c r="G3335">
        <v>1.8197252750396729</v>
      </c>
      <c r="H3335">
        <v>6.0577210038900375E-2</v>
      </c>
      <c r="I3335">
        <v>67.968826815641975</v>
      </c>
      <c r="J3335">
        <f t="shared" si="104"/>
        <v>0</v>
      </c>
    </row>
    <row r="3336" spans="1:10" x14ac:dyDescent="0.25">
      <c r="A3336" s="4" t="str">
        <f t="shared" si="105"/>
        <v>SublapSCNW8/5/2021 (5pm-6pm &amp; 8pm-9pm)23</v>
      </c>
      <c r="B3336" t="s">
        <v>99</v>
      </c>
      <c r="C3336" t="s">
        <v>119</v>
      </c>
      <c r="D3336" s="5" t="s">
        <v>268</v>
      </c>
      <c r="E3336">
        <v>23</v>
      </c>
      <c r="F3336">
        <v>1.5594868659973145</v>
      </c>
      <c r="G3336">
        <v>1.4875665903091431</v>
      </c>
      <c r="H3336">
        <v>6.0321461409330368E-2</v>
      </c>
      <c r="I3336">
        <v>66.27476256983212</v>
      </c>
      <c r="J3336">
        <f t="shared" si="104"/>
        <v>0</v>
      </c>
    </row>
    <row r="3337" spans="1:10" x14ac:dyDescent="0.25">
      <c r="A3337" s="4" t="str">
        <f t="shared" si="105"/>
        <v>SublapSCNW8/5/2021 (5pm-6pm &amp; 8pm-9pm)24</v>
      </c>
      <c r="B3337" t="s">
        <v>99</v>
      </c>
      <c r="C3337" t="s">
        <v>119</v>
      </c>
      <c r="D3337" s="5" t="s">
        <v>268</v>
      </c>
      <c r="E3337">
        <v>24</v>
      </c>
      <c r="F3337">
        <v>1.2967638969421387</v>
      </c>
      <c r="G3337">
        <v>1.2760772705078125</v>
      </c>
      <c r="H3337">
        <v>5.6364133954048157E-2</v>
      </c>
      <c r="I3337">
        <v>64.327360335194939</v>
      </c>
      <c r="J3337">
        <f t="shared" si="104"/>
        <v>0</v>
      </c>
    </row>
    <row r="3338" spans="1:10" x14ac:dyDescent="0.25">
      <c r="A3338" s="4" t="str">
        <f t="shared" si="105"/>
        <v>SublapSCNW8/27/2021 (6pm-8pm)1</v>
      </c>
      <c r="B3338" t="s">
        <v>99</v>
      </c>
      <c r="C3338" t="s">
        <v>119</v>
      </c>
      <c r="D3338" s="5" t="s">
        <v>269</v>
      </c>
      <c r="E3338">
        <v>1</v>
      </c>
      <c r="F3338">
        <v>1.0197312831878662</v>
      </c>
      <c r="G3338">
        <v>1.0746567249298096</v>
      </c>
      <c r="H3338">
        <v>5.4392844438552856E-2</v>
      </c>
      <c r="I3338">
        <v>64.054105409153777</v>
      </c>
      <c r="J3338">
        <f t="shared" si="104"/>
        <v>0</v>
      </c>
    </row>
    <row r="3339" spans="1:10" x14ac:dyDescent="0.25">
      <c r="A3339" s="4" t="str">
        <f t="shared" si="105"/>
        <v>SublapSCNW8/27/2021 (6pm-8pm)2</v>
      </c>
      <c r="B3339" t="s">
        <v>99</v>
      </c>
      <c r="C3339" t="s">
        <v>119</v>
      </c>
      <c r="D3339" s="5" t="s">
        <v>269</v>
      </c>
      <c r="E3339">
        <v>2</v>
      </c>
      <c r="F3339">
        <v>0.88299822807312012</v>
      </c>
      <c r="G3339">
        <v>0.93496382236480713</v>
      </c>
      <c r="H3339">
        <v>5.0217688083648682E-2</v>
      </c>
      <c r="I3339">
        <v>62.519320388349172</v>
      </c>
      <c r="J3339">
        <f t="shared" si="104"/>
        <v>0</v>
      </c>
    </row>
    <row r="3340" spans="1:10" x14ac:dyDescent="0.25">
      <c r="A3340" s="4" t="str">
        <f t="shared" si="105"/>
        <v>SublapSCNW8/27/2021 (6pm-8pm)3</v>
      </c>
      <c r="B3340" t="s">
        <v>99</v>
      </c>
      <c r="C3340" t="s">
        <v>119</v>
      </c>
      <c r="D3340" s="5" t="s">
        <v>269</v>
      </c>
      <c r="E3340">
        <v>3</v>
      </c>
      <c r="F3340">
        <v>0.79306161403656006</v>
      </c>
      <c r="G3340">
        <v>0.82287603616714478</v>
      </c>
      <c r="H3340">
        <v>4.3123796582221985E-2</v>
      </c>
      <c r="I3340">
        <v>61.426047156727051</v>
      </c>
      <c r="J3340">
        <f t="shared" si="104"/>
        <v>0</v>
      </c>
    </row>
    <row r="3341" spans="1:10" x14ac:dyDescent="0.25">
      <c r="A3341" s="4" t="str">
        <f t="shared" si="105"/>
        <v>SublapSCNW8/27/2021 (6pm-8pm)4</v>
      </c>
      <c r="B3341" t="s">
        <v>99</v>
      </c>
      <c r="C3341" t="s">
        <v>119</v>
      </c>
      <c r="D3341" s="5" t="s">
        <v>269</v>
      </c>
      <c r="E3341">
        <v>4</v>
      </c>
      <c r="F3341">
        <v>0.75562494993209839</v>
      </c>
      <c r="G3341">
        <v>0.76314222812652588</v>
      </c>
      <c r="H3341">
        <v>4.1333261877298355E-2</v>
      </c>
      <c r="I3341">
        <v>60.423356449375369</v>
      </c>
      <c r="J3341">
        <f t="shared" si="104"/>
        <v>0</v>
      </c>
    </row>
    <row r="3342" spans="1:10" x14ac:dyDescent="0.25">
      <c r="A3342" s="4" t="str">
        <f t="shared" si="105"/>
        <v>SublapSCNW8/27/2021 (6pm-8pm)5</v>
      </c>
      <c r="B3342" t="s">
        <v>99</v>
      </c>
      <c r="C3342" t="s">
        <v>119</v>
      </c>
      <c r="D3342" s="5" t="s">
        <v>269</v>
      </c>
      <c r="E3342">
        <v>5</v>
      </c>
      <c r="F3342">
        <v>0.72738313674926758</v>
      </c>
      <c r="G3342">
        <v>0.71268004179000854</v>
      </c>
      <c r="H3342">
        <v>3.6896634846925735E-2</v>
      </c>
      <c r="I3342">
        <v>59.241386962551751</v>
      </c>
      <c r="J3342">
        <f t="shared" si="104"/>
        <v>0</v>
      </c>
    </row>
    <row r="3343" spans="1:10" x14ac:dyDescent="0.25">
      <c r="A3343" s="4" t="str">
        <f t="shared" si="105"/>
        <v>SublapSCNW8/27/2021 (6pm-8pm)6</v>
      </c>
      <c r="B3343" t="s">
        <v>99</v>
      </c>
      <c r="C3343" t="s">
        <v>119</v>
      </c>
      <c r="D3343" s="5" t="s">
        <v>269</v>
      </c>
      <c r="E3343">
        <v>6</v>
      </c>
      <c r="F3343">
        <v>0.68809056282043457</v>
      </c>
      <c r="G3343">
        <v>0.71333056688308716</v>
      </c>
      <c r="H3343">
        <v>3.0707905068993568E-2</v>
      </c>
      <c r="I3343">
        <v>57.851012482662398</v>
      </c>
      <c r="J3343">
        <f t="shared" si="104"/>
        <v>0</v>
      </c>
    </row>
    <row r="3344" spans="1:10" x14ac:dyDescent="0.25">
      <c r="A3344" s="4" t="str">
        <f t="shared" si="105"/>
        <v>SublapSCNW8/27/2021 (6pm-8pm)7</v>
      </c>
      <c r="B3344" t="s">
        <v>99</v>
      </c>
      <c r="C3344" t="s">
        <v>119</v>
      </c>
      <c r="D3344" s="5" t="s">
        <v>269</v>
      </c>
      <c r="E3344">
        <v>7</v>
      </c>
      <c r="F3344">
        <v>0.72257781028747559</v>
      </c>
      <c r="G3344">
        <v>0.75978606939315796</v>
      </c>
      <c r="H3344">
        <v>2.9153846204280853E-2</v>
      </c>
      <c r="I3344">
        <v>57.450319001387015</v>
      </c>
      <c r="J3344">
        <f t="shared" si="104"/>
        <v>0</v>
      </c>
    </row>
    <row r="3345" spans="1:10" x14ac:dyDescent="0.25">
      <c r="A3345" s="4" t="str">
        <f t="shared" si="105"/>
        <v>SublapSCNW8/27/2021 (6pm-8pm)8</v>
      </c>
      <c r="B3345" t="s">
        <v>99</v>
      </c>
      <c r="C3345" t="s">
        <v>119</v>
      </c>
      <c r="D3345" s="5" t="s">
        <v>269</v>
      </c>
      <c r="E3345">
        <v>8</v>
      </c>
      <c r="F3345">
        <v>0.68850427865982056</v>
      </c>
      <c r="G3345">
        <v>0.7378009557723999</v>
      </c>
      <c r="H3345">
        <v>2.9260998591780663E-2</v>
      </c>
      <c r="I3345">
        <v>57.440610263523297</v>
      </c>
      <c r="J3345">
        <f t="shared" si="104"/>
        <v>0</v>
      </c>
    </row>
    <row r="3346" spans="1:10" x14ac:dyDescent="0.25">
      <c r="A3346" s="4" t="str">
        <f t="shared" si="105"/>
        <v>SublapSCNW8/27/2021 (6pm-8pm)9</v>
      </c>
      <c r="B3346" t="s">
        <v>99</v>
      </c>
      <c r="C3346" t="s">
        <v>119</v>
      </c>
      <c r="D3346" s="5" t="s">
        <v>269</v>
      </c>
      <c r="E3346">
        <v>9</v>
      </c>
      <c r="F3346">
        <v>0.52991825342178345</v>
      </c>
      <c r="G3346">
        <v>0.57844287157058716</v>
      </c>
      <c r="H3346">
        <v>3.5077173262834549E-2</v>
      </c>
      <c r="I3346">
        <v>60.62693481276002</v>
      </c>
      <c r="J3346">
        <f t="shared" si="104"/>
        <v>0</v>
      </c>
    </row>
    <row r="3347" spans="1:10" x14ac:dyDescent="0.25">
      <c r="A3347" s="4" t="str">
        <f t="shared" si="105"/>
        <v>SublapSCNW8/27/2021 (6pm-8pm)10</v>
      </c>
      <c r="B3347" t="s">
        <v>99</v>
      </c>
      <c r="C3347" t="s">
        <v>119</v>
      </c>
      <c r="D3347" s="5" t="s">
        <v>269</v>
      </c>
      <c r="E3347">
        <v>10</v>
      </c>
      <c r="F3347">
        <v>0.35926592350006104</v>
      </c>
      <c r="G3347">
        <v>0.42768082022666931</v>
      </c>
      <c r="H3347">
        <v>4.1878350079059601E-2</v>
      </c>
      <c r="I3347">
        <v>67.203841886268663</v>
      </c>
      <c r="J3347">
        <f t="shared" si="104"/>
        <v>0</v>
      </c>
    </row>
    <row r="3348" spans="1:10" x14ac:dyDescent="0.25">
      <c r="A3348" s="4" t="str">
        <f t="shared" si="105"/>
        <v>SublapSCNW8/27/2021 (6pm-8pm)11</v>
      </c>
      <c r="B3348" t="s">
        <v>99</v>
      </c>
      <c r="C3348" t="s">
        <v>119</v>
      </c>
      <c r="D3348" s="5" t="s">
        <v>269</v>
      </c>
      <c r="E3348">
        <v>11</v>
      </c>
      <c r="F3348">
        <v>0.25368630886077881</v>
      </c>
      <c r="G3348">
        <v>0.24789115786552429</v>
      </c>
      <c r="H3348">
        <v>4.2920950800180435E-2</v>
      </c>
      <c r="I3348">
        <v>70.536685159500863</v>
      </c>
      <c r="J3348">
        <f t="shared" si="104"/>
        <v>0</v>
      </c>
    </row>
    <row r="3349" spans="1:10" x14ac:dyDescent="0.25">
      <c r="A3349" s="4" t="str">
        <f t="shared" si="105"/>
        <v>SublapSCNW8/27/2021 (6pm-8pm)12</v>
      </c>
      <c r="B3349" t="s">
        <v>99</v>
      </c>
      <c r="C3349" t="s">
        <v>119</v>
      </c>
      <c r="D3349" s="5" t="s">
        <v>269</v>
      </c>
      <c r="E3349">
        <v>12</v>
      </c>
      <c r="F3349">
        <v>0.2308470755815506</v>
      </c>
      <c r="G3349">
        <v>0.22203320264816284</v>
      </c>
      <c r="H3349">
        <v>4.9264706671237946E-2</v>
      </c>
      <c r="I3349">
        <v>75.024257975034288</v>
      </c>
      <c r="J3349">
        <f t="shared" si="104"/>
        <v>0</v>
      </c>
    </row>
    <row r="3350" spans="1:10" x14ac:dyDescent="0.25">
      <c r="A3350" s="4" t="str">
        <f t="shared" si="105"/>
        <v>SublapSCNW8/27/2021 (6pm-8pm)13</v>
      </c>
      <c r="B3350" t="s">
        <v>99</v>
      </c>
      <c r="C3350" t="s">
        <v>119</v>
      </c>
      <c r="D3350" s="5" t="s">
        <v>269</v>
      </c>
      <c r="E3350">
        <v>13</v>
      </c>
      <c r="F3350">
        <v>0.36962151527404785</v>
      </c>
      <c r="G3350">
        <v>0.34128904342651367</v>
      </c>
      <c r="H3350">
        <v>5.6003384292125702E-2</v>
      </c>
      <c r="I3350">
        <v>77.852565880721244</v>
      </c>
      <c r="J3350">
        <f t="shared" si="104"/>
        <v>0</v>
      </c>
    </row>
    <row r="3351" spans="1:10" x14ac:dyDescent="0.25">
      <c r="A3351" s="4" t="str">
        <f t="shared" si="105"/>
        <v>SublapSCNW8/27/2021 (6pm-8pm)14</v>
      </c>
      <c r="B3351" t="s">
        <v>99</v>
      </c>
      <c r="C3351" t="s">
        <v>119</v>
      </c>
      <c r="D3351" s="5" t="s">
        <v>269</v>
      </c>
      <c r="E3351">
        <v>14</v>
      </c>
      <c r="F3351">
        <v>0.57725584506988525</v>
      </c>
      <c r="G3351">
        <v>0.58618879318237305</v>
      </c>
      <c r="H3351">
        <v>5.7192087173461914E-2</v>
      </c>
      <c r="I3351">
        <v>79.331345353676184</v>
      </c>
      <c r="J3351">
        <f t="shared" si="104"/>
        <v>0</v>
      </c>
    </row>
    <row r="3352" spans="1:10" x14ac:dyDescent="0.25">
      <c r="A3352" s="4" t="str">
        <f t="shared" si="105"/>
        <v>SublapSCNW8/27/2021 (6pm-8pm)15</v>
      </c>
      <c r="B3352" t="s">
        <v>99</v>
      </c>
      <c r="C3352" t="s">
        <v>119</v>
      </c>
      <c r="D3352" s="5" t="s">
        <v>269</v>
      </c>
      <c r="E3352">
        <v>15</v>
      </c>
      <c r="F3352">
        <v>0.84416788816452026</v>
      </c>
      <c r="G3352">
        <v>0.81248849630355835</v>
      </c>
      <c r="H3352">
        <v>5.3135156631469727E-2</v>
      </c>
      <c r="I3352">
        <v>79.459361997225884</v>
      </c>
      <c r="J3352">
        <f t="shared" si="104"/>
        <v>0</v>
      </c>
    </row>
    <row r="3353" spans="1:10" x14ac:dyDescent="0.25">
      <c r="A3353" s="4" t="str">
        <f t="shared" si="105"/>
        <v>SublapSCNW8/27/2021 (6pm-8pm)16</v>
      </c>
      <c r="B3353" t="s">
        <v>99</v>
      </c>
      <c r="C3353" t="s">
        <v>119</v>
      </c>
      <c r="D3353" s="5" t="s">
        <v>269</v>
      </c>
      <c r="E3353">
        <v>16</v>
      </c>
      <c r="F3353">
        <v>1.1872804164886475</v>
      </c>
      <c r="G3353">
        <v>1.1642274856567383</v>
      </c>
      <c r="H3353">
        <v>2.9899083077907562E-2</v>
      </c>
      <c r="I3353">
        <v>79.01650485436889</v>
      </c>
      <c r="J3353">
        <f t="shared" si="104"/>
        <v>0</v>
      </c>
    </row>
    <row r="3354" spans="1:10" x14ac:dyDescent="0.25">
      <c r="A3354" s="4" t="str">
        <f t="shared" si="105"/>
        <v>SublapSCNW8/27/2021 (6pm-8pm)17</v>
      </c>
      <c r="B3354" t="s">
        <v>99</v>
      </c>
      <c r="C3354" t="s">
        <v>119</v>
      </c>
      <c r="D3354" s="5" t="s">
        <v>269</v>
      </c>
      <c r="E3354">
        <v>17</v>
      </c>
      <c r="F3354">
        <v>1.4680261611938477</v>
      </c>
      <c r="G3354">
        <v>1.4910790920257568</v>
      </c>
      <c r="H3354">
        <v>2.9899083077907562E-2</v>
      </c>
      <c r="I3354">
        <v>78.672260748960625</v>
      </c>
      <c r="J3354">
        <f t="shared" si="104"/>
        <v>0</v>
      </c>
    </row>
    <row r="3355" spans="1:10" x14ac:dyDescent="0.25">
      <c r="A3355" s="4" t="str">
        <f t="shared" si="105"/>
        <v>SublapSCNW8/27/2021 (6pm-8pm)18</v>
      </c>
      <c r="B3355" t="s">
        <v>99</v>
      </c>
      <c r="C3355" t="s">
        <v>119</v>
      </c>
      <c r="D3355" s="5" t="s">
        <v>269</v>
      </c>
      <c r="E3355">
        <v>18</v>
      </c>
      <c r="F3355">
        <v>1.7861156463623047</v>
      </c>
      <c r="G3355">
        <v>1.8381346464157104</v>
      </c>
      <c r="H3355">
        <v>5.6414756923913956E-2</v>
      </c>
      <c r="I3355">
        <v>77.974202496532257</v>
      </c>
      <c r="J3355">
        <f t="shared" si="104"/>
        <v>0</v>
      </c>
    </row>
    <row r="3356" spans="1:10" x14ac:dyDescent="0.25">
      <c r="A3356" s="4" t="str">
        <f t="shared" si="105"/>
        <v>SublapSCNW8/27/2021 (6pm-8pm)19</v>
      </c>
      <c r="B3356" t="s">
        <v>99</v>
      </c>
      <c r="C3356" t="s">
        <v>119</v>
      </c>
      <c r="D3356" s="5" t="s">
        <v>269</v>
      </c>
      <c r="E3356">
        <v>19</v>
      </c>
      <c r="F3356">
        <v>1.9076160192489624</v>
      </c>
      <c r="G3356">
        <v>1.4183111190795898</v>
      </c>
      <c r="H3356">
        <v>6.4739152789115906E-2</v>
      </c>
      <c r="I3356">
        <v>75.992926490985056</v>
      </c>
      <c r="J3356">
        <f t="shared" si="104"/>
        <v>0</v>
      </c>
    </row>
    <row r="3357" spans="1:10" x14ac:dyDescent="0.25">
      <c r="A3357" s="4" t="str">
        <f t="shared" si="105"/>
        <v>SublapSCNW8/27/2021 (6pm-8pm)20</v>
      </c>
      <c r="B3357" t="s">
        <v>99</v>
      </c>
      <c r="C3357" t="s">
        <v>119</v>
      </c>
      <c r="D3357" s="5" t="s">
        <v>269</v>
      </c>
      <c r="E3357">
        <v>20</v>
      </c>
      <c r="F3357">
        <v>1.8768631219863892</v>
      </c>
      <c r="G3357">
        <v>1.5331977605819702</v>
      </c>
      <c r="H3357">
        <v>6.0673210769891739E-2</v>
      </c>
      <c r="I3357">
        <v>72.930568654645697</v>
      </c>
      <c r="J3357">
        <f t="shared" si="104"/>
        <v>0</v>
      </c>
    </row>
    <row r="3358" spans="1:10" x14ac:dyDescent="0.25">
      <c r="A3358" s="4" t="str">
        <f t="shared" si="105"/>
        <v>SublapSCNW8/27/2021 (6pm-8pm)21</v>
      </c>
      <c r="B3358" t="s">
        <v>99</v>
      </c>
      <c r="C3358" t="s">
        <v>119</v>
      </c>
      <c r="D3358" s="5" t="s">
        <v>269</v>
      </c>
      <c r="E3358">
        <v>21</v>
      </c>
      <c r="F3358">
        <v>1.7502409219741821</v>
      </c>
      <c r="G3358">
        <v>1.9412987232208252</v>
      </c>
      <c r="H3358">
        <v>6.2124520540237427E-2</v>
      </c>
      <c r="I3358">
        <v>68.306712898751741</v>
      </c>
      <c r="J3358">
        <f t="shared" si="104"/>
        <v>0</v>
      </c>
    </row>
    <row r="3359" spans="1:10" x14ac:dyDescent="0.25">
      <c r="A3359" s="4" t="str">
        <f t="shared" si="105"/>
        <v>SublapSCNW8/27/2021 (6pm-8pm)22</v>
      </c>
      <c r="B3359" t="s">
        <v>99</v>
      </c>
      <c r="C3359" t="s">
        <v>119</v>
      </c>
      <c r="D3359" s="5" t="s">
        <v>269</v>
      </c>
      <c r="E3359">
        <v>22</v>
      </c>
      <c r="F3359">
        <v>1.6885535717010498</v>
      </c>
      <c r="G3359">
        <v>1.6438809633255005</v>
      </c>
      <c r="H3359">
        <v>5.7563390582799911E-2</v>
      </c>
      <c r="I3359">
        <v>65.445977808599125</v>
      </c>
      <c r="J3359">
        <f t="shared" si="104"/>
        <v>0</v>
      </c>
    </row>
    <row r="3360" spans="1:10" x14ac:dyDescent="0.25">
      <c r="A3360" s="4" t="str">
        <f t="shared" si="105"/>
        <v>SublapSCNW8/27/2021 (6pm-8pm)23</v>
      </c>
      <c r="B3360" t="s">
        <v>99</v>
      </c>
      <c r="C3360" t="s">
        <v>119</v>
      </c>
      <c r="D3360" s="5" t="s">
        <v>269</v>
      </c>
      <c r="E3360">
        <v>23</v>
      </c>
      <c r="F3360">
        <v>1.4670172929763794</v>
      </c>
      <c r="G3360">
        <v>1.5156180858612061</v>
      </c>
      <c r="H3360">
        <v>5.9689272195100784E-2</v>
      </c>
      <c r="I3360">
        <v>63.195256588071317</v>
      </c>
      <c r="J3360">
        <f t="shared" si="104"/>
        <v>0</v>
      </c>
    </row>
    <row r="3361" spans="1:10" x14ac:dyDescent="0.25">
      <c r="A3361" s="4" t="str">
        <f t="shared" si="105"/>
        <v>SublapSCNW8/27/2021 (6pm-8pm)24</v>
      </c>
      <c r="B3361" t="s">
        <v>99</v>
      </c>
      <c r="C3361" t="s">
        <v>119</v>
      </c>
      <c r="D3361" s="5" t="s">
        <v>269</v>
      </c>
      <c r="E3361">
        <v>24</v>
      </c>
      <c r="F3361">
        <v>1.2198175191879272</v>
      </c>
      <c r="G3361">
        <v>1.2873584032058716</v>
      </c>
      <c r="H3361">
        <v>5.4755233228206635E-2</v>
      </c>
      <c r="I3361">
        <v>62.020970873785906</v>
      </c>
      <c r="J3361">
        <f t="shared" si="104"/>
        <v>0</v>
      </c>
    </row>
    <row r="3362" spans="1:10" x14ac:dyDescent="0.25">
      <c r="A3362" s="4" t="str">
        <f t="shared" si="105"/>
        <v>SublapSCNW9/9/2021 (6pm-8pm)1</v>
      </c>
      <c r="B3362" t="s">
        <v>99</v>
      </c>
      <c r="C3362" t="s">
        <v>119</v>
      </c>
      <c r="D3362" s="5" t="s">
        <v>270</v>
      </c>
      <c r="E3362">
        <v>1</v>
      </c>
      <c r="F3362">
        <v>0.99376332759857178</v>
      </c>
      <c r="G3362">
        <v>1.0272479057312012</v>
      </c>
      <c r="H3362">
        <v>5.3679857403039932E-2</v>
      </c>
      <c r="I3362">
        <v>61.198814016172172</v>
      </c>
      <c r="J3362">
        <f t="shared" si="104"/>
        <v>0</v>
      </c>
    </row>
    <row r="3363" spans="1:10" x14ac:dyDescent="0.25">
      <c r="A3363" s="4" t="str">
        <f t="shared" si="105"/>
        <v>SublapSCNW9/9/2021 (6pm-8pm)2</v>
      </c>
      <c r="B3363" t="s">
        <v>99</v>
      </c>
      <c r="C3363" t="s">
        <v>119</v>
      </c>
      <c r="D3363" s="5" t="s">
        <v>270</v>
      </c>
      <c r="E3363">
        <v>2</v>
      </c>
      <c r="F3363">
        <v>0.88767546415328979</v>
      </c>
      <c r="G3363">
        <v>0.89790970087051392</v>
      </c>
      <c r="H3363">
        <v>5.1882121711969376E-2</v>
      </c>
      <c r="I3363">
        <v>61.740471698112877</v>
      </c>
      <c r="J3363">
        <f t="shared" si="104"/>
        <v>0</v>
      </c>
    </row>
    <row r="3364" spans="1:10" x14ac:dyDescent="0.25">
      <c r="A3364" s="4" t="str">
        <f t="shared" si="105"/>
        <v>SublapSCNW9/9/2021 (6pm-8pm)3</v>
      </c>
      <c r="B3364" t="s">
        <v>99</v>
      </c>
      <c r="C3364" t="s">
        <v>119</v>
      </c>
      <c r="D3364" s="5" t="s">
        <v>270</v>
      </c>
      <c r="E3364">
        <v>3</v>
      </c>
      <c r="F3364">
        <v>0.84359776973724365</v>
      </c>
      <c r="G3364">
        <v>0.79026901721954346</v>
      </c>
      <c r="H3364">
        <v>4.7523520886898041E-2</v>
      </c>
      <c r="I3364">
        <v>61.740121293801252</v>
      </c>
      <c r="J3364">
        <f t="shared" si="104"/>
        <v>0</v>
      </c>
    </row>
    <row r="3365" spans="1:10" x14ac:dyDescent="0.25">
      <c r="A3365" s="4" t="str">
        <f t="shared" si="105"/>
        <v>SublapSCNW9/9/2021 (6pm-8pm)4</v>
      </c>
      <c r="B3365" t="s">
        <v>99</v>
      </c>
      <c r="C3365" t="s">
        <v>119</v>
      </c>
      <c r="D3365" s="5" t="s">
        <v>270</v>
      </c>
      <c r="E3365">
        <v>4</v>
      </c>
      <c r="F3365">
        <v>0.78965294361114502</v>
      </c>
      <c r="G3365">
        <v>0.76639086008071899</v>
      </c>
      <c r="H3365">
        <v>4.6912573277950287E-2</v>
      </c>
      <c r="I3365">
        <v>61.616037735848877</v>
      </c>
      <c r="J3365">
        <f t="shared" si="104"/>
        <v>0</v>
      </c>
    </row>
    <row r="3366" spans="1:10" x14ac:dyDescent="0.25">
      <c r="A3366" s="4" t="str">
        <f t="shared" si="105"/>
        <v>SublapSCNW9/9/2021 (6pm-8pm)5</v>
      </c>
      <c r="B3366" t="s">
        <v>99</v>
      </c>
      <c r="C3366" t="s">
        <v>119</v>
      </c>
      <c r="D3366" s="5" t="s">
        <v>270</v>
      </c>
      <c r="E3366">
        <v>5</v>
      </c>
      <c r="F3366">
        <v>0.78089416027069092</v>
      </c>
      <c r="G3366">
        <v>0.7248043417930603</v>
      </c>
      <c r="H3366">
        <v>4.5766159892082214E-2</v>
      </c>
      <c r="I3366">
        <v>61.580471698113129</v>
      </c>
      <c r="J3366">
        <f t="shared" si="104"/>
        <v>0</v>
      </c>
    </row>
    <row r="3367" spans="1:10" x14ac:dyDescent="0.25">
      <c r="A3367" s="4" t="str">
        <f t="shared" si="105"/>
        <v>SublapSCNW9/9/2021 (6pm-8pm)6</v>
      </c>
      <c r="B3367" t="s">
        <v>99</v>
      </c>
      <c r="C3367" t="s">
        <v>119</v>
      </c>
      <c r="D3367" s="5" t="s">
        <v>270</v>
      </c>
      <c r="E3367">
        <v>6</v>
      </c>
      <c r="F3367">
        <v>0.75803184509277344</v>
      </c>
      <c r="G3367">
        <v>0.7037389874458313</v>
      </c>
      <c r="H3367">
        <v>3.4227289259433746E-2</v>
      </c>
      <c r="I3367">
        <v>62.229285714286142</v>
      </c>
      <c r="J3367">
        <f t="shared" si="104"/>
        <v>0</v>
      </c>
    </row>
    <row r="3368" spans="1:10" x14ac:dyDescent="0.25">
      <c r="A3368" s="4" t="str">
        <f t="shared" si="105"/>
        <v>SublapSCNW9/9/2021 (6pm-8pm)7</v>
      </c>
      <c r="B3368" t="s">
        <v>99</v>
      </c>
      <c r="C3368" t="s">
        <v>119</v>
      </c>
      <c r="D3368" s="5" t="s">
        <v>270</v>
      </c>
      <c r="E3368">
        <v>7</v>
      </c>
      <c r="F3368">
        <v>0.77282124757766724</v>
      </c>
      <c r="G3368">
        <v>0.7698093056678772</v>
      </c>
      <c r="H3368">
        <v>2.7999142184853554E-2</v>
      </c>
      <c r="I3368">
        <v>62.509204851752123</v>
      </c>
      <c r="J3368">
        <f t="shared" si="104"/>
        <v>0</v>
      </c>
    </row>
    <row r="3369" spans="1:10" x14ac:dyDescent="0.25">
      <c r="A3369" s="4" t="str">
        <f t="shared" si="105"/>
        <v>SublapSCNW9/9/2021 (6pm-8pm)8</v>
      </c>
      <c r="B3369" t="s">
        <v>99</v>
      </c>
      <c r="C3369" t="s">
        <v>119</v>
      </c>
      <c r="D3369" s="5" t="s">
        <v>270</v>
      </c>
      <c r="E3369">
        <v>8</v>
      </c>
      <c r="F3369">
        <v>0.77837568521499634</v>
      </c>
      <c r="G3369">
        <v>0.78249925374984741</v>
      </c>
      <c r="H3369">
        <v>2.9516106471419334E-2</v>
      </c>
      <c r="I3369">
        <v>61.948436657681945</v>
      </c>
      <c r="J3369">
        <f t="shared" si="104"/>
        <v>0</v>
      </c>
    </row>
    <row r="3370" spans="1:10" x14ac:dyDescent="0.25">
      <c r="A3370" s="4" t="str">
        <f t="shared" si="105"/>
        <v>SublapSCNW9/9/2021 (6pm-8pm)9</v>
      </c>
      <c r="B3370" t="s">
        <v>99</v>
      </c>
      <c r="C3370" t="s">
        <v>119</v>
      </c>
      <c r="D3370" s="5" t="s">
        <v>270</v>
      </c>
      <c r="E3370">
        <v>9</v>
      </c>
      <c r="F3370">
        <v>0.65199100971221924</v>
      </c>
      <c r="G3370">
        <v>0.64656752347946167</v>
      </c>
      <c r="H3370">
        <v>3.4004446119070053E-2</v>
      </c>
      <c r="I3370">
        <v>61.432439353099234</v>
      </c>
      <c r="J3370">
        <f t="shared" si="104"/>
        <v>0</v>
      </c>
    </row>
    <row r="3371" spans="1:10" x14ac:dyDescent="0.25">
      <c r="A3371" s="4" t="str">
        <f t="shared" si="105"/>
        <v>SublapSCNW9/9/2021 (6pm-8pm)10</v>
      </c>
      <c r="B3371" t="s">
        <v>99</v>
      </c>
      <c r="C3371" t="s">
        <v>119</v>
      </c>
      <c r="D3371" s="5" t="s">
        <v>270</v>
      </c>
      <c r="E3371">
        <v>10</v>
      </c>
      <c r="F3371">
        <v>0.47983452677726746</v>
      </c>
      <c r="G3371">
        <v>0.50144916772842407</v>
      </c>
      <c r="H3371">
        <v>3.9070628583431244E-2</v>
      </c>
      <c r="I3371">
        <v>62.236078167115735</v>
      </c>
      <c r="J3371">
        <f t="shared" si="104"/>
        <v>0</v>
      </c>
    </row>
    <row r="3372" spans="1:10" x14ac:dyDescent="0.25">
      <c r="A3372" s="4" t="str">
        <f t="shared" si="105"/>
        <v>SublapSCNW9/9/2021 (6pm-8pm)11</v>
      </c>
      <c r="B3372" t="s">
        <v>99</v>
      </c>
      <c r="C3372" t="s">
        <v>119</v>
      </c>
      <c r="D3372" s="5" t="s">
        <v>270</v>
      </c>
      <c r="E3372">
        <v>11</v>
      </c>
      <c r="F3372">
        <v>0.41930615901947021</v>
      </c>
      <c r="G3372">
        <v>0.41854125261306763</v>
      </c>
      <c r="H3372">
        <v>4.5179076492786407E-2</v>
      </c>
      <c r="I3372">
        <v>66.628598382749303</v>
      </c>
      <c r="J3372">
        <f t="shared" si="104"/>
        <v>0</v>
      </c>
    </row>
    <row r="3373" spans="1:10" x14ac:dyDescent="0.25">
      <c r="A3373" s="4" t="str">
        <f t="shared" si="105"/>
        <v>SublapSCNW9/9/2021 (6pm-8pm)12</v>
      </c>
      <c r="B3373" t="s">
        <v>99</v>
      </c>
      <c r="C3373" t="s">
        <v>119</v>
      </c>
      <c r="D3373" s="5" t="s">
        <v>270</v>
      </c>
      <c r="E3373">
        <v>12</v>
      </c>
      <c r="F3373">
        <v>0.37960532307624817</v>
      </c>
      <c r="G3373">
        <v>0.40548127889633179</v>
      </c>
      <c r="H3373">
        <v>5.1627818495035172E-2</v>
      </c>
      <c r="I3373">
        <v>71.107223719677023</v>
      </c>
      <c r="J3373">
        <f t="shared" si="104"/>
        <v>0</v>
      </c>
    </row>
    <row r="3374" spans="1:10" x14ac:dyDescent="0.25">
      <c r="A3374" s="4" t="str">
        <f t="shared" si="105"/>
        <v>SublapSCNW9/9/2021 (6pm-8pm)13</v>
      </c>
      <c r="B3374" t="s">
        <v>99</v>
      </c>
      <c r="C3374" t="s">
        <v>119</v>
      </c>
      <c r="D3374" s="5" t="s">
        <v>270</v>
      </c>
      <c r="E3374">
        <v>13</v>
      </c>
      <c r="F3374">
        <v>0.5270693302154541</v>
      </c>
      <c r="G3374">
        <v>0.54092192649841309</v>
      </c>
      <c r="H3374">
        <v>5.5380880832672119E-2</v>
      </c>
      <c r="I3374">
        <v>72.918598382749224</v>
      </c>
      <c r="J3374">
        <f t="shared" si="104"/>
        <v>0</v>
      </c>
    </row>
    <row r="3375" spans="1:10" x14ac:dyDescent="0.25">
      <c r="A3375" s="4" t="str">
        <f t="shared" si="105"/>
        <v>SublapSCNW9/9/2021 (6pm-8pm)14</v>
      </c>
      <c r="B3375" t="s">
        <v>99</v>
      </c>
      <c r="C3375" t="s">
        <v>119</v>
      </c>
      <c r="D3375" s="5" t="s">
        <v>270</v>
      </c>
      <c r="E3375">
        <v>14</v>
      </c>
      <c r="F3375">
        <v>0.7724149227142334</v>
      </c>
      <c r="G3375">
        <v>0.71047037839889526</v>
      </c>
      <c r="H3375">
        <v>5.8131776750087738E-2</v>
      </c>
      <c r="I3375">
        <v>74.648921832884298</v>
      </c>
      <c r="J3375">
        <f t="shared" si="104"/>
        <v>0</v>
      </c>
    </row>
    <row r="3376" spans="1:10" x14ac:dyDescent="0.25">
      <c r="A3376" s="4" t="str">
        <f t="shared" si="105"/>
        <v>SublapSCNW9/9/2021 (6pm-8pm)15</v>
      </c>
      <c r="B3376" t="s">
        <v>99</v>
      </c>
      <c r="C3376" t="s">
        <v>119</v>
      </c>
      <c r="D3376" s="5" t="s">
        <v>270</v>
      </c>
      <c r="E3376">
        <v>15</v>
      </c>
      <c r="F3376">
        <v>1.034710168838501</v>
      </c>
      <c r="G3376">
        <v>0.9742283821105957</v>
      </c>
      <c r="H3376">
        <v>5.3311478346586227E-2</v>
      </c>
      <c r="I3376">
        <v>77.741913746630729</v>
      </c>
      <c r="J3376">
        <f t="shared" si="104"/>
        <v>0</v>
      </c>
    </row>
    <row r="3377" spans="1:10" x14ac:dyDescent="0.25">
      <c r="A3377" s="4" t="str">
        <f t="shared" si="105"/>
        <v>SublapSCNW9/9/2021 (6pm-8pm)16</v>
      </c>
      <c r="B3377" t="s">
        <v>99</v>
      </c>
      <c r="C3377" t="s">
        <v>119</v>
      </c>
      <c r="D3377" s="5" t="s">
        <v>270</v>
      </c>
      <c r="E3377">
        <v>16</v>
      </c>
      <c r="F3377">
        <v>1.2902042865753174</v>
      </c>
      <c r="G3377">
        <v>1.3273509740829468</v>
      </c>
      <c r="H3377">
        <v>2.9272807762026787E-2</v>
      </c>
      <c r="I3377">
        <v>80.18517520215633</v>
      </c>
      <c r="J3377">
        <f t="shared" si="104"/>
        <v>0</v>
      </c>
    </row>
    <row r="3378" spans="1:10" x14ac:dyDescent="0.25">
      <c r="A3378" s="4" t="str">
        <f t="shared" si="105"/>
        <v>SublapSCNW9/9/2021 (6pm-8pm)17</v>
      </c>
      <c r="B3378" t="s">
        <v>99</v>
      </c>
      <c r="C3378" t="s">
        <v>119</v>
      </c>
      <c r="D3378" s="5" t="s">
        <v>270</v>
      </c>
      <c r="E3378">
        <v>17</v>
      </c>
      <c r="F3378">
        <v>1.636765718460083</v>
      </c>
      <c r="G3378">
        <v>1.5996190309524536</v>
      </c>
      <c r="H3378">
        <v>2.9272807762026787E-2</v>
      </c>
      <c r="I3378">
        <v>78.200876010781798</v>
      </c>
      <c r="J3378">
        <f t="shared" si="104"/>
        <v>0</v>
      </c>
    </row>
    <row r="3379" spans="1:10" x14ac:dyDescent="0.25">
      <c r="A3379" s="4" t="str">
        <f t="shared" si="105"/>
        <v>SublapSCNW9/9/2021 (6pm-8pm)18</v>
      </c>
      <c r="B3379" t="s">
        <v>99</v>
      </c>
      <c r="C3379" t="s">
        <v>119</v>
      </c>
      <c r="D3379" s="5" t="s">
        <v>270</v>
      </c>
      <c r="E3379">
        <v>18</v>
      </c>
      <c r="F3379">
        <v>1.9187862873077393</v>
      </c>
      <c r="G3379">
        <v>1.8526196479797363</v>
      </c>
      <c r="H3379">
        <v>5.6230515241622925E-2</v>
      </c>
      <c r="I3379">
        <v>76.93598382749326</v>
      </c>
      <c r="J3379">
        <f t="shared" si="104"/>
        <v>0</v>
      </c>
    </row>
    <row r="3380" spans="1:10" x14ac:dyDescent="0.25">
      <c r="A3380" s="4" t="str">
        <f t="shared" si="105"/>
        <v>SublapSCNW9/9/2021 (6pm-8pm)19</v>
      </c>
      <c r="B3380" t="s">
        <v>99</v>
      </c>
      <c r="C3380" t="s">
        <v>119</v>
      </c>
      <c r="D3380" s="5" t="s">
        <v>270</v>
      </c>
      <c r="E3380">
        <v>19</v>
      </c>
      <c r="F3380">
        <v>1.9828500747680664</v>
      </c>
      <c r="G3380">
        <v>1.4484927654266357</v>
      </c>
      <c r="H3380">
        <v>6.4577534794807434E-2</v>
      </c>
      <c r="I3380">
        <v>74.188005390835897</v>
      </c>
      <c r="J3380">
        <f t="shared" si="104"/>
        <v>0</v>
      </c>
    </row>
    <row r="3381" spans="1:10" x14ac:dyDescent="0.25">
      <c r="A3381" s="4" t="str">
        <f t="shared" si="105"/>
        <v>SublapSCNW9/9/2021 (6pm-8pm)20</v>
      </c>
      <c r="B3381" t="s">
        <v>99</v>
      </c>
      <c r="C3381" t="s">
        <v>119</v>
      </c>
      <c r="D3381" s="5" t="s">
        <v>270</v>
      </c>
      <c r="E3381">
        <v>20</v>
      </c>
      <c r="F3381">
        <v>1.79921555519104</v>
      </c>
      <c r="G3381">
        <v>1.6194241046905518</v>
      </c>
      <c r="H3381">
        <v>6.4748577773571014E-2</v>
      </c>
      <c r="I3381">
        <v>70.857870619945317</v>
      </c>
      <c r="J3381">
        <f t="shared" si="104"/>
        <v>0</v>
      </c>
    </row>
    <row r="3382" spans="1:10" x14ac:dyDescent="0.25">
      <c r="A3382" s="4" t="str">
        <f t="shared" si="105"/>
        <v>SublapSCNW9/9/2021 (6pm-8pm)21</v>
      </c>
      <c r="B3382" t="s">
        <v>99</v>
      </c>
      <c r="C3382" t="s">
        <v>119</v>
      </c>
      <c r="D3382" s="5" t="s">
        <v>270</v>
      </c>
      <c r="E3382">
        <v>21</v>
      </c>
      <c r="F3382">
        <v>1.7746913433074951</v>
      </c>
      <c r="G3382">
        <v>2.1160819530487061</v>
      </c>
      <c r="H3382">
        <v>6.2403101474046707E-2</v>
      </c>
      <c r="I3382">
        <v>67.032129380054201</v>
      </c>
      <c r="J3382">
        <f t="shared" si="104"/>
        <v>0</v>
      </c>
    </row>
    <row r="3383" spans="1:10" x14ac:dyDescent="0.25">
      <c r="A3383" s="4" t="str">
        <f t="shared" si="105"/>
        <v>SublapSCNW9/9/2021 (6pm-8pm)22</v>
      </c>
      <c r="B3383" t="s">
        <v>99</v>
      </c>
      <c r="C3383" t="s">
        <v>119</v>
      </c>
      <c r="D3383" s="5" t="s">
        <v>270</v>
      </c>
      <c r="E3383">
        <v>22</v>
      </c>
      <c r="F3383">
        <v>1.6587439775466919</v>
      </c>
      <c r="G3383">
        <v>1.7653764486312866</v>
      </c>
      <c r="H3383">
        <v>5.9979215264320374E-2</v>
      </c>
      <c r="I3383">
        <v>65.197345013476721</v>
      </c>
      <c r="J3383">
        <f t="shared" si="104"/>
        <v>0</v>
      </c>
    </row>
    <row r="3384" spans="1:10" x14ac:dyDescent="0.25">
      <c r="A3384" s="4" t="str">
        <f t="shared" si="105"/>
        <v>SublapSCNW9/9/2021 (6pm-8pm)23</v>
      </c>
      <c r="B3384" t="s">
        <v>99</v>
      </c>
      <c r="C3384" t="s">
        <v>119</v>
      </c>
      <c r="D3384" s="5" t="s">
        <v>270</v>
      </c>
      <c r="E3384">
        <v>23</v>
      </c>
      <c r="F3384">
        <v>1.4564809799194336</v>
      </c>
      <c r="G3384">
        <v>1.5681018829345703</v>
      </c>
      <c r="H3384">
        <v>5.5511698126792908E-2</v>
      </c>
      <c r="I3384">
        <v>64.309137466307931</v>
      </c>
      <c r="J3384">
        <f t="shared" si="104"/>
        <v>0</v>
      </c>
    </row>
    <row r="3385" spans="1:10" x14ac:dyDescent="0.25">
      <c r="A3385" s="4" t="str">
        <f t="shared" si="105"/>
        <v>SublapSCNW9/9/2021 (6pm-8pm)24</v>
      </c>
      <c r="B3385" t="s">
        <v>99</v>
      </c>
      <c r="C3385" t="s">
        <v>119</v>
      </c>
      <c r="D3385" s="5" t="s">
        <v>270</v>
      </c>
      <c r="E3385">
        <v>24</v>
      </c>
      <c r="F3385">
        <v>1.2306126356124878</v>
      </c>
      <c r="G3385">
        <v>1.2878696918487549</v>
      </c>
      <c r="H3385">
        <v>5.4538492113351822E-2</v>
      </c>
      <c r="I3385">
        <v>63.668733153638769</v>
      </c>
      <c r="J3385">
        <f t="shared" si="104"/>
        <v>0</v>
      </c>
    </row>
    <row r="3386" spans="1:10" x14ac:dyDescent="0.25">
      <c r="A3386" s="4" t="str">
        <f t="shared" si="105"/>
        <v>SublapSCNW9/14/2021 (4pm-7pm)1</v>
      </c>
      <c r="B3386" t="s">
        <v>99</v>
      </c>
      <c r="C3386" t="s">
        <v>119</v>
      </c>
      <c r="D3386" s="5" t="s">
        <v>271</v>
      </c>
      <c r="E3386">
        <v>1</v>
      </c>
      <c r="F3386">
        <v>0.81343746185302734</v>
      </c>
      <c r="G3386">
        <v>0.88767260313034058</v>
      </c>
      <c r="H3386">
        <v>4.862586036324501E-2</v>
      </c>
      <c r="I3386">
        <v>56.826998654105118</v>
      </c>
      <c r="J3386">
        <f t="shared" si="104"/>
        <v>0</v>
      </c>
    </row>
    <row r="3387" spans="1:10" x14ac:dyDescent="0.25">
      <c r="A3387" s="4" t="str">
        <f t="shared" si="105"/>
        <v>SublapSCNW9/14/2021 (4pm-7pm)2</v>
      </c>
      <c r="B3387" t="s">
        <v>99</v>
      </c>
      <c r="C3387" t="s">
        <v>119</v>
      </c>
      <c r="D3387" s="5" t="s">
        <v>271</v>
      </c>
      <c r="E3387">
        <v>2</v>
      </c>
      <c r="F3387">
        <v>0.73904812335968018</v>
      </c>
      <c r="G3387">
        <v>0.80849069356918335</v>
      </c>
      <c r="H3387">
        <v>4.4348560273647308E-2</v>
      </c>
      <c r="I3387">
        <v>55.938640646029086</v>
      </c>
      <c r="J3387">
        <f t="shared" si="104"/>
        <v>0</v>
      </c>
    </row>
    <row r="3388" spans="1:10" x14ac:dyDescent="0.25">
      <c r="A3388" s="4" t="str">
        <f t="shared" si="105"/>
        <v>SublapSCNW9/14/2021 (4pm-7pm)3</v>
      </c>
      <c r="B3388" t="s">
        <v>99</v>
      </c>
      <c r="C3388" t="s">
        <v>119</v>
      </c>
      <c r="D3388" s="5" t="s">
        <v>271</v>
      </c>
      <c r="E3388">
        <v>3</v>
      </c>
      <c r="F3388">
        <v>0.74017632007598877</v>
      </c>
      <c r="G3388">
        <v>0.71854972839355469</v>
      </c>
      <c r="H3388">
        <v>4.3424911797046661E-2</v>
      </c>
      <c r="I3388">
        <v>55.629905787348306</v>
      </c>
      <c r="J3388">
        <f t="shared" si="104"/>
        <v>0</v>
      </c>
    </row>
    <row r="3389" spans="1:10" x14ac:dyDescent="0.25">
      <c r="A3389" s="4" t="str">
        <f t="shared" si="105"/>
        <v>SublapSCNW9/14/2021 (4pm-7pm)4</v>
      </c>
      <c r="B3389" t="s">
        <v>99</v>
      </c>
      <c r="C3389" t="s">
        <v>119</v>
      </c>
      <c r="D3389" s="5" t="s">
        <v>271</v>
      </c>
      <c r="E3389">
        <v>4</v>
      </c>
      <c r="F3389">
        <v>0.66552293300628662</v>
      </c>
      <c r="G3389">
        <v>0.66498124599456787</v>
      </c>
      <c r="H3389">
        <v>3.9475344121456146E-2</v>
      </c>
      <c r="I3389">
        <v>54.815652759085189</v>
      </c>
      <c r="J3389">
        <f t="shared" si="104"/>
        <v>0</v>
      </c>
    </row>
    <row r="3390" spans="1:10" x14ac:dyDescent="0.25">
      <c r="A3390" s="4" t="str">
        <f t="shared" si="105"/>
        <v>SublapSCNW9/14/2021 (4pm-7pm)5</v>
      </c>
      <c r="B3390" t="s">
        <v>99</v>
      </c>
      <c r="C3390" t="s">
        <v>119</v>
      </c>
      <c r="D3390" s="5" t="s">
        <v>271</v>
      </c>
      <c r="E3390">
        <v>5</v>
      </c>
      <c r="F3390">
        <v>0.63855695724487305</v>
      </c>
      <c r="G3390">
        <v>0.6704249382019043</v>
      </c>
      <c r="H3390">
        <v>3.6078549921512604E-2</v>
      </c>
      <c r="I3390">
        <v>54.744751009420625</v>
      </c>
      <c r="J3390">
        <f t="shared" si="104"/>
        <v>0</v>
      </c>
    </row>
    <row r="3391" spans="1:10" x14ac:dyDescent="0.25">
      <c r="A3391" s="4" t="str">
        <f t="shared" si="105"/>
        <v>SublapSCNW9/14/2021 (4pm-7pm)6</v>
      </c>
      <c r="B3391" t="s">
        <v>99</v>
      </c>
      <c r="C3391" t="s">
        <v>119</v>
      </c>
      <c r="D3391" s="5" t="s">
        <v>271</v>
      </c>
      <c r="E3391">
        <v>6</v>
      </c>
      <c r="F3391">
        <v>0.64579707384109497</v>
      </c>
      <c r="G3391">
        <v>0.64816021919250488</v>
      </c>
      <c r="H3391">
        <v>3.2616496086120605E-2</v>
      </c>
      <c r="I3391">
        <v>54.932314939434292</v>
      </c>
      <c r="J3391">
        <f t="shared" si="104"/>
        <v>0</v>
      </c>
    </row>
    <row r="3392" spans="1:10" x14ac:dyDescent="0.25">
      <c r="A3392" s="4" t="str">
        <f t="shared" si="105"/>
        <v>SublapSCNW9/14/2021 (4pm-7pm)7</v>
      </c>
      <c r="B3392" t="s">
        <v>99</v>
      </c>
      <c r="C3392" t="s">
        <v>119</v>
      </c>
      <c r="D3392" s="5" t="s">
        <v>271</v>
      </c>
      <c r="E3392">
        <v>7</v>
      </c>
      <c r="F3392">
        <v>0.75456613302230835</v>
      </c>
      <c r="G3392">
        <v>0.70478975772857666</v>
      </c>
      <c r="H3392">
        <v>3.2251302152872086E-2</v>
      </c>
      <c r="I3392">
        <v>54.638034993270949</v>
      </c>
      <c r="J3392">
        <f t="shared" si="104"/>
        <v>0</v>
      </c>
    </row>
    <row r="3393" spans="1:10" x14ac:dyDescent="0.25">
      <c r="A3393" s="4" t="str">
        <f t="shared" si="105"/>
        <v>SublapSCNW9/14/2021 (4pm-7pm)8</v>
      </c>
      <c r="B3393" t="s">
        <v>99</v>
      </c>
      <c r="C3393" t="s">
        <v>119</v>
      </c>
      <c r="D3393" s="5" t="s">
        <v>271</v>
      </c>
      <c r="E3393">
        <v>8</v>
      </c>
      <c r="F3393">
        <v>0.73283272981643677</v>
      </c>
      <c r="G3393">
        <v>0.75234836339950562</v>
      </c>
      <c r="H3393">
        <v>2.8856044635176659E-2</v>
      </c>
      <c r="I3393">
        <v>54.049434724091348</v>
      </c>
      <c r="J3393">
        <f t="shared" si="104"/>
        <v>0</v>
      </c>
    </row>
    <row r="3394" spans="1:10" x14ac:dyDescent="0.25">
      <c r="A3394" s="4" t="str">
        <f t="shared" si="105"/>
        <v>SublapSCNW9/14/2021 (4pm-7pm)9</v>
      </c>
      <c r="B3394" t="s">
        <v>99</v>
      </c>
      <c r="C3394" t="s">
        <v>119</v>
      </c>
      <c r="D3394" s="5" t="s">
        <v>271</v>
      </c>
      <c r="E3394">
        <v>9</v>
      </c>
      <c r="F3394">
        <v>0.565623939037323</v>
      </c>
      <c r="G3394">
        <v>0.58990234136581421</v>
      </c>
      <c r="H3394">
        <v>3.1234955415129662E-2</v>
      </c>
      <c r="I3394">
        <v>53.583606998653856</v>
      </c>
      <c r="J3394">
        <f t="shared" ref="J3394:J3457" si="106">INDEX(events, MATCH(CONCATENATE(B3394, C3394, D3394), events_y, 0), MATCH("Confidential", events_x, 0))</f>
        <v>0</v>
      </c>
    </row>
    <row r="3395" spans="1:10" x14ac:dyDescent="0.25">
      <c r="A3395" s="4" t="str">
        <f t="shared" ref="A3395:A3458" si="107">B3395&amp;C3395&amp;D3395&amp;E3395</f>
        <v>SublapSCNW9/14/2021 (4pm-7pm)10</v>
      </c>
      <c r="B3395" t="s">
        <v>99</v>
      </c>
      <c r="C3395" t="s">
        <v>119</v>
      </c>
      <c r="D3395" s="5" t="s">
        <v>271</v>
      </c>
      <c r="E3395">
        <v>10</v>
      </c>
      <c r="F3395">
        <v>0.36417597532272339</v>
      </c>
      <c r="G3395">
        <v>0.44421547651290894</v>
      </c>
      <c r="H3395">
        <v>3.670104593038559E-2</v>
      </c>
      <c r="I3395">
        <v>54.959986541049673</v>
      </c>
      <c r="J3395">
        <f t="shared" si="106"/>
        <v>0</v>
      </c>
    </row>
    <row r="3396" spans="1:10" x14ac:dyDescent="0.25">
      <c r="A3396" s="4" t="str">
        <f t="shared" si="107"/>
        <v>SublapSCNW9/14/2021 (4pm-7pm)11</v>
      </c>
      <c r="B3396" t="s">
        <v>99</v>
      </c>
      <c r="C3396" t="s">
        <v>119</v>
      </c>
      <c r="D3396" s="5" t="s">
        <v>271</v>
      </c>
      <c r="E3396">
        <v>11</v>
      </c>
      <c r="F3396">
        <v>0.18551208078861237</v>
      </c>
      <c r="G3396">
        <v>0.23226593434810638</v>
      </c>
      <c r="H3396">
        <v>3.5729892551898956E-2</v>
      </c>
      <c r="I3396">
        <v>58.198304172274469</v>
      </c>
      <c r="J3396">
        <f t="shared" si="106"/>
        <v>0</v>
      </c>
    </row>
    <row r="3397" spans="1:10" x14ac:dyDescent="0.25">
      <c r="A3397" s="4" t="str">
        <f t="shared" si="107"/>
        <v>SublapSCNW9/14/2021 (4pm-7pm)12</v>
      </c>
      <c r="B3397" t="s">
        <v>99</v>
      </c>
      <c r="C3397" t="s">
        <v>119</v>
      </c>
      <c r="D3397" s="5" t="s">
        <v>271</v>
      </c>
      <c r="E3397">
        <v>12</v>
      </c>
      <c r="F3397">
        <v>3.3262021839618683E-2</v>
      </c>
      <c r="G3397">
        <v>3.2275337725877762E-2</v>
      </c>
      <c r="H3397">
        <v>3.6341819912195206E-2</v>
      </c>
      <c r="I3397">
        <v>63.278384925975537</v>
      </c>
      <c r="J3397">
        <f t="shared" si="106"/>
        <v>0</v>
      </c>
    </row>
    <row r="3398" spans="1:10" x14ac:dyDescent="0.25">
      <c r="A3398" s="4" t="str">
        <f t="shared" si="107"/>
        <v>SublapSCNW9/14/2021 (4pm-7pm)13</v>
      </c>
      <c r="B3398" t="s">
        <v>99</v>
      </c>
      <c r="C3398" t="s">
        <v>119</v>
      </c>
      <c r="D3398" s="5" t="s">
        <v>271</v>
      </c>
      <c r="E3398">
        <v>13</v>
      </c>
      <c r="F3398">
        <v>-3.8795683532953262E-2</v>
      </c>
      <c r="G3398">
        <v>-4.894892917945981E-4</v>
      </c>
      <c r="H3398">
        <v>3.5142775624990463E-2</v>
      </c>
      <c r="I3398">
        <v>67.306931359353513</v>
      </c>
      <c r="J3398">
        <f t="shared" si="106"/>
        <v>0</v>
      </c>
    </row>
    <row r="3399" spans="1:10" x14ac:dyDescent="0.25">
      <c r="A3399" s="4" t="str">
        <f t="shared" si="107"/>
        <v>SublapSCNW9/14/2021 (4pm-7pm)14</v>
      </c>
      <c r="B3399" t="s">
        <v>99</v>
      </c>
      <c r="C3399" t="s">
        <v>119</v>
      </c>
      <c r="D3399" s="5" t="s">
        <v>271</v>
      </c>
      <c r="E3399">
        <v>14</v>
      </c>
      <c r="F3399">
        <v>-4.426940344274044E-3</v>
      </c>
      <c r="G3399">
        <v>4.3897822499275208E-2</v>
      </c>
      <c r="H3399">
        <v>2.0741309970617294E-2</v>
      </c>
      <c r="I3399">
        <v>69.766352624494218</v>
      </c>
      <c r="J3399">
        <f t="shared" si="106"/>
        <v>0</v>
      </c>
    </row>
    <row r="3400" spans="1:10" x14ac:dyDescent="0.25">
      <c r="A3400" s="4" t="str">
        <f t="shared" si="107"/>
        <v>SublapSCNW9/14/2021 (4pm-7pm)15</v>
      </c>
      <c r="B3400" t="s">
        <v>99</v>
      </c>
      <c r="C3400" t="s">
        <v>119</v>
      </c>
      <c r="D3400" s="5" t="s">
        <v>271</v>
      </c>
      <c r="E3400">
        <v>15</v>
      </c>
      <c r="F3400">
        <v>0.19859826564788818</v>
      </c>
      <c r="G3400">
        <v>0.15027350187301636</v>
      </c>
      <c r="H3400">
        <v>2.0741309970617294E-2</v>
      </c>
      <c r="I3400">
        <v>70.237240915209327</v>
      </c>
      <c r="J3400">
        <f t="shared" si="106"/>
        <v>0</v>
      </c>
    </row>
    <row r="3401" spans="1:10" x14ac:dyDescent="0.25">
      <c r="A3401" s="4" t="str">
        <f t="shared" si="107"/>
        <v>SublapSCNW9/14/2021 (4pm-7pm)16</v>
      </c>
      <c r="B3401" t="s">
        <v>99</v>
      </c>
      <c r="C3401" t="s">
        <v>119</v>
      </c>
      <c r="D3401" s="5" t="s">
        <v>271</v>
      </c>
      <c r="E3401">
        <v>16</v>
      </c>
      <c r="F3401">
        <v>0.5511898398399353</v>
      </c>
      <c r="G3401">
        <v>0.47668436169624329</v>
      </c>
      <c r="H3401">
        <v>4.2442042380571365E-2</v>
      </c>
      <c r="I3401">
        <v>70.24818304172274</v>
      </c>
      <c r="J3401">
        <f t="shared" si="106"/>
        <v>0</v>
      </c>
    </row>
    <row r="3402" spans="1:10" x14ac:dyDescent="0.25">
      <c r="A3402" s="4" t="str">
        <f t="shared" si="107"/>
        <v>SublapSCNW9/14/2021 (4pm-7pm)17</v>
      </c>
      <c r="B3402" t="s">
        <v>99</v>
      </c>
      <c r="C3402" t="s">
        <v>119</v>
      </c>
      <c r="D3402" s="5" t="s">
        <v>271</v>
      </c>
      <c r="E3402">
        <v>17</v>
      </c>
      <c r="F3402">
        <v>0.86190503835678101</v>
      </c>
      <c r="G3402">
        <v>0.56957143545150757</v>
      </c>
      <c r="H3402">
        <v>5.1275201141834259E-2</v>
      </c>
      <c r="I3402">
        <v>69.659084791385524</v>
      </c>
      <c r="J3402">
        <f t="shared" si="106"/>
        <v>0</v>
      </c>
    </row>
    <row r="3403" spans="1:10" x14ac:dyDescent="0.25">
      <c r="A3403" s="4" t="str">
        <f t="shared" si="107"/>
        <v>SublapSCNW9/14/2021 (4pm-7pm)18</v>
      </c>
      <c r="B3403" t="s">
        <v>99</v>
      </c>
      <c r="C3403" t="s">
        <v>119</v>
      </c>
      <c r="D3403" s="5" t="s">
        <v>271</v>
      </c>
      <c r="E3403">
        <v>18</v>
      </c>
      <c r="F3403">
        <v>1.1348518133163452</v>
      </c>
      <c r="G3403">
        <v>0.94205528497695923</v>
      </c>
      <c r="H3403">
        <v>5.4940361529588699E-2</v>
      </c>
      <c r="I3403">
        <v>68.76473755047158</v>
      </c>
      <c r="J3403">
        <f t="shared" si="106"/>
        <v>0</v>
      </c>
    </row>
    <row r="3404" spans="1:10" x14ac:dyDescent="0.25">
      <c r="A3404" s="4" t="str">
        <f t="shared" si="107"/>
        <v>SublapSCNW9/14/2021 (4pm-7pm)19</v>
      </c>
      <c r="B3404" t="s">
        <v>99</v>
      </c>
      <c r="C3404" t="s">
        <v>119</v>
      </c>
      <c r="D3404" s="5" t="s">
        <v>271</v>
      </c>
      <c r="E3404">
        <v>19</v>
      </c>
      <c r="F3404">
        <v>1.3120390176773071</v>
      </c>
      <c r="G3404">
        <v>1.1748983860015869</v>
      </c>
      <c r="H3404">
        <v>5.2795074880123138E-2</v>
      </c>
      <c r="I3404">
        <v>67.387039030955222</v>
      </c>
      <c r="J3404">
        <f t="shared" si="106"/>
        <v>0</v>
      </c>
    </row>
    <row r="3405" spans="1:10" x14ac:dyDescent="0.25">
      <c r="A3405" s="4" t="str">
        <f t="shared" si="107"/>
        <v>SublapSCNW9/14/2021 (4pm-7pm)20</v>
      </c>
      <c r="B3405" t="s">
        <v>99</v>
      </c>
      <c r="C3405" t="s">
        <v>119</v>
      </c>
      <c r="D3405" s="5" t="s">
        <v>271</v>
      </c>
      <c r="E3405">
        <v>20</v>
      </c>
      <c r="F3405">
        <v>1.3738220930099487</v>
      </c>
      <c r="G3405">
        <v>1.4335439205169678</v>
      </c>
      <c r="H3405">
        <v>5.1534231752157211E-2</v>
      </c>
      <c r="I3405">
        <v>65.057967698519022</v>
      </c>
      <c r="J3405">
        <f t="shared" si="106"/>
        <v>0</v>
      </c>
    </row>
    <row r="3406" spans="1:10" x14ac:dyDescent="0.25">
      <c r="A3406" s="4" t="str">
        <f t="shared" si="107"/>
        <v>SublapSCNW9/14/2021 (4pm-7pm)21</v>
      </c>
      <c r="B3406" t="s">
        <v>99</v>
      </c>
      <c r="C3406" t="s">
        <v>119</v>
      </c>
      <c r="D3406" s="5" t="s">
        <v>271</v>
      </c>
      <c r="E3406">
        <v>21</v>
      </c>
      <c r="F3406">
        <v>1.366046667098999</v>
      </c>
      <c r="G3406">
        <v>1.3559278249740601</v>
      </c>
      <c r="H3406">
        <v>5.0593394786119461E-2</v>
      </c>
      <c r="I3406">
        <v>62.10107671601564</v>
      </c>
      <c r="J3406">
        <f t="shared" si="106"/>
        <v>0</v>
      </c>
    </row>
    <row r="3407" spans="1:10" x14ac:dyDescent="0.25">
      <c r="A3407" s="4" t="str">
        <f t="shared" si="107"/>
        <v>SublapSCNW9/14/2021 (4pm-7pm)22</v>
      </c>
      <c r="B3407" t="s">
        <v>99</v>
      </c>
      <c r="C3407" t="s">
        <v>119</v>
      </c>
      <c r="D3407" s="5" t="s">
        <v>271</v>
      </c>
      <c r="E3407">
        <v>22</v>
      </c>
      <c r="F3407">
        <v>1.2301070690155029</v>
      </c>
      <c r="G3407">
        <v>1.2764571905136108</v>
      </c>
      <c r="H3407">
        <v>4.9964733421802521E-2</v>
      </c>
      <c r="I3407">
        <v>60.182395693135675</v>
      </c>
      <c r="J3407">
        <f t="shared" si="106"/>
        <v>0</v>
      </c>
    </row>
    <row r="3408" spans="1:10" x14ac:dyDescent="0.25">
      <c r="A3408" s="4" t="str">
        <f t="shared" si="107"/>
        <v>SublapSCNW9/14/2021 (4pm-7pm)23</v>
      </c>
      <c r="B3408" t="s">
        <v>99</v>
      </c>
      <c r="C3408" t="s">
        <v>119</v>
      </c>
      <c r="D3408" s="5" t="s">
        <v>271</v>
      </c>
      <c r="E3408">
        <v>23</v>
      </c>
      <c r="F3408">
        <v>1.1054835319519043</v>
      </c>
      <c r="G3408">
        <v>1.1664266586303711</v>
      </c>
      <c r="H3408">
        <v>5.1053952425718307E-2</v>
      </c>
      <c r="I3408">
        <v>58.494508748317955</v>
      </c>
      <c r="J3408">
        <f t="shared" si="106"/>
        <v>0</v>
      </c>
    </row>
    <row r="3409" spans="1:10" x14ac:dyDescent="0.25">
      <c r="A3409" s="4" t="str">
        <f t="shared" si="107"/>
        <v>SublapSCNW9/14/2021 (4pm-7pm)24</v>
      </c>
      <c r="B3409" t="s">
        <v>99</v>
      </c>
      <c r="C3409" t="s">
        <v>119</v>
      </c>
      <c r="D3409" s="5" t="s">
        <v>271</v>
      </c>
      <c r="E3409">
        <v>24</v>
      </c>
      <c r="F3409">
        <v>0.93469685316085815</v>
      </c>
      <c r="G3409">
        <v>0.98844856023788452</v>
      </c>
      <c r="H3409">
        <v>4.9894578754901886E-2</v>
      </c>
      <c r="I3409">
        <v>57.772193808883138</v>
      </c>
      <c r="J3409">
        <f t="shared" si="106"/>
        <v>0</v>
      </c>
    </row>
    <row r="3410" spans="1:10" x14ac:dyDescent="0.25">
      <c r="A3410" s="4" t="str">
        <f t="shared" si="107"/>
        <v>SublapSCNW9/22/2021 (4pm-5pm &amp; 5:55pm-7pm)1</v>
      </c>
      <c r="B3410" t="s">
        <v>99</v>
      </c>
      <c r="C3410" t="s">
        <v>119</v>
      </c>
      <c r="D3410" s="5" t="s">
        <v>272</v>
      </c>
      <c r="E3410">
        <v>1</v>
      </c>
      <c r="F3410">
        <v>1.0191503763198853</v>
      </c>
      <c r="G3410">
        <v>0.96783596277236938</v>
      </c>
      <c r="H3410">
        <v>5.6177299469709396E-2</v>
      </c>
      <c r="I3410">
        <v>63.229358288770953</v>
      </c>
      <c r="J3410">
        <f t="shared" si="106"/>
        <v>0</v>
      </c>
    </row>
    <row r="3411" spans="1:10" x14ac:dyDescent="0.25">
      <c r="A3411" s="4" t="str">
        <f t="shared" si="107"/>
        <v>SublapSCNW9/22/2021 (4pm-5pm &amp; 5:55pm-7pm)2</v>
      </c>
      <c r="B3411" t="s">
        <v>99</v>
      </c>
      <c r="C3411" t="s">
        <v>119</v>
      </c>
      <c r="D3411" s="5" t="s">
        <v>272</v>
      </c>
      <c r="E3411">
        <v>2</v>
      </c>
      <c r="F3411">
        <v>0.95026981830596924</v>
      </c>
      <c r="G3411">
        <v>0.88957595825195313</v>
      </c>
      <c r="H3411">
        <v>5.2386749535799026E-2</v>
      </c>
      <c r="I3411">
        <v>62.889545454544738</v>
      </c>
      <c r="J3411">
        <f t="shared" si="106"/>
        <v>0</v>
      </c>
    </row>
    <row r="3412" spans="1:10" x14ac:dyDescent="0.25">
      <c r="A3412" s="4" t="str">
        <f t="shared" si="107"/>
        <v>SublapSCNW9/22/2021 (4pm-5pm &amp; 5:55pm-7pm)3</v>
      </c>
      <c r="B3412" t="s">
        <v>99</v>
      </c>
      <c r="C3412" t="s">
        <v>119</v>
      </c>
      <c r="D3412" s="5" t="s">
        <v>272</v>
      </c>
      <c r="E3412">
        <v>3</v>
      </c>
      <c r="F3412">
        <v>0.84995877742767334</v>
      </c>
      <c r="G3412">
        <v>0.81743419170379639</v>
      </c>
      <c r="H3412">
        <v>4.6848919242620468E-2</v>
      </c>
      <c r="I3412">
        <v>62.845855614973203</v>
      </c>
      <c r="J3412">
        <f t="shared" si="106"/>
        <v>0</v>
      </c>
    </row>
    <row r="3413" spans="1:10" x14ac:dyDescent="0.25">
      <c r="A3413" s="4" t="str">
        <f t="shared" si="107"/>
        <v>SublapSCNW9/22/2021 (4pm-5pm &amp; 5:55pm-7pm)4</v>
      </c>
      <c r="B3413" t="s">
        <v>99</v>
      </c>
      <c r="C3413" t="s">
        <v>119</v>
      </c>
      <c r="D3413" s="5" t="s">
        <v>272</v>
      </c>
      <c r="E3413">
        <v>4</v>
      </c>
      <c r="F3413">
        <v>0.80408889055252075</v>
      </c>
      <c r="G3413">
        <v>0.77156651020050049</v>
      </c>
      <c r="H3413">
        <v>4.2013976722955704E-2</v>
      </c>
      <c r="I3413">
        <v>62.447633689838959</v>
      </c>
      <c r="J3413">
        <f t="shared" si="106"/>
        <v>0</v>
      </c>
    </row>
    <row r="3414" spans="1:10" x14ac:dyDescent="0.25">
      <c r="A3414" s="4" t="str">
        <f t="shared" si="107"/>
        <v>SublapSCNW9/22/2021 (4pm-5pm &amp; 5:55pm-7pm)5</v>
      </c>
      <c r="B3414" t="s">
        <v>99</v>
      </c>
      <c r="C3414" t="s">
        <v>119</v>
      </c>
      <c r="D3414" s="5" t="s">
        <v>272</v>
      </c>
      <c r="E3414">
        <v>5</v>
      </c>
      <c r="F3414">
        <v>0.7587209939956665</v>
      </c>
      <c r="G3414">
        <v>0.71568292379379272</v>
      </c>
      <c r="H3414">
        <v>3.7445135414600372E-2</v>
      </c>
      <c r="I3414">
        <v>61.587780748663107</v>
      </c>
      <c r="J3414">
        <f t="shared" si="106"/>
        <v>0</v>
      </c>
    </row>
    <row r="3415" spans="1:10" x14ac:dyDescent="0.25">
      <c r="A3415" s="4" t="str">
        <f t="shared" si="107"/>
        <v>SublapSCNW9/22/2021 (4pm-5pm &amp; 5:55pm-7pm)6</v>
      </c>
      <c r="B3415" t="s">
        <v>99</v>
      </c>
      <c r="C3415" t="s">
        <v>119</v>
      </c>
      <c r="D3415" s="5" t="s">
        <v>272</v>
      </c>
      <c r="E3415">
        <v>6</v>
      </c>
      <c r="F3415">
        <v>0.73154020309448242</v>
      </c>
      <c r="G3415">
        <v>0.70617693662643433</v>
      </c>
      <c r="H3415">
        <v>3.2767139375209808E-2</v>
      </c>
      <c r="I3415">
        <v>60.610401069519206</v>
      </c>
      <c r="J3415">
        <f t="shared" si="106"/>
        <v>0</v>
      </c>
    </row>
    <row r="3416" spans="1:10" x14ac:dyDescent="0.25">
      <c r="A3416" s="4" t="str">
        <f t="shared" si="107"/>
        <v>SublapSCNW9/22/2021 (4pm-5pm &amp; 5:55pm-7pm)7</v>
      </c>
      <c r="B3416" t="s">
        <v>99</v>
      </c>
      <c r="C3416" t="s">
        <v>119</v>
      </c>
      <c r="D3416" s="5" t="s">
        <v>272</v>
      </c>
      <c r="E3416">
        <v>7</v>
      </c>
      <c r="F3416">
        <v>0.73255372047424316</v>
      </c>
      <c r="G3416">
        <v>0.76707595586776733</v>
      </c>
      <c r="H3416">
        <v>2.8666086494922638E-2</v>
      </c>
      <c r="I3416">
        <v>60.009398395722457</v>
      </c>
      <c r="J3416">
        <f t="shared" si="106"/>
        <v>0</v>
      </c>
    </row>
    <row r="3417" spans="1:10" x14ac:dyDescent="0.25">
      <c r="A3417" s="4" t="str">
        <f t="shared" si="107"/>
        <v>SublapSCNW9/22/2021 (4pm-5pm &amp; 5:55pm-7pm)8</v>
      </c>
      <c r="B3417" t="s">
        <v>99</v>
      </c>
      <c r="C3417" t="s">
        <v>119</v>
      </c>
      <c r="D3417" s="5" t="s">
        <v>272</v>
      </c>
      <c r="E3417">
        <v>8</v>
      </c>
      <c r="F3417">
        <v>0.76531660556793213</v>
      </c>
      <c r="G3417">
        <v>0.75838005542755127</v>
      </c>
      <c r="H3417">
        <v>2.9146164655685425E-2</v>
      </c>
      <c r="I3417">
        <v>60.479237967914521</v>
      </c>
      <c r="J3417">
        <f t="shared" si="106"/>
        <v>0</v>
      </c>
    </row>
    <row r="3418" spans="1:10" x14ac:dyDescent="0.25">
      <c r="A3418" s="4" t="str">
        <f t="shared" si="107"/>
        <v>SublapSCNW9/22/2021 (4pm-5pm &amp; 5:55pm-7pm)9</v>
      </c>
      <c r="B3418" t="s">
        <v>99</v>
      </c>
      <c r="C3418" t="s">
        <v>119</v>
      </c>
      <c r="D3418" s="5" t="s">
        <v>272</v>
      </c>
      <c r="E3418">
        <v>9</v>
      </c>
      <c r="F3418">
        <v>0.64283257722854614</v>
      </c>
      <c r="G3418">
        <v>0.63175344467163086</v>
      </c>
      <c r="H3418">
        <v>3.6920320242643356E-2</v>
      </c>
      <c r="I3418">
        <v>62.029893048128372</v>
      </c>
      <c r="J3418">
        <f t="shared" si="106"/>
        <v>0</v>
      </c>
    </row>
    <row r="3419" spans="1:10" x14ac:dyDescent="0.25">
      <c r="A3419" s="4" t="str">
        <f t="shared" si="107"/>
        <v>SublapSCNW9/22/2021 (4pm-5pm &amp; 5:55pm-7pm)10</v>
      </c>
      <c r="B3419" t="s">
        <v>99</v>
      </c>
      <c r="C3419" t="s">
        <v>119</v>
      </c>
      <c r="D3419" s="5" t="s">
        <v>272</v>
      </c>
      <c r="E3419">
        <v>10</v>
      </c>
      <c r="F3419">
        <v>0.46104508638381958</v>
      </c>
      <c r="G3419">
        <v>0.49432891607284546</v>
      </c>
      <c r="H3419">
        <v>4.3851137161254883E-2</v>
      </c>
      <c r="I3419">
        <v>65.525467914438522</v>
      </c>
      <c r="J3419">
        <f t="shared" si="106"/>
        <v>0</v>
      </c>
    </row>
    <row r="3420" spans="1:10" x14ac:dyDescent="0.25">
      <c r="A3420" s="4" t="str">
        <f t="shared" si="107"/>
        <v>SublapSCNW9/22/2021 (4pm-5pm &amp; 5:55pm-7pm)11</v>
      </c>
      <c r="B3420" t="s">
        <v>99</v>
      </c>
      <c r="C3420" t="s">
        <v>119</v>
      </c>
      <c r="D3420" s="5" t="s">
        <v>272</v>
      </c>
      <c r="E3420">
        <v>11</v>
      </c>
      <c r="F3420">
        <v>0.35441896319389343</v>
      </c>
      <c r="G3420">
        <v>0.36606842279434204</v>
      </c>
      <c r="H3420">
        <v>4.5793797820806503E-2</v>
      </c>
      <c r="I3420">
        <v>69.983021390375143</v>
      </c>
      <c r="J3420">
        <f t="shared" si="106"/>
        <v>0</v>
      </c>
    </row>
    <row r="3421" spans="1:10" x14ac:dyDescent="0.25">
      <c r="A3421" s="4" t="str">
        <f t="shared" si="107"/>
        <v>SublapSCNW9/22/2021 (4pm-5pm &amp; 5:55pm-7pm)12</v>
      </c>
      <c r="B3421" t="s">
        <v>99</v>
      </c>
      <c r="C3421" t="s">
        <v>119</v>
      </c>
      <c r="D3421" s="5" t="s">
        <v>272</v>
      </c>
      <c r="E3421">
        <v>12</v>
      </c>
      <c r="F3421">
        <v>0.35209885239601135</v>
      </c>
      <c r="G3421">
        <v>0.32645377516746521</v>
      </c>
      <c r="H3421">
        <v>4.945770651102066E-2</v>
      </c>
      <c r="I3421">
        <v>73.696524064171257</v>
      </c>
      <c r="J3421">
        <f t="shared" si="106"/>
        <v>0</v>
      </c>
    </row>
    <row r="3422" spans="1:10" x14ac:dyDescent="0.25">
      <c r="A3422" s="4" t="str">
        <f t="shared" si="107"/>
        <v>SublapSCNW9/22/2021 (4pm-5pm &amp; 5:55pm-7pm)13</v>
      </c>
      <c r="B3422" t="s">
        <v>99</v>
      </c>
      <c r="C3422" t="s">
        <v>119</v>
      </c>
      <c r="D3422" s="5" t="s">
        <v>272</v>
      </c>
      <c r="E3422">
        <v>13</v>
      </c>
      <c r="F3422">
        <v>0.38774162530899048</v>
      </c>
      <c r="G3422">
        <v>0.38761681318283081</v>
      </c>
      <c r="H3422">
        <v>4.7256316989660263E-2</v>
      </c>
      <c r="I3422">
        <v>75.834625668448936</v>
      </c>
      <c r="J3422">
        <f t="shared" si="106"/>
        <v>0</v>
      </c>
    </row>
    <row r="3423" spans="1:10" x14ac:dyDescent="0.25">
      <c r="A3423" s="4" t="str">
        <f t="shared" si="107"/>
        <v>SublapSCNW9/22/2021 (4pm-5pm &amp; 5:55pm-7pm)14</v>
      </c>
      <c r="B3423" t="s">
        <v>99</v>
      </c>
      <c r="C3423" t="s">
        <v>119</v>
      </c>
      <c r="D3423" s="5" t="s">
        <v>272</v>
      </c>
      <c r="E3423">
        <v>14</v>
      </c>
      <c r="F3423">
        <v>0.44357442855834961</v>
      </c>
      <c r="G3423">
        <v>0.46514004468917847</v>
      </c>
      <c r="H3423">
        <v>2.827097661793232E-2</v>
      </c>
      <c r="I3423">
        <v>76.227673796790469</v>
      </c>
      <c r="J3423">
        <f t="shared" si="106"/>
        <v>0</v>
      </c>
    </row>
    <row r="3424" spans="1:10" x14ac:dyDescent="0.25">
      <c r="A3424" s="4" t="str">
        <f t="shared" si="107"/>
        <v>SublapSCNW9/22/2021 (4pm-5pm &amp; 5:55pm-7pm)15</v>
      </c>
      <c r="B3424" t="s">
        <v>99</v>
      </c>
      <c r="C3424" t="s">
        <v>119</v>
      </c>
      <c r="D3424" s="5" t="s">
        <v>272</v>
      </c>
      <c r="E3424">
        <v>15</v>
      </c>
      <c r="F3424">
        <v>0.70960843563079834</v>
      </c>
      <c r="G3424">
        <v>0.68804281949996948</v>
      </c>
      <c r="H3424">
        <v>2.827097661793232E-2</v>
      </c>
      <c r="I3424">
        <v>78.216176470587456</v>
      </c>
      <c r="J3424">
        <f t="shared" si="106"/>
        <v>0</v>
      </c>
    </row>
    <row r="3425" spans="1:10" x14ac:dyDescent="0.25">
      <c r="A3425" s="4" t="str">
        <f t="shared" si="107"/>
        <v>SublapSCNW9/22/2021 (4pm-5pm &amp; 5:55pm-7pm)16</v>
      </c>
      <c r="B3425" t="s">
        <v>99</v>
      </c>
      <c r="C3425" t="s">
        <v>119</v>
      </c>
      <c r="D3425" s="5" t="s">
        <v>272</v>
      </c>
      <c r="E3425">
        <v>16</v>
      </c>
      <c r="F3425">
        <v>1.155840277671814</v>
      </c>
      <c r="G3425">
        <v>1.0302339792251587</v>
      </c>
      <c r="H3425">
        <v>5.7959876954555511E-2</v>
      </c>
      <c r="I3425">
        <v>75.727941176471305</v>
      </c>
      <c r="J3425">
        <f t="shared" si="106"/>
        <v>0</v>
      </c>
    </row>
    <row r="3426" spans="1:10" x14ac:dyDescent="0.25">
      <c r="A3426" s="4" t="str">
        <f t="shared" si="107"/>
        <v>SublapSCNW9/22/2021 (4pm-5pm &amp; 5:55pm-7pm)17</v>
      </c>
      <c r="B3426" t="s">
        <v>99</v>
      </c>
      <c r="C3426" t="s">
        <v>119</v>
      </c>
      <c r="D3426" s="5" t="s">
        <v>272</v>
      </c>
      <c r="E3426">
        <v>17</v>
      </c>
      <c r="F3426">
        <v>1.4004569053649902</v>
      </c>
      <c r="G3426">
        <v>0.8289070725440979</v>
      </c>
      <c r="H3426">
        <v>6.4780212938785553E-2</v>
      </c>
      <c r="I3426">
        <v>75.034090909090907</v>
      </c>
      <c r="J3426">
        <f t="shared" si="106"/>
        <v>0</v>
      </c>
    </row>
    <row r="3427" spans="1:10" x14ac:dyDescent="0.25">
      <c r="A3427" s="4" t="str">
        <f t="shared" si="107"/>
        <v>SublapSCNW9/22/2021 (4pm-5pm &amp; 5:55pm-7pm)18</v>
      </c>
      <c r="B3427" t="s">
        <v>99</v>
      </c>
      <c r="C3427" t="s">
        <v>119</v>
      </c>
      <c r="D3427" s="5" t="s">
        <v>272</v>
      </c>
      <c r="E3427">
        <v>18</v>
      </c>
      <c r="F3427">
        <v>1.6514469385147095</v>
      </c>
      <c r="G3427">
        <v>1.7550505399703979</v>
      </c>
      <c r="H3427">
        <v>6.6346220672130585E-2</v>
      </c>
      <c r="I3427">
        <v>74.122860962566634</v>
      </c>
      <c r="J3427">
        <f t="shared" si="106"/>
        <v>0</v>
      </c>
    </row>
    <row r="3428" spans="1:10" x14ac:dyDescent="0.25">
      <c r="A3428" s="4" t="str">
        <f t="shared" si="107"/>
        <v>SublapSCNW9/22/2021 (4pm-5pm &amp; 5:55pm-7pm)19</v>
      </c>
      <c r="B3428" t="s">
        <v>99</v>
      </c>
      <c r="C3428" t="s">
        <v>119</v>
      </c>
      <c r="D3428" s="5" t="s">
        <v>272</v>
      </c>
      <c r="E3428">
        <v>19</v>
      </c>
      <c r="F3428">
        <v>1.7632951736450195</v>
      </c>
      <c r="G3428">
        <v>1.3150886297225952</v>
      </c>
      <c r="H3428">
        <v>6.8007871508598328E-2</v>
      </c>
      <c r="I3428">
        <v>71.496898395722553</v>
      </c>
      <c r="J3428">
        <f t="shared" si="106"/>
        <v>0</v>
      </c>
    </row>
    <row r="3429" spans="1:10" x14ac:dyDescent="0.25">
      <c r="A3429" s="4" t="str">
        <f t="shared" si="107"/>
        <v>SublapSCNW9/22/2021 (4pm-5pm &amp; 5:55pm-7pm)20</v>
      </c>
      <c r="B3429" t="s">
        <v>99</v>
      </c>
      <c r="C3429" t="s">
        <v>119</v>
      </c>
      <c r="D3429" s="5" t="s">
        <v>272</v>
      </c>
      <c r="E3429">
        <v>20</v>
      </c>
      <c r="F3429">
        <v>1.7555917501449585</v>
      </c>
      <c r="G3429">
        <v>1.7466117143630981</v>
      </c>
      <c r="H3429">
        <v>6.289953738451004E-2</v>
      </c>
      <c r="I3429">
        <v>68.465187165774822</v>
      </c>
      <c r="J3429">
        <f t="shared" si="106"/>
        <v>0</v>
      </c>
    </row>
    <row r="3430" spans="1:10" x14ac:dyDescent="0.25">
      <c r="A3430" s="4" t="str">
        <f t="shared" si="107"/>
        <v>SublapSCNW9/22/2021 (4pm-5pm &amp; 5:55pm-7pm)21</v>
      </c>
      <c r="B3430" t="s">
        <v>99</v>
      </c>
      <c r="C3430" t="s">
        <v>119</v>
      </c>
      <c r="D3430" s="5" t="s">
        <v>272</v>
      </c>
      <c r="E3430">
        <v>21</v>
      </c>
      <c r="F3430">
        <v>1.752576470375061</v>
      </c>
      <c r="G3430">
        <v>1.5324563980102539</v>
      </c>
      <c r="H3430">
        <v>6.3790425658226013E-2</v>
      </c>
      <c r="I3430">
        <v>65.460106951871168</v>
      </c>
      <c r="J3430">
        <f t="shared" si="106"/>
        <v>0</v>
      </c>
    </row>
    <row r="3431" spans="1:10" x14ac:dyDescent="0.25">
      <c r="A3431" s="4" t="str">
        <f t="shared" si="107"/>
        <v>SublapSCNW9/22/2021 (4pm-5pm &amp; 5:55pm-7pm)22</v>
      </c>
      <c r="B3431" t="s">
        <v>99</v>
      </c>
      <c r="C3431" t="s">
        <v>119</v>
      </c>
      <c r="D3431" s="5" t="s">
        <v>272</v>
      </c>
      <c r="E3431">
        <v>22</v>
      </c>
      <c r="F3431">
        <v>1.5855439901351929</v>
      </c>
      <c r="G3431">
        <v>1.4086589813232422</v>
      </c>
      <c r="H3431">
        <v>5.9676188975572586E-2</v>
      </c>
      <c r="I3431">
        <v>63.874585561497234</v>
      </c>
      <c r="J3431">
        <f t="shared" si="106"/>
        <v>0</v>
      </c>
    </row>
    <row r="3432" spans="1:10" x14ac:dyDescent="0.25">
      <c r="A3432" s="4" t="str">
        <f t="shared" si="107"/>
        <v>SublapSCNW9/22/2021 (4pm-5pm &amp; 5:55pm-7pm)23</v>
      </c>
      <c r="B3432" t="s">
        <v>99</v>
      </c>
      <c r="C3432" t="s">
        <v>119</v>
      </c>
      <c r="D3432" s="5" t="s">
        <v>272</v>
      </c>
      <c r="E3432">
        <v>23</v>
      </c>
      <c r="F3432">
        <v>1.349605917930603</v>
      </c>
      <c r="G3432">
        <v>1.3170372247695923</v>
      </c>
      <c r="H3432">
        <v>5.8660164475440979E-2</v>
      </c>
      <c r="I3432">
        <v>63.230681818181743</v>
      </c>
      <c r="J3432">
        <f t="shared" si="106"/>
        <v>0</v>
      </c>
    </row>
    <row r="3433" spans="1:10" x14ac:dyDescent="0.25">
      <c r="A3433" s="4" t="str">
        <f t="shared" si="107"/>
        <v>SublapSCNW9/22/2021 (4pm-5pm &amp; 5:55pm-7pm)24</v>
      </c>
      <c r="B3433" t="s">
        <v>99</v>
      </c>
      <c r="C3433" t="s">
        <v>119</v>
      </c>
      <c r="D3433" s="5" t="s">
        <v>272</v>
      </c>
      <c r="E3433">
        <v>24</v>
      </c>
      <c r="F3433">
        <v>1.1775577068328857</v>
      </c>
      <c r="G3433">
        <v>1.0699664354324341</v>
      </c>
      <c r="H3433">
        <v>5.408206582069397E-2</v>
      </c>
      <c r="I3433">
        <v>62.8375668449196</v>
      </c>
      <c r="J3433">
        <f t="shared" si="106"/>
        <v>0</v>
      </c>
    </row>
    <row r="3434" spans="1:10" x14ac:dyDescent="0.25">
      <c r="A3434" s="4" t="str">
        <f t="shared" si="107"/>
        <v>SublapSCNW9/30/2021 (5pm-7pm)1</v>
      </c>
      <c r="B3434" t="s">
        <v>99</v>
      </c>
      <c r="C3434" t="s">
        <v>119</v>
      </c>
      <c r="D3434" s="5" t="s">
        <v>273</v>
      </c>
      <c r="E3434">
        <v>1</v>
      </c>
      <c r="F3434">
        <v>0.74259656667709351</v>
      </c>
      <c r="G3434">
        <v>0.83983761072158813</v>
      </c>
      <c r="H3434">
        <v>4.7184079885482788E-2</v>
      </c>
      <c r="I3434">
        <v>58.315487316421404</v>
      </c>
      <c r="J3434">
        <f t="shared" si="106"/>
        <v>0</v>
      </c>
    </row>
    <row r="3435" spans="1:10" x14ac:dyDescent="0.25">
      <c r="A3435" s="4" t="str">
        <f t="shared" si="107"/>
        <v>SublapSCNW9/30/2021 (5pm-7pm)2</v>
      </c>
      <c r="B3435" t="s">
        <v>99</v>
      </c>
      <c r="C3435" t="s">
        <v>119</v>
      </c>
      <c r="D3435" s="5" t="s">
        <v>273</v>
      </c>
      <c r="E3435">
        <v>2</v>
      </c>
      <c r="F3435">
        <v>0.68420785665512085</v>
      </c>
      <c r="G3435">
        <v>0.75872188806533813</v>
      </c>
      <c r="H3435">
        <v>4.6063933521509171E-2</v>
      </c>
      <c r="I3435">
        <v>57.259305740988047</v>
      </c>
      <c r="J3435">
        <f t="shared" si="106"/>
        <v>0</v>
      </c>
    </row>
    <row r="3436" spans="1:10" x14ac:dyDescent="0.25">
      <c r="A3436" s="4" t="str">
        <f t="shared" si="107"/>
        <v>SublapSCNW9/30/2021 (5pm-7pm)3</v>
      </c>
      <c r="B3436" t="s">
        <v>99</v>
      </c>
      <c r="C3436" t="s">
        <v>119</v>
      </c>
      <c r="D3436" s="5" t="s">
        <v>273</v>
      </c>
      <c r="E3436">
        <v>3</v>
      </c>
      <c r="F3436">
        <v>0.67244541645050049</v>
      </c>
      <c r="G3436">
        <v>0.67874932289123535</v>
      </c>
      <c r="H3436">
        <v>4.5656166970729828E-2</v>
      </c>
      <c r="I3436">
        <v>56.58769025367107</v>
      </c>
      <c r="J3436">
        <f t="shared" si="106"/>
        <v>0</v>
      </c>
    </row>
    <row r="3437" spans="1:10" x14ac:dyDescent="0.25">
      <c r="A3437" s="4" t="str">
        <f t="shared" si="107"/>
        <v>SublapSCNW9/30/2021 (5pm-7pm)4</v>
      </c>
      <c r="B3437" t="s">
        <v>99</v>
      </c>
      <c r="C3437" t="s">
        <v>119</v>
      </c>
      <c r="D3437" s="5" t="s">
        <v>273</v>
      </c>
      <c r="E3437">
        <v>4</v>
      </c>
      <c r="F3437">
        <v>0.64887237548828125</v>
      </c>
      <c r="G3437">
        <v>0.63773781061172485</v>
      </c>
      <c r="H3437">
        <v>4.1032344102859497E-2</v>
      </c>
      <c r="I3437">
        <v>55.020040053404912</v>
      </c>
      <c r="J3437">
        <f t="shared" si="106"/>
        <v>0</v>
      </c>
    </row>
    <row r="3438" spans="1:10" x14ac:dyDescent="0.25">
      <c r="A3438" s="4" t="str">
        <f t="shared" si="107"/>
        <v>SublapSCNW9/30/2021 (5pm-7pm)5</v>
      </c>
      <c r="B3438" t="s">
        <v>99</v>
      </c>
      <c r="C3438" t="s">
        <v>119</v>
      </c>
      <c r="D3438" s="5" t="s">
        <v>273</v>
      </c>
      <c r="E3438">
        <v>5</v>
      </c>
      <c r="F3438">
        <v>0.59682595729827881</v>
      </c>
      <c r="G3438">
        <v>0.59797316789627075</v>
      </c>
      <c r="H3438">
        <v>3.4070800989866257E-2</v>
      </c>
      <c r="I3438">
        <v>53.937783711615594</v>
      </c>
      <c r="J3438">
        <f t="shared" si="106"/>
        <v>0</v>
      </c>
    </row>
    <row r="3439" spans="1:10" x14ac:dyDescent="0.25">
      <c r="A3439" s="4" t="str">
        <f t="shared" si="107"/>
        <v>SublapSCNW9/30/2021 (5pm-7pm)6</v>
      </c>
      <c r="B3439" t="s">
        <v>99</v>
      </c>
      <c r="C3439" t="s">
        <v>119</v>
      </c>
      <c r="D3439" s="5" t="s">
        <v>273</v>
      </c>
      <c r="E3439">
        <v>6</v>
      </c>
      <c r="F3439">
        <v>0.61173290014266968</v>
      </c>
      <c r="G3439">
        <v>0.60808509588241577</v>
      </c>
      <c r="H3439">
        <v>2.8967229649424553E-2</v>
      </c>
      <c r="I3439">
        <v>53.174018691588593</v>
      </c>
      <c r="J3439">
        <f t="shared" si="106"/>
        <v>0</v>
      </c>
    </row>
    <row r="3440" spans="1:10" x14ac:dyDescent="0.25">
      <c r="A3440" s="4" t="str">
        <f t="shared" si="107"/>
        <v>SublapSCNW9/30/2021 (5pm-7pm)7</v>
      </c>
      <c r="B3440" t="s">
        <v>99</v>
      </c>
      <c r="C3440" t="s">
        <v>119</v>
      </c>
      <c r="D3440" s="5" t="s">
        <v>273</v>
      </c>
      <c r="E3440">
        <v>7</v>
      </c>
      <c r="F3440">
        <v>0.67990958690643311</v>
      </c>
      <c r="G3440">
        <v>0.68229532241821289</v>
      </c>
      <c r="H3440">
        <v>2.5965631008148193E-2</v>
      </c>
      <c r="I3440">
        <v>53.204005340453882</v>
      </c>
      <c r="J3440">
        <f t="shared" si="106"/>
        <v>0</v>
      </c>
    </row>
    <row r="3441" spans="1:10" x14ac:dyDescent="0.25">
      <c r="A3441" s="4" t="str">
        <f t="shared" si="107"/>
        <v>SublapSCNW9/30/2021 (5pm-7pm)8</v>
      </c>
      <c r="B3441" t="s">
        <v>99</v>
      </c>
      <c r="C3441" t="s">
        <v>119</v>
      </c>
      <c r="D3441" s="5" t="s">
        <v>273</v>
      </c>
      <c r="E3441">
        <v>8</v>
      </c>
      <c r="F3441">
        <v>0.69644391536712646</v>
      </c>
      <c r="G3441">
        <v>0.73635822534561157</v>
      </c>
      <c r="H3441">
        <v>2.7651093900203705E-2</v>
      </c>
      <c r="I3441">
        <v>57.186528704939391</v>
      </c>
      <c r="J3441">
        <f t="shared" si="106"/>
        <v>0</v>
      </c>
    </row>
    <row r="3442" spans="1:10" x14ac:dyDescent="0.25">
      <c r="A3442" s="4" t="str">
        <f t="shared" si="107"/>
        <v>SublapSCNW9/30/2021 (5pm-7pm)9</v>
      </c>
      <c r="B3442" t="s">
        <v>99</v>
      </c>
      <c r="C3442" t="s">
        <v>119</v>
      </c>
      <c r="D3442" s="5" t="s">
        <v>273</v>
      </c>
      <c r="E3442">
        <v>9</v>
      </c>
      <c r="F3442">
        <v>0.60441797971725464</v>
      </c>
      <c r="G3442">
        <v>0.56064629554748535</v>
      </c>
      <c r="H3442">
        <v>3.0735203996300697E-2</v>
      </c>
      <c r="I3442">
        <v>61.137610146861569</v>
      </c>
      <c r="J3442">
        <f t="shared" si="106"/>
        <v>0</v>
      </c>
    </row>
    <row r="3443" spans="1:10" x14ac:dyDescent="0.25">
      <c r="A3443" s="4" t="str">
        <f t="shared" si="107"/>
        <v>SublapSCNW9/30/2021 (5pm-7pm)10</v>
      </c>
      <c r="B3443" t="s">
        <v>99</v>
      </c>
      <c r="C3443" t="s">
        <v>119</v>
      </c>
      <c r="D3443" s="5" t="s">
        <v>273</v>
      </c>
      <c r="E3443">
        <v>10</v>
      </c>
      <c r="F3443">
        <v>0.43990632891654968</v>
      </c>
      <c r="G3443">
        <v>0.3673458993434906</v>
      </c>
      <c r="H3443">
        <v>4.0487933903932571E-2</v>
      </c>
      <c r="I3443">
        <v>68.317276368491164</v>
      </c>
      <c r="J3443">
        <f t="shared" si="106"/>
        <v>0</v>
      </c>
    </row>
    <row r="3444" spans="1:10" x14ac:dyDescent="0.25">
      <c r="A3444" s="4" t="str">
        <f t="shared" si="107"/>
        <v>SublapSCNW9/30/2021 (5pm-7pm)11</v>
      </c>
      <c r="B3444" t="s">
        <v>99</v>
      </c>
      <c r="C3444" t="s">
        <v>119</v>
      </c>
      <c r="D3444" s="5" t="s">
        <v>273</v>
      </c>
      <c r="E3444">
        <v>11</v>
      </c>
      <c r="F3444">
        <v>0.29795524477958679</v>
      </c>
      <c r="G3444">
        <v>0.13000757992267609</v>
      </c>
      <c r="H3444">
        <v>3.9036519825458527E-2</v>
      </c>
      <c r="I3444">
        <v>75.365140186915653</v>
      </c>
      <c r="J3444">
        <f t="shared" si="106"/>
        <v>0</v>
      </c>
    </row>
    <row r="3445" spans="1:10" x14ac:dyDescent="0.25">
      <c r="A3445" s="4" t="str">
        <f t="shared" si="107"/>
        <v>SublapSCNW9/30/2021 (5pm-7pm)12</v>
      </c>
      <c r="B3445" t="s">
        <v>99</v>
      </c>
      <c r="C3445" t="s">
        <v>119</v>
      </c>
      <c r="D3445" s="5" t="s">
        <v>273</v>
      </c>
      <c r="E3445">
        <v>12</v>
      </c>
      <c r="F3445">
        <v>0.15684202313423157</v>
      </c>
      <c r="G3445">
        <v>5.4990667849779129E-3</v>
      </c>
      <c r="H3445">
        <v>4.1580762714147568E-2</v>
      </c>
      <c r="I3445">
        <v>80.367423230975234</v>
      </c>
      <c r="J3445">
        <f t="shared" si="106"/>
        <v>0</v>
      </c>
    </row>
    <row r="3446" spans="1:10" x14ac:dyDescent="0.25">
      <c r="A3446" s="4" t="str">
        <f t="shared" si="107"/>
        <v>SublapSCNW9/30/2021 (5pm-7pm)13</v>
      </c>
      <c r="B3446" t="s">
        <v>99</v>
      </c>
      <c r="C3446" t="s">
        <v>119</v>
      </c>
      <c r="D3446" s="5" t="s">
        <v>273</v>
      </c>
      <c r="E3446">
        <v>13</v>
      </c>
      <c r="F3446">
        <v>0.1375063955783844</v>
      </c>
      <c r="G3446">
        <v>-6.8501015193760395E-3</v>
      </c>
      <c r="H3446">
        <v>4.0212079882621765E-2</v>
      </c>
      <c r="I3446">
        <v>83.514819759678545</v>
      </c>
      <c r="J3446">
        <f t="shared" si="106"/>
        <v>0</v>
      </c>
    </row>
    <row r="3447" spans="1:10" x14ac:dyDescent="0.25">
      <c r="A3447" s="4" t="str">
        <f t="shared" si="107"/>
        <v>SublapSCNW9/30/2021 (5pm-7pm)14</v>
      </c>
      <c r="B3447" t="s">
        <v>99</v>
      </c>
      <c r="C3447" t="s">
        <v>119</v>
      </c>
      <c r="D3447" s="5" t="s">
        <v>273</v>
      </c>
      <c r="E3447">
        <v>14</v>
      </c>
      <c r="F3447">
        <v>0.16175825893878937</v>
      </c>
      <c r="G3447">
        <v>0.13522940874099731</v>
      </c>
      <c r="H3447">
        <v>3.403010219335556E-2</v>
      </c>
      <c r="I3447">
        <v>86.093724966622261</v>
      </c>
      <c r="J3447">
        <f t="shared" si="106"/>
        <v>0</v>
      </c>
    </row>
    <row r="3448" spans="1:10" x14ac:dyDescent="0.25">
      <c r="A3448" s="4" t="str">
        <f t="shared" si="107"/>
        <v>SublapSCNW9/30/2021 (5pm-7pm)15</v>
      </c>
      <c r="B3448" t="s">
        <v>99</v>
      </c>
      <c r="C3448" t="s">
        <v>119</v>
      </c>
      <c r="D3448" s="5" t="s">
        <v>273</v>
      </c>
      <c r="E3448">
        <v>15</v>
      </c>
      <c r="F3448">
        <v>0.30554470419883728</v>
      </c>
      <c r="G3448">
        <v>0.32005506753921509</v>
      </c>
      <c r="H3448">
        <v>1.9155604764819145E-2</v>
      </c>
      <c r="I3448">
        <v>88.5479305740987</v>
      </c>
      <c r="J3448">
        <f t="shared" si="106"/>
        <v>0</v>
      </c>
    </row>
    <row r="3449" spans="1:10" x14ac:dyDescent="0.25">
      <c r="A3449" s="4" t="str">
        <f t="shared" si="107"/>
        <v>SublapSCNW9/30/2021 (5pm-7pm)16</v>
      </c>
      <c r="B3449" t="s">
        <v>99</v>
      </c>
      <c r="C3449" t="s">
        <v>119</v>
      </c>
      <c r="D3449" s="5" t="s">
        <v>273</v>
      </c>
      <c r="E3449">
        <v>16</v>
      </c>
      <c r="F3449">
        <v>0.66110193729400635</v>
      </c>
      <c r="G3449">
        <v>0.64659154415130615</v>
      </c>
      <c r="H3449">
        <v>1.9155602902173996E-2</v>
      </c>
      <c r="I3449">
        <v>88.995060080106953</v>
      </c>
      <c r="J3449">
        <f t="shared" si="106"/>
        <v>0</v>
      </c>
    </row>
    <row r="3450" spans="1:10" x14ac:dyDescent="0.25">
      <c r="A3450" s="4" t="str">
        <f t="shared" si="107"/>
        <v>SublapSCNW9/30/2021 (5pm-7pm)17</v>
      </c>
      <c r="B3450" t="s">
        <v>99</v>
      </c>
      <c r="C3450" t="s">
        <v>119</v>
      </c>
      <c r="D3450" s="5" t="s">
        <v>273</v>
      </c>
      <c r="E3450">
        <v>17</v>
      </c>
      <c r="F3450">
        <v>0.97827708721160889</v>
      </c>
      <c r="G3450">
        <v>1.0157932043075562</v>
      </c>
      <c r="H3450">
        <v>4.1403193026781082E-2</v>
      </c>
      <c r="I3450">
        <v>87.246595460612951</v>
      </c>
      <c r="J3450">
        <f t="shared" si="106"/>
        <v>0</v>
      </c>
    </row>
    <row r="3451" spans="1:10" x14ac:dyDescent="0.25">
      <c r="A3451" s="4" t="str">
        <f t="shared" si="107"/>
        <v>SublapSCNW9/30/2021 (5pm-7pm)18</v>
      </c>
      <c r="B3451" t="s">
        <v>99</v>
      </c>
      <c r="C3451" t="s">
        <v>119</v>
      </c>
      <c r="D3451" s="5" t="s">
        <v>273</v>
      </c>
      <c r="E3451">
        <v>18</v>
      </c>
      <c r="F3451">
        <v>1.2114356756210327</v>
      </c>
      <c r="G3451">
        <v>0.99023979902267456</v>
      </c>
      <c r="H3451">
        <v>4.648168757557869E-2</v>
      </c>
      <c r="I3451">
        <v>82.570093457944054</v>
      </c>
      <c r="J3451">
        <f t="shared" si="106"/>
        <v>0</v>
      </c>
    </row>
    <row r="3452" spans="1:10" x14ac:dyDescent="0.25">
      <c r="A3452" s="4" t="str">
        <f t="shared" si="107"/>
        <v>SublapSCNW9/30/2021 (5pm-7pm)19</v>
      </c>
      <c r="B3452" t="s">
        <v>99</v>
      </c>
      <c r="C3452" t="s">
        <v>119</v>
      </c>
      <c r="D3452" s="5" t="s">
        <v>273</v>
      </c>
      <c r="E3452">
        <v>19</v>
      </c>
      <c r="F3452">
        <v>1.3095084428787231</v>
      </c>
      <c r="G3452">
        <v>1.255195140838623</v>
      </c>
      <c r="H3452">
        <v>5.0040580332279205E-2</v>
      </c>
      <c r="I3452">
        <v>79.769959946594682</v>
      </c>
      <c r="J3452">
        <f t="shared" si="106"/>
        <v>0</v>
      </c>
    </row>
    <row r="3453" spans="1:10" x14ac:dyDescent="0.25">
      <c r="A3453" s="4" t="str">
        <f t="shared" si="107"/>
        <v>SublapSCNW9/30/2021 (5pm-7pm)20</v>
      </c>
      <c r="B3453" t="s">
        <v>99</v>
      </c>
      <c r="C3453" t="s">
        <v>119</v>
      </c>
      <c r="D3453" s="5" t="s">
        <v>273</v>
      </c>
      <c r="E3453">
        <v>20</v>
      </c>
      <c r="F3453">
        <v>1.3098940849304199</v>
      </c>
      <c r="G3453">
        <v>1.5840448141098022</v>
      </c>
      <c r="H3453">
        <v>4.818246141076088E-2</v>
      </c>
      <c r="I3453">
        <v>73.482242990654115</v>
      </c>
      <c r="J3453">
        <f t="shared" si="106"/>
        <v>0</v>
      </c>
    </row>
    <row r="3454" spans="1:10" x14ac:dyDescent="0.25">
      <c r="A3454" s="4" t="str">
        <f t="shared" si="107"/>
        <v>SublapSCNW9/30/2021 (5pm-7pm)21</v>
      </c>
      <c r="B3454" t="s">
        <v>99</v>
      </c>
      <c r="C3454" t="s">
        <v>119</v>
      </c>
      <c r="D3454" s="5" t="s">
        <v>273</v>
      </c>
      <c r="E3454">
        <v>21</v>
      </c>
      <c r="F3454">
        <v>1.2855007648468018</v>
      </c>
      <c r="G3454">
        <v>1.4625908136367798</v>
      </c>
      <c r="H3454">
        <v>4.8058610409498215E-2</v>
      </c>
      <c r="I3454">
        <v>69.185527369825792</v>
      </c>
      <c r="J3454">
        <f t="shared" si="106"/>
        <v>0</v>
      </c>
    </row>
    <row r="3455" spans="1:10" x14ac:dyDescent="0.25">
      <c r="A3455" s="4" t="str">
        <f t="shared" si="107"/>
        <v>SublapSCNW9/30/2021 (5pm-7pm)22</v>
      </c>
      <c r="B3455" t="s">
        <v>99</v>
      </c>
      <c r="C3455" t="s">
        <v>119</v>
      </c>
      <c r="D3455" s="5" t="s">
        <v>273</v>
      </c>
      <c r="E3455">
        <v>22</v>
      </c>
      <c r="F3455">
        <v>1.2053947448730469</v>
      </c>
      <c r="G3455">
        <v>1.3258082866668701</v>
      </c>
      <c r="H3455">
        <v>4.8695225268602371E-2</v>
      </c>
      <c r="I3455">
        <v>65.963471295059463</v>
      </c>
      <c r="J3455">
        <f t="shared" si="106"/>
        <v>0</v>
      </c>
    </row>
    <row r="3456" spans="1:10" x14ac:dyDescent="0.25">
      <c r="A3456" s="4" t="str">
        <f t="shared" si="107"/>
        <v>SublapSCNW9/30/2021 (5pm-7pm)23</v>
      </c>
      <c r="B3456" t="s">
        <v>99</v>
      </c>
      <c r="C3456" t="s">
        <v>119</v>
      </c>
      <c r="D3456" s="5" t="s">
        <v>273</v>
      </c>
      <c r="E3456">
        <v>23</v>
      </c>
      <c r="F3456">
        <v>1.1353267431259155</v>
      </c>
      <c r="G3456">
        <v>1.2121372222900391</v>
      </c>
      <c r="H3456">
        <v>5.4108940064907074E-2</v>
      </c>
      <c r="I3456">
        <v>64.456475300400044</v>
      </c>
      <c r="J3456">
        <f t="shared" si="106"/>
        <v>0</v>
      </c>
    </row>
    <row r="3457" spans="1:10" x14ac:dyDescent="0.25">
      <c r="A3457" s="4" t="str">
        <f t="shared" si="107"/>
        <v>SublapSCNW9/30/2021 (5pm-7pm)24</v>
      </c>
      <c r="B3457" t="s">
        <v>99</v>
      </c>
      <c r="C3457" t="s">
        <v>119</v>
      </c>
      <c r="D3457" s="5" t="s">
        <v>273</v>
      </c>
      <c r="E3457">
        <v>24</v>
      </c>
      <c r="F3457">
        <v>0.93834686279296875</v>
      </c>
      <c r="G3457">
        <v>0.97374022006988525</v>
      </c>
      <c r="H3457">
        <v>5.0007924437522888E-2</v>
      </c>
      <c r="I3457">
        <v>63.475166889185999</v>
      </c>
      <c r="J3457">
        <f t="shared" si="106"/>
        <v>0</v>
      </c>
    </row>
    <row r="3458" spans="1:10" x14ac:dyDescent="0.25">
      <c r="A3458" s="4" t="str">
        <f t="shared" si="107"/>
        <v>TariffDynamicAverage Event Day (6pm-8pm)1</v>
      </c>
      <c r="B3458" t="s">
        <v>100</v>
      </c>
      <c r="C3458" t="s">
        <v>120</v>
      </c>
      <c r="D3458" s="5" t="s">
        <v>274</v>
      </c>
      <c r="E3458">
        <v>1</v>
      </c>
      <c r="F3458">
        <v>1.4819581508636475</v>
      </c>
      <c r="G3458">
        <v>1.5109736919403076</v>
      </c>
      <c r="H3458">
        <v>1.5169806778430939E-2</v>
      </c>
      <c r="I3458">
        <v>72.897277841583886</v>
      </c>
      <c r="J3458">
        <f t="shared" ref="J3458:J3521" si="108">INDEX(events, MATCH(CONCATENATE(B3458, C3458, D3458), events_y, 0), MATCH("Confidential", events_x, 0))</f>
        <v>0</v>
      </c>
    </row>
    <row r="3459" spans="1:10" x14ac:dyDescent="0.25">
      <c r="A3459" s="4" t="str">
        <f t="shared" ref="A3459:A3522" si="109">B3459&amp;C3459&amp;D3459&amp;E3459</f>
        <v>TariffDynamicAverage Event Day (6pm-8pm)2</v>
      </c>
      <c r="B3459" t="s">
        <v>100</v>
      </c>
      <c r="C3459" t="s">
        <v>120</v>
      </c>
      <c r="D3459" s="5" t="s">
        <v>274</v>
      </c>
      <c r="E3459">
        <v>2</v>
      </c>
      <c r="F3459">
        <v>1.2873780727386475</v>
      </c>
      <c r="G3459">
        <v>1.3033324480056763</v>
      </c>
      <c r="H3459">
        <v>1.4422006905078888E-2</v>
      </c>
      <c r="I3459">
        <v>71.809741547973687</v>
      </c>
      <c r="J3459">
        <f t="shared" si="108"/>
        <v>0</v>
      </c>
    </row>
    <row r="3460" spans="1:10" x14ac:dyDescent="0.25">
      <c r="A3460" s="4" t="str">
        <f t="shared" si="109"/>
        <v>TariffDynamicAverage Event Day (6pm-8pm)3</v>
      </c>
      <c r="B3460" t="s">
        <v>100</v>
      </c>
      <c r="C3460" t="s">
        <v>120</v>
      </c>
      <c r="D3460" s="5" t="s">
        <v>274</v>
      </c>
      <c r="E3460">
        <v>3</v>
      </c>
      <c r="F3460">
        <v>1.1279120445251465</v>
      </c>
      <c r="G3460">
        <v>1.1465754508972168</v>
      </c>
      <c r="H3460">
        <v>1.3188612647354603E-2</v>
      </c>
      <c r="I3460">
        <v>70.833343130699433</v>
      </c>
      <c r="J3460">
        <f t="shared" si="108"/>
        <v>0</v>
      </c>
    </row>
    <row r="3461" spans="1:10" x14ac:dyDescent="0.25">
      <c r="A3461" s="4" t="str">
        <f t="shared" si="109"/>
        <v>TariffDynamicAverage Event Day (6pm-8pm)4</v>
      </c>
      <c r="B3461" t="s">
        <v>100</v>
      </c>
      <c r="C3461" t="s">
        <v>120</v>
      </c>
      <c r="D3461" s="5" t="s">
        <v>274</v>
      </c>
      <c r="E3461">
        <v>4</v>
      </c>
      <c r="F3461">
        <v>1.0117920637130737</v>
      </c>
      <c r="G3461">
        <v>1.0323377847671509</v>
      </c>
      <c r="H3461">
        <v>1.1961041018366814E-2</v>
      </c>
      <c r="I3461">
        <v>70.209980821167719</v>
      </c>
      <c r="J3461">
        <f t="shared" si="108"/>
        <v>0</v>
      </c>
    </row>
    <row r="3462" spans="1:10" x14ac:dyDescent="0.25">
      <c r="A3462" s="4" t="str">
        <f t="shared" si="109"/>
        <v>TariffDynamicAverage Event Day (6pm-8pm)5</v>
      </c>
      <c r="B3462" t="s">
        <v>100</v>
      </c>
      <c r="C3462" t="s">
        <v>120</v>
      </c>
      <c r="D3462" s="5" t="s">
        <v>274</v>
      </c>
      <c r="E3462">
        <v>5</v>
      </c>
      <c r="F3462">
        <v>0.92848420143127441</v>
      </c>
      <c r="G3462">
        <v>0.94317561388015747</v>
      </c>
      <c r="H3462">
        <v>1.0654272511601448E-2</v>
      </c>
      <c r="I3462">
        <v>69.723535554228334</v>
      </c>
      <c r="J3462">
        <f t="shared" si="108"/>
        <v>0</v>
      </c>
    </row>
    <row r="3463" spans="1:10" x14ac:dyDescent="0.25">
      <c r="A3463" s="4" t="str">
        <f t="shared" si="109"/>
        <v>TariffDynamicAverage Event Day (6pm-8pm)6</v>
      </c>
      <c r="B3463" t="s">
        <v>100</v>
      </c>
      <c r="C3463" t="s">
        <v>120</v>
      </c>
      <c r="D3463" s="5" t="s">
        <v>274</v>
      </c>
      <c r="E3463">
        <v>6</v>
      </c>
      <c r="F3463">
        <v>0.8873368501663208</v>
      </c>
      <c r="G3463">
        <v>0.88538408279418945</v>
      </c>
      <c r="H3463">
        <v>8.8296802714467049E-3</v>
      </c>
      <c r="I3463">
        <v>69.323680491901627</v>
      </c>
      <c r="J3463">
        <f t="shared" si="108"/>
        <v>0</v>
      </c>
    </row>
    <row r="3464" spans="1:10" x14ac:dyDescent="0.25">
      <c r="A3464" s="4" t="str">
        <f t="shared" si="109"/>
        <v>TariffDynamicAverage Event Day (6pm-8pm)7</v>
      </c>
      <c r="B3464" t="s">
        <v>100</v>
      </c>
      <c r="C3464" t="s">
        <v>120</v>
      </c>
      <c r="D3464" s="5" t="s">
        <v>274</v>
      </c>
      <c r="E3464">
        <v>7</v>
      </c>
      <c r="F3464">
        <v>0.86682033538818359</v>
      </c>
      <c r="G3464">
        <v>0.87890750169754028</v>
      </c>
      <c r="H3464">
        <v>7.645465899258852E-3</v>
      </c>
      <c r="I3464">
        <v>68.943630858271021</v>
      </c>
      <c r="J3464">
        <f t="shared" si="108"/>
        <v>0</v>
      </c>
    </row>
    <row r="3465" spans="1:10" x14ac:dyDescent="0.25">
      <c r="A3465" s="4" t="str">
        <f t="shared" si="109"/>
        <v>TariffDynamicAverage Event Day (6pm-8pm)8</v>
      </c>
      <c r="B3465" t="s">
        <v>100</v>
      </c>
      <c r="C3465" t="s">
        <v>120</v>
      </c>
      <c r="D3465" s="5" t="s">
        <v>274</v>
      </c>
      <c r="E3465">
        <v>8</v>
      </c>
      <c r="F3465">
        <v>0.75108379125595093</v>
      </c>
      <c r="G3465">
        <v>0.75263726711273193</v>
      </c>
      <c r="H3465">
        <v>7.8114927746355534E-3</v>
      </c>
      <c r="I3465">
        <v>68.699909453152969</v>
      </c>
      <c r="J3465">
        <f t="shared" si="108"/>
        <v>0</v>
      </c>
    </row>
    <row r="3466" spans="1:10" x14ac:dyDescent="0.25">
      <c r="A3466" s="4" t="str">
        <f t="shared" si="109"/>
        <v>TariffDynamicAverage Event Day (6pm-8pm)9</v>
      </c>
      <c r="B3466" t="s">
        <v>100</v>
      </c>
      <c r="C3466" t="s">
        <v>120</v>
      </c>
      <c r="D3466" s="5" t="s">
        <v>274</v>
      </c>
      <c r="E3466">
        <v>9</v>
      </c>
      <c r="F3466">
        <v>0.48169568181037903</v>
      </c>
      <c r="G3466">
        <v>0.47369810938835144</v>
      </c>
      <c r="H3466">
        <v>8.669770322740078E-3</v>
      </c>
      <c r="I3466">
        <v>70.55750657964758</v>
      </c>
      <c r="J3466">
        <f t="shared" si="108"/>
        <v>0</v>
      </c>
    </row>
    <row r="3467" spans="1:10" x14ac:dyDescent="0.25">
      <c r="A3467" s="4" t="str">
        <f t="shared" si="109"/>
        <v>TariffDynamicAverage Event Day (6pm-8pm)10</v>
      </c>
      <c r="B3467" t="s">
        <v>100</v>
      </c>
      <c r="C3467" t="s">
        <v>120</v>
      </c>
      <c r="D3467" s="5" t="s">
        <v>274</v>
      </c>
      <c r="E3467">
        <v>10</v>
      </c>
      <c r="F3467">
        <v>0.21944335103034973</v>
      </c>
      <c r="G3467">
        <v>0.20755106210708618</v>
      </c>
      <c r="H3467">
        <v>1.0151741094887257E-2</v>
      </c>
      <c r="I3467">
        <v>74.890297160303234</v>
      </c>
      <c r="J3467">
        <f t="shared" si="108"/>
        <v>0</v>
      </c>
    </row>
    <row r="3468" spans="1:10" x14ac:dyDescent="0.25">
      <c r="A3468" s="4" t="str">
        <f t="shared" si="109"/>
        <v>TariffDynamicAverage Event Day (6pm-8pm)11</v>
      </c>
      <c r="B3468" t="s">
        <v>100</v>
      </c>
      <c r="C3468" t="s">
        <v>120</v>
      </c>
      <c r="D3468" s="5" t="s">
        <v>274</v>
      </c>
      <c r="E3468">
        <v>11</v>
      </c>
      <c r="F3468">
        <v>4.0850013494491577E-2</v>
      </c>
      <c r="G3468">
        <v>4.3939437717199326E-2</v>
      </c>
      <c r="H3468">
        <v>1.1514605022966862E-2</v>
      </c>
      <c r="I3468">
        <v>79.703853941714286</v>
      </c>
      <c r="J3468">
        <f t="shared" si="108"/>
        <v>0</v>
      </c>
    </row>
    <row r="3469" spans="1:10" x14ac:dyDescent="0.25">
      <c r="A3469" s="4" t="str">
        <f t="shared" si="109"/>
        <v>TariffDynamicAverage Event Day (6pm-8pm)12</v>
      </c>
      <c r="B3469" t="s">
        <v>100</v>
      </c>
      <c r="C3469" t="s">
        <v>120</v>
      </c>
      <c r="D3469" s="5" t="s">
        <v>274</v>
      </c>
      <c r="E3469">
        <v>12</v>
      </c>
      <c r="F3469">
        <v>4.3161623179912567E-2</v>
      </c>
      <c r="G3469">
        <v>3.7701405584812164E-2</v>
      </c>
      <c r="H3469">
        <v>1.2883285991847515E-2</v>
      </c>
      <c r="I3469">
        <v>83.891208022281702</v>
      </c>
      <c r="J3469">
        <f t="shared" si="108"/>
        <v>0</v>
      </c>
    </row>
    <row r="3470" spans="1:10" x14ac:dyDescent="0.25">
      <c r="A3470" s="4" t="str">
        <f t="shared" si="109"/>
        <v>TariffDynamicAverage Event Day (6pm-8pm)13</v>
      </c>
      <c r="B3470" t="s">
        <v>100</v>
      </c>
      <c r="C3470" t="s">
        <v>120</v>
      </c>
      <c r="D3470" s="5" t="s">
        <v>274</v>
      </c>
      <c r="E3470">
        <v>13</v>
      </c>
      <c r="F3470">
        <v>0.24267382919788361</v>
      </c>
      <c r="G3470">
        <v>0.24118955433368683</v>
      </c>
      <c r="H3470">
        <v>1.4111875556409359E-2</v>
      </c>
      <c r="I3470">
        <v>86.838287858889444</v>
      </c>
      <c r="J3470">
        <f t="shared" si="108"/>
        <v>0</v>
      </c>
    </row>
    <row r="3471" spans="1:10" x14ac:dyDescent="0.25">
      <c r="A3471" s="4" t="str">
        <f t="shared" si="109"/>
        <v>TariffDynamicAverage Event Day (6pm-8pm)14</v>
      </c>
      <c r="B3471" t="s">
        <v>100</v>
      </c>
      <c r="C3471" t="s">
        <v>120</v>
      </c>
      <c r="D3471" s="5" t="s">
        <v>274</v>
      </c>
      <c r="E3471">
        <v>14</v>
      </c>
      <c r="F3471">
        <v>0.56844961643218994</v>
      </c>
      <c r="G3471">
        <v>0.56508690118789673</v>
      </c>
      <c r="H3471">
        <v>1.4639481902122498E-2</v>
      </c>
      <c r="I3471">
        <v>89.208243498178348</v>
      </c>
      <c r="J3471">
        <f t="shared" si="108"/>
        <v>0</v>
      </c>
    </row>
    <row r="3472" spans="1:10" x14ac:dyDescent="0.25">
      <c r="A3472" s="4" t="str">
        <f t="shared" si="109"/>
        <v>TariffDynamicAverage Event Day (6pm-8pm)15</v>
      </c>
      <c r="B3472" t="s">
        <v>100</v>
      </c>
      <c r="C3472" t="s">
        <v>120</v>
      </c>
      <c r="D3472" s="5" t="s">
        <v>274</v>
      </c>
      <c r="E3472">
        <v>15</v>
      </c>
      <c r="F3472">
        <v>0.94294130802154541</v>
      </c>
      <c r="G3472">
        <v>0.96061444282531738</v>
      </c>
      <c r="H3472">
        <v>1.3590909540653229E-2</v>
      </c>
      <c r="I3472">
        <v>90.856279413418036</v>
      </c>
      <c r="J3472">
        <f t="shared" si="108"/>
        <v>0</v>
      </c>
    </row>
    <row r="3473" spans="1:10" x14ac:dyDescent="0.25">
      <c r="A3473" s="4" t="str">
        <f t="shared" si="109"/>
        <v>TariffDynamicAverage Event Day (6pm-8pm)16</v>
      </c>
      <c r="B3473" t="s">
        <v>100</v>
      </c>
      <c r="C3473" t="s">
        <v>120</v>
      </c>
      <c r="D3473" s="5" t="s">
        <v>274</v>
      </c>
      <c r="E3473">
        <v>16</v>
      </c>
      <c r="F3473">
        <v>1.4572001695632935</v>
      </c>
      <c r="G3473">
        <v>1.4780105352401733</v>
      </c>
      <c r="H3473">
        <v>7.3738121427595615E-3</v>
      </c>
      <c r="I3473">
        <v>92.66769007268816</v>
      </c>
      <c r="J3473">
        <f t="shared" si="108"/>
        <v>0</v>
      </c>
    </row>
    <row r="3474" spans="1:10" x14ac:dyDescent="0.25">
      <c r="A3474" s="4" t="str">
        <f t="shared" si="109"/>
        <v>TariffDynamicAverage Event Day (6pm-8pm)17</v>
      </c>
      <c r="B3474" t="s">
        <v>100</v>
      </c>
      <c r="C3474" t="s">
        <v>120</v>
      </c>
      <c r="D3474" s="5" t="s">
        <v>274</v>
      </c>
      <c r="E3474">
        <v>17</v>
      </c>
      <c r="F3474">
        <v>1.9085856676101685</v>
      </c>
      <c r="G3474">
        <v>1.887775182723999</v>
      </c>
      <c r="H3474">
        <v>7.3738121427595615E-3</v>
      </c>
      <c r="I3474">
        <v>92.449771834843759</v>
      </c>
      <c r="J3474">
        <f t="shared" si="108"/>
        <v>0</v>
      </c>
    </row>
    <row r="3475" spans="1:10" x14ac:dyDescent="0.25">
      <c r="A3475" s="4" t="str">
        <f t="shared" si="109"/>
        <v>TariffDynamicAverage Event Day (6pm-8pm)18</v>
      </c>
      <c r="B3475" t="s">
        <v>100</v>
      </c>
      <c r="C3475" t="s">
        <v>120</v>
      </c>
      <c r="D3475" s="5" t="s">
        <v>274</v>
      </c>
      <c r="E3475">
        <v>18</v>
      </c>
      <c r="F3475">
        <v>2.3381569385528564</v>
      </c>
      <c r="G3475">
        <v>2.303539514541626</v>
      </c>
      <c r="H3475">
        <v>1.3688723556697369E-2</v>
      </c>
      <c r="I3475">
        <v>90.59491895518785</v>
      </c>
      <c r="J3475">
        <f t="shared" si="108"/>
        <v>0</v>
      </c>
    </row>
    <row r="3476" spans="1:10" x14ac:dyDescent="0.25">
      <c r="A3476" s="4" t="str">
        <f t="shared" si="109"/>
        <v>TariffDynamicAverage Event Day (6pm-8pm)19</v>
      </c>
      <c r="B3476" t="s">
        <v>100</v>
      </c>
      <c r="C3476" t="s">
        <v>120</v>
      </c>
      <c r="D3476" s="5" t="s">
        <v>274</v>
      </c>
      <c r="E3476">
        <v>19</v>
      </c>
      <c r="F3476">
        <v>2.5510184764862061</v>
      </c>
      <c r="G3476">
        <v>1.63411545753479</v>
      </c>
      <c r="H3476">
        <v>1.5508229844272137E-2</v>
      </c>
      <c r="I3476">
        <v>88.423170185467015</v>
      </c>
      <c r="J3476">
        <f t="shared" si="108"/>
        <v>0</v>
      </c>
    </row>
    <row r="3477" spans="1:10" x14ac:dyDescent="0.25">
      <c r="A3477" s="4" t="str">
        <f t="shared" si="109"/>
        <v>TariffDynamicAverage Event Day (6pm-8pm)20</v>
      </c>
      <c r="B3477" t="s">
        <v>100</v>
      </c>
      <c r="C3477" t="s">
        <v>120</v>
      </c>
      <c r="D3477" s="5" t="s">
        <v>274</v>
      </c>
      <c r="E3477">
        <v>20</v>
      </c>
      <c r="F3477">
        <v>2.4812037944793701</v>
      </c>
      <c r="G3477">
        <v>1.9938064813613892</v>
      </c>
      <c r="H3477">
        <v>1.5121813863515854E-2</v>
      </c>
      <c r="I3477">
        <v>85.263352966001946</v>
      </c>
      <c r="J3477">
        <f t="shared" si="108"/>
        <v>0</v>
      </c>
    </row>
    <row r="3478" spans="1:10" x14ac:dyDescent="0.25">
      <c r="A3478" s="4" t="str">
        <f t="shared" si="109"/>
        <v>TariffDynamicAverage Event Day (6pm-8pm)21</v>
      </c>
      <c r="B3478" t="s">
        <v>100</v>
      </c>
      <c r="C3478" t="s">
        <v>120</v>
      </c>
      <c r="D3478" s="5" t="s">
        <v>274</v>
      </c>
      <c r="E3478">
        <v>21</v>
      </c>
      <c r="F3478">
        <v>2.3968462944030762</v>
      </c>
      <c r="G3478">
        <v>2.7834429740905762</v>
      </c>
      <c r="H3478">
        <v>1.4976861886680126E-2</v>
      </c>
      <c r="I3478">
        <v>81.170104934651675</v>
      </c>
      <c r="J3478">
        <f t="shared" si="108"/>
        <v>0</v>
      </c>
    </row>
    <row r="3479" spans="1:10" x14ac:dyDescent="0.25">
      <c r="A3479" s="4" t="str">
        <f t="shared" si="109"/>
        <v>TariffDynamicAverage Event Day (6pm-8pm)22</v>
      </c>
      <c r="B3479" t="s">
        <v>100</v>
      </c>
      <c r="C3479" t="s">
        <v>120</v>
      </c>
      <c r="D3479" s="5" t="s">
        <v>274</v>
      </c>
      <c r="E3479">
        <v>22</v>
      </c>
      <c r="F3479">
        <v>2.2708775997161865</v>
      </c>
      <c r="G3479">
        <v>2.436568021774292</v>
      </c>
      <c r="H3479">
        <v>1.5125884674489498E-2</v>
      </c>
      <c r="I3479">
        <v>78.108712690885383</v>
      </c>
      <c r="J3479">
        <f t="shared" si="108"/>
        <v>0</v>
      </c>
    </row>
    <row r="3480" spans="1:10" x14ac:dyDescent="0.25">
      <c r="A3480" s="4" t="str">
        <f t="shared" si="109"/>
        <v>TariffDynamicAverage Event Day (6pm-8pm)23</v>
      </c>
      <c r="B3480" t="s">
        <v>100</v>
      </c>
      <c r="C3480" t="s">
        <v>120</v>
      </c>
      <c r="D3480" s="5" t="s">
        <v>274</v>
      </c>
      <c r="E3480">
        <v>23</v>
      </c>
      <c r="F3480">
        <v>2.0878434181213379</v>
      </c>
      <c r="G3480">
        <v>2.2055385112762451</v>
      </c>
      <c r="H3480">
        <v>1.5836579725146294E-2</v>
      </c>
      <c r="I3480">
        <v>76.004344312293625</v>
      </c>
      <c r="J3480">
        <f t="shared" si="108"/>
        <v>0</v>
      </c>
    </row>
    <row r="3481" spans="1:10" x14ac:dyDescent="0.25">
      <c r="A3481" s="4" t="str">
        <f t="shared" si="109"/>
        <v>TariffDynamicAverage Event Day (6pm-8pm)24</v>
      </c>
      <c r="B3481" t="s">
        <v>100</v>
      </c>
      <c r="C3481" t="s">
        <v>120</v>
      </c>
      <c r="D3481" s="5" t="s">
        <v>274</v>
      </c>
      <c r="E3481">
        <v>24</v>
      </c>
      <c r="F3481">
        <v>1.8083186149597168</v>
      </c>
      <c r="G3481">
        <v>1.8951500654220581</v>
      </c>
      <c r="H3481">
        <v>1.5412742272019386E-2</v>
      </c>
      <c r="I3481">
        <v>74.415398516704329</v>
      </c>
      <c r="J3481">
        <f t="shared" si="108"/>
        <v>0</v>
      </c>
    </row>
    <row r="3482" spans="1:10" x14ac:dyDescent="0.25">
      <c r="A3482" s="4" t="str">
        <f t="shared" si="109"/>
        <v>TariffDynamic6/17/2021 (8pm-9pm)1</v>
      </c>
      <c r="B3482" t="s">
        <v>100</v>
      </c>
      <c r="C3482" t="s">
        <v>120</v>
      </c>
      <c r="D3482" s="5" t="s">
        <v>275</v>
      </c>
      <c r="E3482">
        <v>1</v>
      </c>
      <c r="F3482">
        <v>1.419678807258606</v>
      </c>
      <c r="G3482">
        <v>1.4294536113739014</v>
      </c>
      <c r="H3482">
        <v>1.6722222790122032E-2</v>
      </c>
      <c r="I3482">
        <v>71.094017074185473</v>
      </c>
      <c r="J3482">
        <f t="shared" si="108"/>
        <v>0</v>
      </c>
    </row>
    <row r="3483" spans="1:10" x14ac:dyDescent="0.25">
      <c r="A3483" s="4" t="str">
        <f t="shared" si="109"/>
        <v>TariffDynamic6/17/2021 (8pm-9pm)2</v>
      </c>
      <c r="B3483" t="s">
        <v>100</v>
      </c>
      <c r="C3483" t="s">
        <v>120</v>
      </c>
      <c r="D3483" s="5" t="s">
        <v>275</v>
      </c>
      <c r="E3483">
        <v>2</v>
      </c>
      <c r="F3483">
        <v>1.2168937921524048</v>
      </c>
      <c r="G3483">
        <v>1.2389445304870605</v>
      </c>
      <c r="H3483">
        <v>1.552074309438467E-2</v>
      </c>
      <c r="I3483">
        <v>70.11213217873663</v>
      </c>
      <c r="J3483">
        <f t="shared" si="108"/>
        <v>0</v>
      </c>
    </row>
    <row r="3484" spans="1:10" x14ac:dyDescent="0.25">
      <c r="A3484" s="4" t="str">
        <f t="shared" si="109"/>
        <v>TariffDynamic6/17/2021 (8pm-9pm)3</v>
      </c>
      <c r="B3484" t="s">
        <v>100</v>
      </c>
      <c r="C3484" t="s">
        <v>120</v>
      </c>
      <c r="D3484" s="5" t="s">
        <v>275</v>
      </c>
      <c r="E3484">
        <v>3</v>
      </c>
      <c r="F3484">
        <v>1.0883966684341431</v>
      </c>
      <c r="G3484">
        <v>1.0865238904953003</v>
      </c>
      <c r="H3484">
        <v>1.4156481251120567E-2</v>
      </c>
      <c r="I3484">
        <v>69.1386734891109</v>
      </c>
      <c r="J3484">
        <f t="shared" si="108"/>
        <v>0</v>
      </c>
    </row>
    <row r="3485" spans="1:10" x14ac:dyDescent="0.25">
      <c r="A3485" s="4" t="str">
        <f t="shared" si="109"/>
        <v>TariffDynamic6/17/2021 (8pm-9pm)4</v>
      </c>
      <c r="B3485" t="s">
        <v>100</v>
      </c>
      <c r="C3485" t="s">
        <v>120</v>
      </c>
      <c r="D3485" s="5" t="s">
        <v>275</v>
      </c>
      <c r="E3485">
        <v>4</v>
      </c>
      <c r="F3485">
        <v>0.97479850053787231</v>
      </c>
      <c r="G3485">
        <v>0.97971844673156738</v>
      </c>
      <c r="H3485">
        <v>1.2929569929838181E-2</v>
      </c>
      <c r="I3485">
        <v>68.617107129529543</v>
      </c>
      <c r="J3485">
        <f t="shared" si="108"/>
        <v>0</v>
      </c>
    </row>
    <row r="3486" spans="1:10" x14ac:dyDescent="0.25">
      <c r="A3486" s="4" t="str">
        <f t="shared" si="109"/>
        <v>TariffDynamic6/17/2021 (8pm-9pm)5</v>
      </c>
      <c r="B3486" t="s">
        <v>100</v>
      </c>
      <c r="C3486" t="s">
        <v>120</v>
      </c>
      <c r="D3486" s="5" t="s">
        <v>275</v>
      </c>
      <c r="E3486">
        <v>5</v>
      </c>
      <c r="F3486">
        <v>0.90220695734024048</v>
      </c>
      <c r="G3486">
        <v>0.90017843246459961</v>
      </c>
      <c r="H3486">
        <v>1.1472682468593121E-2</v>
      </c>
      <c r="I3486">
        <v>67.990158526077494</v>
      </c>
      <c r="J3486">
        <f t="shared" si="108"/>
        <v>0</v>
      </c>
    </row>
    <row r="3487" spans="1:10" x14ac:dyDescent="0.25">
      <c r="A3487" s="4" t="str">
        <f t="shared" si="109"/>
        <v>TariffDynamic6/17/2021 (8pm-9pm)6</v>
      </c>
      <c r="B3487" t="s">
        <v>100</v>
      </c>
      <c r="C3487" t="s">
        <v>120</v>
      </c>
      <c r="D3487" s="5" t="s">
        <v>275</v>
      </c>
      <c r="E3487">
        <v>6</v>
      </c>
      <c r="F3487">
        <v>0.85508966445922852</v>
      </c>
      <c r="G3487">
        <v>0.83706188201904297</v>
      </c>
      <c r="H3487">
        <v>9.5440587028861046E-3</v>
      </c>
      <c r="I3487">
        <v>67.524458574735775</v>
      </c>
      <c r="J3487">
        <f t="shared" si="108"/>
        <v>0</v>
      </c>
    </row>
    <row r="3488" spans="1:10" x14ac:dyDescent="0.25">
      <c r="A3488" s="4" t="str">
        <f t="shared" si="109"/>
        <v>TariffDynamic6/17/2021 (8pm-9pm)7</v>
      </c>
      <c r="B3488" t="s">
        <v>100</v>
      </c>
      <c r="C3488" t="s">
        <v>120</v>
      </c>
      <c r="D3488" s="5" t="s">
        <v>275</v>
      </c>
      <c r="E3488">
        <v>7</v>
      </c>
      <c r="F3488">
        <v>0.75638484954833984</v>
      </c>
      <c r="G3488">
        <v>0.73640322685241699</v>
      </c>
      <c r="H3488">
        <v>8.4184994921088219E-3</v>
      </c>
      <c r="I3488">
        <v>67.016382297107043</v>
      </c>
      <c r="J3488">
        <f t="shared" si="108"/>
        <v>0</v>
      </c>
    </row>
    <row r="3489" spans="1:10" x14ac:dyDescent="0.25">
      <c r="A3489" s="4" t="str">
        <f t="shared" si="109"/>
        <v>TariffDynamic6/17/2021 (8pm-9pm)8</v>
      </c>
      <c r="B3489" t="s">
        <v>100</v>
      </c>
      <c r="C3489" t="s">
        <v>120</v>
      </c>
      <c r="D3489" s="5" t="s">
        <v>275</v>
      </c>
      <c r="E3489">
        <v>8</v>
      </c>
      <c r="F3489">
        <v>0.60882359743118286</v>
      </c>
      <c r="G3489">
        <v>0.57897824048995972</v>
      </c>
      <c r="H3489">
        <v>8.4459269419312477E-3</v>
      </c>
      <c r="I3489">
        <v>67.544231805610437</v>
      </c>
      <c r="J3489">
        <f t="shared" si="108"/>
        <v>0</v>
      </c>
    </row>
    <row r="3490" spans="1:10" x14ac:dyDescent="0.25">
      <c r="A3490" s="4" t="str">
        <f t="shared" si="109"/>
        <v>TariffDynamic6/17/2021 (8pm-9pm)9</v>
      </c>
      <c r="B3490" t="s">
        <v>100</v>
      </c>
      <c r="C3490" t="s">
        <v>120</v>
      </c>
      <c r="D3490" s="5" t="s">
        <v>275</v>
      </c>
      <c r="E3490">
        <v>9</v>
      </c>
      <c r="F3490">
        <v>0.46210575103759766</v>
      </c>
      <c r="G3490">
        <v>0.4334147572517395</v>
      </c>
      <c r="H3490">
        <v>9.2394417151808739E-3</v>
      </c>
      <c r="I3490">
        <v>70.874813978435654</v>
      </c>
      <c r="J3490">
        <f t="shared" si="108"/>
        <v>0</v>
      </c>
    </row>
    <row r="3491" spans="1:10" x14ac:dyDescent="0.25">
      <c r="A3491" s="4" t="str">
        <f t="shared" si="109"/>
        <v>TariffDynamic6/17/2021 (8pm-9pm)10</v>
      </c>
      <c r="B3491" t="s">
        <v>100</v>
      </c>
      <c r="C3491" t="s">
        <v>120</v>
      </c>
      <c r="D3491" s="5" t="s">
        <v>275</v>
      </c>
      <c r="E3491">
        <v>10</v>
      </c>
      <c r="F3491">
        <v>0.25019785761833191</v>
      </c>
      <c r="G3491">
        <v>0.22759407758712769</v>
      </c>
      <c r="H3491">
        <v>1.0910418815910816E-2</v>
      </c>
      <c r="I3491">
        <v>73.77724337352052</v>
      </c>
      <c r="J3491">
        <f t="shared" si="108"/>
        <v>0</v>
      </c>
    </row>
    <row r="3492" spans="1:10" x14ac:dyDescent="0.25">
      <c r="A3492" s="4" t="str">
        <f t="shared" si="109"/>
        <v>TariffDynamic6/17/2021 (8pm-9pm)11</v>
      </c>
      <c r="B3492" t="s">
        <v>100</v>
      </c>
      <c r="C3492" t="s">
        <v>120</v>
      </c>
      <c r="D3492" s="5" t="s">
        <v>275</v>
      </c>
      <c r="E3492">
        <v>11</v>
      </c>
      <c r="F3492">
        <v>1.8268803134560585E-2</v>
      </c>
      <c r="G3492">
        <v>2.7332736179232597E-2</v>
      </c>
      <c r="H3492">
        <v>1.2465953826904297E-2</v>
      </c>
      <c r="I3492">
        <v>75.742765918424311</v>
      </c>
      <c r="J3492">
        <f t="shared" si="108"/>
        <v>0</v>
      </c>
    </row>
    <row r="3493" spans="1:10" x14ac:dyDescent="0.25">
      <c r="A3493" s="4" t="str">
        <f t="shared" si="109"/>
        <v>TariffDynamic6/17/2021 (8pm-9pm)12</v>
      </c>
      <c r="B3493" t="s">
        <v>100</v>
      </c>
      <c r="C3493" t="s">
        <v>120</v>
      </c>
      <c r="D3493" s="5" t="s">
        <v>275</v>
      </c>
      <c r="E3493">
        <v>12</v>
      </c>
      <c r="F3493">
        <v>-9.0961799025535583E-2</v>
      </c>
      <c r="G3493">
        <v>-4.5897990465164185E-2</v>
      </c>
      <c r="H3493">
        <v>1.3919809833168983E-2</v>
      </c>
      <c r="I3493">
        <v>80.278461356988913</v>
      </c>
      <c r="J3493">
        <f t="shared" si="108"/>
        <v>0</v>
      </c>
    </row>
    <row r="3494" spans="1:10" x14ac:dyDescent="0.25">
      <c r="A3494" s="4" t="str">
        <f t="shared" si="109"/>
        <v>TariffDynamic6/17/2021 (8pm-9pm)13</v>
      </c>
      <c r="B3494" t="s">
        <v>100</v>
      </c>
      <c r="C3494" t="s">
        <v>120</v>
      </c>
      <c r="D3494" s="5" t="s">
        <v>275</v>
      </c>
      <c r="E3494">
        <v>13</v>
      </c>
      <c r="F3494">
        <v>4.84795942902565E-2</v>
      </c>
      <c r="G3494">
        <v>3.2906726002693176E-2</v>
      </c>
      <c r="H3494">
        <v>1.5260220505297184E-2</v>
      </c>
      <c r="I3494">
        <v>84.393489776753071</v>
      </c>
      <c r="J3494">
        <f t="shared" si="108"/>
        <v>0</v>
      </c>
    </row>
    <row r="3495" spans="1:10" x14ac:dyDescent="0.25">
      <c r="A3495" s="4" t="str">
        <f t="shared" si="109"/>
        <v>TariffDynamic6/17/2021 (8pm-9pm)14</v>
      </c>
      <c r="B3495" t="s">
        <v>100</v>
      </c>
      <c r="C3495" t="s">
        <v>120</v>
      </c>
      <c r="D3495" s="5" t="s">
        <v>275</v>
      </c>
      <c r="E3495">
        <v>14</v>
      </c>
      <c r="F3495">
        <v>0.31139308214187622</v>
      </c>
      <c r="G3495">
        <v>0.28175139427185059</v>
      </c>
      <c r="H3495">
        <v>1.6401669010519981E-2</v>
      </c>
      <c r="I3495">
        <v>85.769471430982776</v>
      </c>
      <c r="J3495">
        <f t="shared" si="108"/>
        <v>0</v>
      </c>
    </row>
    <row r="3496" spans="1:10" x14ac:dyDescent="0.25">
      <c r="A3496" s="4" t="str">
        <f t="shared" si="109"/>
        <v>TariffDynamic6/17/2021 (8pm-9pm)15</v>
      </c>
      <c r="B3496" t="s">
        <v>100</v>
      </c>
      <c r="C3496" t="s">
        <v>120</v>
      </c>
      <c r="D3496" s="5" t="s">
        <v>275</v>
      </c>
      <c r="E3496">
        <v>15</v>
      </c>
      <c r="F3496">
        <v>0.58739501237869263</v>
      </c>
      <c r="G3496">
        <v>0.57645994424819946</v>
      </c>
      <c r="H3496">
        <v>1.6668695956468582E-2</v>
      </c>
      <c r="I3496">
        <v>86.234962352773337</v>
      </c>
      <c r="J3496">
        <f t="shared" si="108"/>
        <v>0</v>
      </c>
    </row>
    <row r="3497" spans="1:10" x14ac:dyDescent="0.25">
      <c r="A3497" s="4" t="str">
        <f t="shared" si="109"/>
        <v>TariffDynamic6/17/2021 (8pm-9pm)16</v>
      </c>
      <c r="B3497" t="s">
        <v>100</v>
      </c>
      <c r="C3497" t="s">
        <v>120</v>
      </c>
      <c r="D3497" s="5" t="s">
        <v>275</v>
      </c>
      <c r="E3497">
        <v>16</v>
      </c>
      <c r="F3497">
        <v>0.94754934310913086</v>
      </c>
      <c r="G3497">
        <v>0.93889302015304565</v>
      </c>
      <c r="H3497">
        <v>1.6316482797265053E-2</v>
      </c>
      <c r="I3497">
        <v>85.674996635005229</v>
      </c>
      <c r="J3497">
        <f t="shared" si="108"/>
        <v>0</v>
      </c>
    </row>
    <row r="3498" spans="1:10" x14ac:dyDescent="0.25">
      <c r="A3498" s="4" t="str">
        <f t="shared" si="109"/>
        <v>TariffDynamic6/17/2021 (8pm-9pm)17</v>
      </c>
      <c r="B3498" t="s">
        <v>100</v>
      </c>
      <c r="C3498" t="s">
        <v>120</v>
      </c>
      <c r="D3498" s="5" t="s">
        <v>275</v>
      </c>
      <c r="E3498">
        <v>17</v>
      </c>
      <c r="F3498">
        <v>1.3057804107666016</v>
      </c>
      <c r="G3498">
        <v>1.3256573677062988</v>
      </c>
      <c r="H3498">
        <v>1.4416161924600601E-2</v>
      </c>
      <c r="I3498">
        <v>85.680782019441025</v>
      </c>
      <c r="J3498">
        <f t="shared" si="108"/>
        <v>0</v>
      </c>
    </row>
    <row r="3499" spans="1:10" x14ac:dyDescent="0.25">
      <c r="A3499" s="4" t="str">
        <f t="shared" si="109"/>
        <v>TariffDynamic6/17/2021 (8pm-9pm)18</v>
      </c>
      <c r="B3499" t="s">
        <v>100</v>
      </c>
      <c r="C3499" t="s">
        <v>120</v>
      </c>
      <c r="D3499" s="5" t="s">
        <v>275</v>
      </c>
      <c r="E3499">
        <v>18</v>
      </c>
      <c r="F3499">
        <v>1.6883518695831299</v>
      </c>
      <c r="G3499">
        <v>1.7069720029830933</v>
      </c>
      <c r="H3499">
        <v>7.5975917279720306E-3</v>
      </c>
      <c r="I3499">
        <v>84.487964696582239</v>
      </c>
      <c r="J3499">
        <f t="shared" si="108"/>
        <v>0</v>
      </c>
    </row>
    <row r="3500" spans="1:10" x14ac:dyDescent="0.25">
      <c r="A3500" s="4" t="str">
        <f t="shared" si="109"/>
        <v>TariffDynamic6/17/2021 (8pm-9pm)19</v>
      </c>
      <c r="B3500" t="s">
        <v>100</v>
      </c>
      <c r="C3500" t="s">
        <v>120</v>
      </c>
      <c r="D3500" s="5" t="s">
        <v>275</v>
      </c>
      <c r="E3500">
        <v>19</v>
      </c>
      <c r="F3500">
        <v>2.0075559616088867</v>
      </c>
      <c r="G3500">
        <v>1.9889358282089233</v>
      </c>
      <c r="H3500">
        <v>7.5975917279720306E-3</v>
      </c>
      <c r="I3500">
        <v>82.809892537162725</v>
      </c>
      <c r="J3500">
        <f t="shared" si="108"/>
        <v>0</v>
      </c>
    </row>
    <row r="3501" spans="1:10" x14ac:dyDescent="0.25">
      <c r="A3501" s="4" t="str">
        <f t="shared" si="109"/>
        <v>TariffDynamic6/17/2021 (8pm-9pm)20</v>
      </c>
      <c r="B3501" t="s">
        <v>100</v>
      </c>
      <c r="C3501" t="s">
        <v>120</v>
      </c>
      <c r="D3501" s="5" t="s">
        <v>275</v>
      </c>
      <c r="E3501">
        <v>20</v>
      </c>
      <c r="F3501">
        <v>2.0585808753967285</v>
      </c>
      <c r="G3501">
        <v>2.0746595859527588</v>
      </c>
      <c r="H3501">
        <v>1.3352127745747566E-2</v>
      </c>
      <c r="I3501">
        <v>79.864948713176105</v>
      </c>
      <c r="J3501">
        <f t="shared" si="108"/>
        <v>0</v>
      </c>
    </row>
    <row r="3502" spans="1:10" x14ac:dyDescent="0.25">
      <c r="A3502" s="4" t="str">
        <f t="shared" si="109"/>
        <v>TariffDynamic6/17/2021 (8pm-9pm)21</v>
      </c>
      <c r="B3502" t="s">
        <v>100</v>
      </c>
      <c r="C3502" t="s">
        <v>120</v>
      </c>
      <c r="D3502" s="5" t="s">
        <v>275</v>
      </c>
      <c r="E3502">
        <v>21</v>
      </c>
      <c r="F3502">
        <v>2.0541341304779053</v>
      </c>
      <c r="G3502">
        <v>1.4584780931472778</v>
      </c>
      <c r="H3502">
        <v>1.4843382872641087E-2</v>
      </c>
      <c r="I3502">
        <v>76.52633967030431</v>
      </c>
      <c r="J3502">
        <f t="shared" si="108"/>
        <v>0</v>
      </c>
    </row>
    <row r="3503" spans="1:10" x14ac:dyDescent="0.25">
      <c r="A3503" s="4" t="str">
        <f t="shared" si="109"/>
        <v>TariffDynamic6/17/2021 (8pm-9pm)22</v>
      </c>
      <c r="B3503" t="s">
        <v>100</v>
      </c>
      <c r="C3503" t="s">
        <v>120</v>
      </c>
      <c r="D3503" s="5" t="s">
        <v>275</v>
      </c>
      <c r="E3503">
        <v>22</v>
      </c>
      <c r="F3503">
        <v>1.9969545602798462</v>
      </c>
      <c r="G3503">
        <v>2.2765536308288574</v>
      </c>
      <c r="H3503">
        <v>1.5961106866598129E-2</v>
      </c>
      <c r="I3503">
        <v>73.933365765560723</v>
      </c>
      <c r="J3503">
        <f t="shared" si="108"/>
        <v>0</v>
      </c>
    </row>
    <row r="3504" spans="1:10" x14ac:dyDescent="0.25">
      <c r="A3504" s="4" t="str">
        <f t="shared" si="109"/>
        <v>TariffDynamic6/17/2021 (8pm-9pm)23</v>
      </c>
      <c r="B3504" t="s">
        <v>100</v>
      </c>
      <c r="C3504" t="s">
        <v>120</v>
      </c>
      <c r="D3504" s="5" t="s">
        <v>275</v>
      </c>
      <c r="E3504">
        <v>23</v>
      </c>
      <c r="F3504">
        <v>1.8930034637451172</v>
      </c>
      <c r="G3504">
        <v>1.9615994691848755</v>
      </c>
      <c r="H3504">
        <v>1.7010197043418884E-2</v>
      </c>
      <c r="I3504">
        <v>72.678737476061343</v>
      </c>
      <c r="J3504">
        <f t="shared" si="108"/>
        <v>0</v>
      </c>
    </row>
    <row r="3505" spans="1:10" x14ac:dyDescent="0.25">
      <c r="A3505" s="4" t="str">
        <f t="shared" si="109"/>
        <v>TariffDynamic6/17/2021 (8pm-9pm)24</v>
      </c>
      <c r="B3505" t="s">
        <v>100</v>
      </c>
      <c r="C3505" t="s">
        <v>120</v>
      </c>
      <c r="D3505" s="5" t="s">
        <v>275</v>
      </c>
      <c r="E3505">
        <v>24</v>
      </c>
      <c r="F3505">
        <v>1.6766420602798462</v>
      </c>
      <c r="G3505">
        <v>1.7004427909851074</v>
      </c>
      <c r="H3505">
        <v>1.6905346885323524E-2</v>
      </c>
      <c r="I3505">
        <v>71.285300715870534</v>
      </c>
      <c r="J3505">
        <f t="shared" si="108"/>
        <v>0</v>
      </c>
    </row>
    <row r="3506" spans="1:10" x14ac:dyDescent="0.25">
      <c r="A3506" s="4" t="str">
        <f t="shared" si="109"/>
        <v>TariffDynamic7/9/2021 (5pm-6pm &amp; 6:30pm-8:58pm)1</v>
      </c>
      <c r="B3506" t="s">
        <v>100</v>
      </c>
      <c r="C3506" t="s">
        <v>120</v>
      </c>
      <c r="D3506" s="5" t="s">
        <v>276</v>
      </c>
      <c r="E3506">
        <v>1</v>
      </c>
      <c r="F3506">
        <v>1.5217024087905884</v>
      </c>
      <c r="G3506">
        <v>1.556964635848999</v>
      </c>
      <c r="H3506">
        <v>1.6115838661789894E-2</v>
      </c>
      <c r="I3506">
        <v>73.328817442716058</v>
      </c>
      <c r="J3506">
        <f t="shared" si="108"/>
        <v>0</v>
      </c>
    </row>
    <row r="3507" spans="1:10" x14ac:dyDescent="0.25">
      <c r="A3507" s="4" t="str">
        <f t="shared" si="109"/>
        <v>TariffDynamic7/9/2021 (5pm-6pm &amp; 6:30pm-8:58pm)2</v>
      </c>
      <c r="B3507" t="s">
        <v>100</v>
      </c>
      <c r="C3507" t="s">
        <v>120</v>
      </c>
      <c r="D3507" s="5" t="s">
        <v>276</v>
      </c>
      <c r="E3507">
        <v>2</v>
      </c>
      <c r="F3507">
        <v>1.3137737512588501</v>
      </c>
      <c r="G3507">
        <v>1.3469606637954712</v>
      </c>
      <c r="H3507">
        <v>1.5119774267077446E-2</v>
      </c>
      <c r="I3507">
        <v>72.759283813752845</v>
      </c>
      <c r="J3507">
        <f t="shared" si="108"/>
        <v>0</v>
      </c>
    </row>
    <row r="3508" spans="1:10" x14ac:dyDescent="0.25">
      <c r="A3508" s="4" t="str">
        <f t="shared" si="109"/>
        <v>TariffDynamic7/9/2021 (5pm-6pm &amp; 6:30pm-8:58pm)3</v>
      </c>
      <c r="B3508" t="s">
        <v>100</v>
      </c>
      <c r="C3508" t="s">
        <v>120</v>
      </c>
      <c r="D3508" s="5" t="s">
        <v>276</v>
      </c>
      <c r="E3508">
        <v>3</v>
      </c>
      <c r="F3508">
        <v>1.1640465259552002</v>
      </c>
      <c r="G3508">
        <v>1.1865400075912476</v>
      </c>
      <c r="H3508">
        <v>1.4076674357056618E-2</v>
      </c>
      <c r="I3508">
        <v>72.14762823355386</v>
      </c>
      <c r="J3508">
        <f t="shared" si="108"/>
        <v>0</v>
      </c>
    </row>
    <row r="3509" spans="1:10" x14ac:dyDescent="0.25">
      <c r="A3509" s="4" t="str">
        <f t="shared" si="109"/>
        <v>TariffDynamic7/9/2021 (5pm-6pm &amp; 6:30pm-8:58pm)4</v>
      </c>
      <c r="B3509" t="s">
        <v>100</v>
      </c>
      <c r="C3509" t="s">
        <v>120</v>
      </c>
      <c r="D3509" s="5" t="s">
        <v>276</v>
      </c>
      <c r="E3509">
        <v>4</v>
      </c>
      <c r="F3509">
        <v>1.0510917901992798</v>
      </c>
      <c r="G3509">
        <v>1.0701048374176025</v>
      </c>
      <c r="H3509">
        <v>1.2819753959774971E-2</v>
      </c>
      <c r="I3509">
        <v>71.601751662971964</v>
      </c>
      <c r="J3509">
        <f t="shared" si="108"/>
        <v>0</v>
      </c>
    </row>
    <row r="3510" spans="1:10" x14ac:dyDescent="0.25">
      <c r="A3510" s="4" t="str">
        <f t="shared" si="109"/>
        <v>TariffDynamic7/9/2021 (5pm-6pm &amp; 6:30pm-8:58pm)5</v>
      </c>
      <c r="B3510" t="s">
        <v>100</v>
      </c>
      <c r="C3510" t="s">
        <v>120</v>
      </c>
      <c r="D3510" s="5" t="s">
        <v>276</v>
      </c>
      <c r="E3510">
        <v>5</v>
      </c>
      <c r="F3510">
        <v>0.97678643465042114</v>
      </c>
      <c r="G3510">
        <v>0.98474836349487305</v>
      </c>
      <c r="H3510">
        <v>1.1377610266208649E-2</v>
      </c>
      <c r="I3510">
        <v>71.129270509968933</v>
      </c>
      <c r="J3510">
        <f t="shared" si="108"/>
        <v>0</v>
      </c>
    </row>
    <row r="3511" spans="1:10" x14ac:dyDescent="0.25">
      <c r="A3511" s="4" t="str">
        <f t="shared" si="109"/>
        <v>TariffDynamic7/9/2021 (5pm-6pm &amp; 6:30pm-8:58pm)6</v>
      </c>
      <c r="B3511" t="s">
        <v>100</v>
      </c>
      <c r="C3511" t="s">
        <v>120</v>
      </c>
      <c r="D3511" s="5" t="s">
        <v>276</v>
      </c>
      <c r="E3511">
        <v>6</v>
      </c>
      <c r="F3511">
        <v>0.91657066345214844</v>
      </c>
      <c r="G3511">
        <v>0.9201960563659668</v>
      </c>
      <c r="H3511">
        <v>9.6498513594269753E-3</v>
      </c>
      <c r="I3511">
        <v>70.557648189217332</v>
      </c>
      <c r="J3511">
        <f t="shared" si="108"/>
        <v>0</v>
      </c>
    </row>
    <row r="3512" spans="1:10" x14ac:dyDescent="0.25">
      <c r="A3512" s="4" t="str">
        <f t="shared" si="109"/>
        <v>TariffDynamic7/9/2021 (5pm-6pm &amp; 6:30pm-8:58pm)7</v>
      </c>
      <c r="B3512" t="s">
        <v>100</v>
      </c>
      <c r="C3512" t="s">
        <v>120</v>
      </c>
      <c r="D3512" s="5" t="s">
        <v>276</v>
      </c>
      <c r="E3512">
        <v>7</v>
      </c>
      <c r="F3512">
        <v>0.84479326009750366</v>
      </c>
      <c r="G3512">
        <v>0.83716756105422974</v>
      </c>
      <c r="H3512">
        <v>8.4312157705426216E-3</v>
      </c>
      <c r="I3512">
        <v>70.158344419805033</v>
      </c>
      <c r="J3512">
        <f t="shared" si="108"/>
        <v>0</v>
      </c>
    </row>
    <row r="3513" spans="1:10" x14ac:dyDescent="0.25">
      <c r="A3513" s="4" t="str">
        <f t="shared" si="109"/>
        <v>TariffDynamic7/9/2021 (5pm-6pm &amp; 6:30pm-8:58pm)8</v>
      </c>
      <c r="B3513" t="s">
        <v>100</v>
      </c>
      <c r="C3513" t="s">
        <v>120</v>
      </c>
      <c r="D3513" s="5" t="s">
        <v>276</v>
      </c>
      <c r="E3513">
        <v>8</v>
      </c>
      <c r="F3513">
        <v>0.71115636825561523</v>
      </c>
      <c r="G3513">
        <v>0.70829331874847412</v>
      </c>
      <c r="H3513">
        <v>8.6820526048541069E-3</v>
      </c>
      <c r="I3513">
        <v>70.764574279373406</v>
      </c>
      <c r="J3513">
        <f t="shared" si="108"/>
        <v>0</v>
      </c>
    </row>
    <row r="3514" spans="1:10" x14ac:dyDescent="0.25">
      <c r="A3514" s="4" t="str">
        <f t="shared" si="109"/>
        <v>TariffDynamic7/9/2021 (5pm-6pm &amp; 6:30pm-8:58pm)9</v>
      </c>
      <c r="B3514" t="s">
        <v>100</v>
      </c>
      <c r="C3514" t="s">
        <v>120</v>
      </c>
      <c r="D3514" s="5" t="s">
        <v>276</v>
      </c>
      <c r="E3514">
        <v>9</v>
      </c>
      <c r="F3514">
        <v>0.51340758800506592</v>
      </c>
      <c r="G3514">
        <v>0.52641564607620239</v>
      </c>
      <c r="H3514">
        <v>9.7156278789043427E-3</v>
      </c>
      <c r="I3514">
        <v>73.254922394678047</v>
      </c>
      <c r="J3514">
        <f t="shared" si="108"/>
        <v>0</v>
      </c>
    </row>
    <row r="3515" spans="1:10" x14ac:dyDescent="0.25">
      <c r="A3515" s="4" t="str">
        <f t="shared" si="109"/>
        <v>TariffDynamic7/9/2021 (5pm-6pm &amp; 6:30pm-8:58pm)10</v>
      </c>
      <c r="B3515" t="s">
        <v>100</v>
      </c>
      <c r="C3515" t="s">
        <v>120</v>
      </c>
      <c r="D3515" s="5" t="s">
        <v>276</v>
      </c>
      <c r="E3515">
        <v>10</v>
      </c>
      <c r="F3515">
        <v>0.35278576612472534</v>
      </c>
      <c r="G3515">
        <v>0.3836631178855896</v>
      </c>
      <c r="H3515">
        <v>1.1628639884293079E-2</v>
      </c>
      <c r="I3515">
        <v>76.91263118994668</v>
      </c>
      <c r="J3515">
        <f t="shared" si="108"/>
        <v>0</v>
      </c>
    </row>
    <row r="3516" spans="1:10" x14ac:dyDescent="0.25">
      <c r="A3516" s="4" t="str">
        <f t="shared" si="109"/>
        <v>TariffDynamic7/9/2021 (5pm-6pm &amp; 6:30pm-8:58pm)11</v>
      </c>
      <c r="B3516" t="s">
        <v>100</v>
      </c>
      <c r="C3516" t="s">
        <v>120</v>
      </c>
      <c r="D3516" s="5" t="s">
        <v>276</v>
      </c>
      <c r="E3516">
        <v>11</v>
      </c>
      <c r="F3516">
        <v>0.29193669557571411</v>
      </c>
      <c r="G3516">
        <v>0.3165145218372345</v>
      </c>
      <c r="H3516">
        <v>1.3061988167464733E-2</v>
      </c>
      <c r="I3516">
        <v>80.831570353547519</v>
      </c>
      <c r="J3516">
        <f t="shared" si="108"/>
        <v>0</v>
      </c>
    </row>
    <row r="3517" spans="1:10" x14ac:dyDescent="0.25">
      <c r="A3517" s="4" t="str">
        <f t="shared" si="109"/>
        <v>TariffDynamic7/9/2021 (5pm-6pm &amp; 6:30pm-8:58pm)12</v>
      </c>
      <c r="B3517" t="s">
        <v>100</v>
      </c>
      <c r="C3517" t="s">
        <v>120</v>
      </c>
      <c r="D3517" s="5" t="s">
        <v>276</v>
      </c>
      <c r="E3517">
        <v>12</v>
      </c>
      <c r="F3517">
        <v>0.33196711540222168</v>
      </c>
      <c r="G3517">
        <v>0.35563737154006958</v>
      </c>
      <c r="H3517">
        <v>1.4387642964720726E-2</v>
      </c>
      <c r="I3517">
        <v>83.837185858299307</v>
      </c>
      <c r="J3517">
        <f t="shared" si="108"/>
        <v>0</v>
      </c>
    </row>
    <row r="3518" spans="1:10" x14ac:dyDescent="0.25">
      <c r="A3518" s="4" t="str">
        <f t="shared" si="109"/>
        <v>TariffDynamic7/9/2021 (5pm-6pm &amp; 6:30pm-8:58pm)13</v>
      </c>
      <c r="B3518" t="s">
        <v>100</v>
      </c>
      <c r="C3518" t="s">
        <v>120</v>
      </c>
      <c r="D3518" s="5" t="s">
        <v>276</v>
      </c>
      <c r="E3518">
        <v>13</v>
      </c>
      <c r="F3518">
        <v>0.53525298833847046</v>
      </c>
      <c r="G3518">
        <v>0.51900064945220947</v>
      </c>
      <c r="H3518">
        <v>1.5133270993828773E-2</v>
      </c>
      <c r="I3518">
        <v>85.838641204026871</v>
      </c>
      <c r="J3518">
        <f t="shared" si="108"/>
        <v>0</v>
      </c>
    </row>
    <row r="3519" spans="1:10" x14ac:dyDescent="0.25">
      <c r="A3519" s="4" t="str">
        <f t="shared" si="109"/>
        <v>TariffDynamic7/9/2021 (5pm-6pm &amp; 6:30pm-8:58pm)14</v>
      </c>
      <c r="B3519" t="s">
        <v>100</v>
      </c>
      <c r="C3519" t="s">
        <v>120</v>
      </c>
      <c r="D3519" s="5" t="s">
        <v>276</v>
      </c>
      <c r="E3519">
        <v>14</v>
      </c>
      <c r="F3519">
        <v>0.67447596788406372</v>
      </c>
      <c r="G3519">
        <v>0.63831132650375366</v>
      </c>
      <c r="H3519">
        <v>1.3881288468837738E-2</v>
      </c>
      <c r="I3519">
        <v>87.763410478489988</v>
      </c>
      <c r="J3519">
        <f t="shared" si="108"/>
        <v>0</v>
      </c>
    </row>
    <row r="3520" spans="1:10" x14ac:dyDescent="0.25">
      <c r="A3520" s="4" t="str">
        <f t="shared" si="109"/>
        <v>TariffDynamic7/9/2021 (5pm-6pm &amp; 6:30pm-8:58pm)15</v>
      </c>
      <c r="B3520" t="s">
        <v>100</v>
      </c>
      <c r="C3520" t="s">
        <v>120</v>
      </c>
      <c r="D3520" s="5" t="s">
        <v>276</v>
      </c>
      <c r="E3520">
        <v>15</v>
      </c>
      <c r="F3520">
        <v>0.91136002540588379</v>
      </c>
      <c r="G3520">
        <v>0.90202724933624268</v>
      </c>
      <c r="H3520">
        <v>7.3985401540994644E-3</v>
      </c>
      <c r="I3520">
        <v>88.830320885983852</v>
      </c>
      <c r="J3520">
        <f t="shared" si="108"/>
        <v>0</v>
      </c>
    </row>
    <row r="3521" spans="1:10" x14ac:dyDescent="0.25">
      <c r="A3521" s="4" t="str">
        <f t="shared" si="109"/>
        <v>TariffDynamic7/9/2021 (5pm-6pm &amp; 6:30pm-8:58pm)16</v>
      </c>
      <c r="B3521" t="s">
        <v>100</v>
      </c>
      <c r="C3521" t="s">
        <v>120</v>
      </c>
      <c r="D3521" s="5" t="s">
        <v>276</v>
      </c>
      <c r="E3521">
        <v>16</v>
      </c>
      <c r="F3521">
        <v>1.2836863994598389</v>
      </c>
      <c r="G3521">
        <v>1.29301917552948</v>
      </c>
      <c r="H3521">
        <v>7.3985401540994644E-3</v>
      </c>
      <c r="I3521">
        <v>89.77670736901635</v>
      </c>
      <c r="J3521">
        <f t="shared" si="108"/>
        <v>0</v>
      </c>
    </row>
    <row r="3522" spans="1:10" x14ac:dyDescent="0.25">
      <c r="A3522" s="4" t="str">
        <f t="shared" si="109"/>
        <v>TariffDynamic7/9/2021 (5pm-6pm &amp; 6:30pm-8:58pm)17</v>
      </c>
      <c r="B3522" t="s">
        <v>100</v>
      </c>
      <c r="C3522" t="s">
        <v>120</v>
      </c>
      <c r="D3522" s="5" t="s">
        <v>276</v>
      </c>
      <c r="E3522">
        <v>17</v>
      </c>
      <c r="F3522">
        <v>1.6566327810287476</v>
      </c>
      <c r="G3522">
        <v>1.6342835426330566</v>
      </c>
      <c r="H3522">
        <v>1.4195389114320278E-2</v>
      </c>
      <c r="I3522">
        <v>90.537988073267542</v>
      </c>
      <c r="J3522">
        <f t="shared" ref="J3522:J3585" si="110">INDEX(events, MATCH(CONCATENATE(B3522, C3522, D3522), events_y, 0), MATCH("Confidential", events_x, 0))</f>
        <v>0</v>
      </c>
    </row>
    <row r="3523" spans="1:10" x14ac:dyDescent="0.25">
      <c r="A3523" s="4" t="str">
        <f t="shared" ref="A3523:A3586" si="111">B3523&amp;C3523&amp;D3523&amp;E3523</f>
        <v>TariffDynamic7/9/2021 (5pm-6pm &amp; 6:30pm-8:58pm)18</v>
      </c>
      <c r="B3523" t="s">
        <v>100</v>
      </c>
      <c r="C3523" t="s">
        <v>120</v>
      </c>
      <c r="D3523" s="5" t="s">
        <v>276</v>
      </c>
      <c r="E3523">
        <v>18</v>
      </c>
      <c r="F3523">
        <v>2.1072151660919189</v>
      </c>
      <c r="G3523">
        <v>0.99523770809173584</v>
      </c>
      <c r="H3523">
        <v>1.6715623438358307E-2</v>
      </c>
      <c r="I3523">
        <v>89.733352264654741</v>
      </c>
      <c r="J3523">
        <f t="shared" si="110"/>
        <v>0</v>
      </c>
    </row>
    <row r="3524" spans="1:10" x14ac:dyDescent="0.25">
      <c r="A3524" s="4" t="str">
        <f t="shared" si="111"/>
        <v>TariffDynamic7/9/2021 (5pm-6pm &amp; 6:30pm-8:58pm)19</v>
      </c>
      <c r="B3524" t="s">
        <v>100</v>
      </c>
      <c r="C3524" t="s">
        <v>120</v>
      </c>
      <c r="D3524" s="5" t="s">
        <v>276</v>
      </c>
      <c r="E3524">
        <v>19</v>
      </c>
      <c r="F3524">
        <v>2.3965060710906982</v>
      </c>
      <c r="G3524">
        <v>2.210322380065918</v>
      </c>
      <c r="H3524">
        <v>1.6293024644255638E-2</v>
      </c>
      <c r="I3524">
        <v>88.13422547209143</v>
      </c>
      <c r="J3524">
        <f t="shared" si="110"/>
        <v>0</v>
      </c>
    </row>
    <row r="3525" spans="1:10" x14ac:dyDescent="0.25">
      <c r="A3525" s="4" t="str">
        <f t="shared" si="111"/>
        <v>TariffDynamic7/9/2021 (5pm-6pm &amp; 6:30pm-8:58pm)20</v>
      </c>
      <c r="B3525" t="s">
        <v>100</v>
      </c>
      <c r="C3525" t="s">
        <v>120</v>
      </c>
      <c r="D3525" s="5" t="s">
        <v>276</v>
      </c>
      <c r="E3525">
        <v>20</v>
      </c>
      <c r="F3525">
        <v>2.3971896171569824</v>
      </c>
      <c r="G3525">
        <v>1.815686821937561</v>
      </c>
      <c r="H3525">
        <v>1.5971003100275993E-2</v>
      </c>
      <c r="I3525">
        <v>85.632379667753511</v>
      </c>
      <c r="J3525">
        <f t="shared" si="110"/>
        <v>0</v>
      </c>
    </row>
    <row r="3526" spans="1:10" x14ac:dyDescent="0.25">
      <c r="A3526" s="4" t="str">
        <f t="shared" si="111"/>
        <v>TariffDynamic7/9/2021 (5pm-6pm &amp; 6:30pm-8:58pm)21</v>
      </c>
      <c r="B3526" t="s">
        <v>100</v>
      </c>
      <c r="C3526" t="s">
        <v>120</v>
      </c>
      <c r="D3526" s="5" t="s">
        <v>276</v>
      </c>
      <c r="E3526">
        <v>21</v>
      </c>
      <c r="F3526">
        <v>2.3369343280792236</v>
      </c>
      <c r="G3526">
        <v>2.0242495536804199</v>
      </c>
      <c r="H3526">
        <v>1.5664655715227127E-2</v>
      </c>
      <c r="I3526">
        <v>82.340501206871338</v>
      </c>
      <c r="J3526">
        <f t="shared" si="110"/>
        <v>0</v>
      </c>
    </row>
    <row r="3527" spans="1:10" x14ac:dyDescent="0.25">
      <c r="A3527" s="4" t="str">
        <f t="shared" si="111"/>
        <v>TariffDynamic7/9/2021 (5pm-6pm &amp; 6:30pm-8:58pm)22</v>
      </c>
      <c r="B3527" t="s">
        <v>100</v>
      </c>
      <c r="C3527" t="s">
        <v>120</v>
      </c>
      <c r="D3527" s="5" t="s">
        <v>276</v>
      </c>
      <c r="E3527">
        <v>22</v>
      </c>
      <c r="F3527">
        <v>2.2243673801422119</v>
      </c>
      <c r="G3527">
        <v>2.6754724979400635</v>
      </c>
      <c r="H3527">
        <v>1.6241971403360367E-2</v>
      </c>
      <c r="I3527">
        <v>79.017527332106596</v>
      </c>
      <c r="J3527">
        <f t="shared" si="110"/>
        <v>0</v>
      </c>
    </row>
    <row r="3528" spans="1:10" x14ac:dyDescent="0.25">
      <c r="A3528" s="4" t="str">
        <f t="shared" si="111"/>
        <v>TariffDynamic7/9/2021 (5pm-6pm &amp; 6:30pm-8:58pm)23</v>
      </c>
      <c r="B3528" t="s">
        <v>100</v>
      </c>
      <c r="C3528" t="s">
        <v>120</v>
      </c>
      <c r="D3528" s="5" t="s">
        <v>276</v>
      </c>
      <c r="E3528">
        <v>23</v>
      </c>
      <c r="F3528">
        <v>2.1076986789703369</v>
      </c>
      <c r="G3528">
        <v>2.4027435779571533</v>
      </c>
      <c r="H3528">
        <v>1.7371898517012596E-2</v>
      </c>
      <c r="I3528">
        <v>77.399151639923559</v>
      </c>
      <c r="J3528">
        <f t="shared" si="110"/>
        <v>0</v>
      </c>
    </row>
    <row r="3529" spans="1:10" x14ac:dyDescent="0.25">
      <c r="A3529" s="4" t="str">
        <f t="shared" si="111"/>
        <v>TariffDynamic7/9/2021 (5pm-6pm &amp; 6:30pm-8:58pm)24</v>
      </c>
      <c r="B3529" t="s">
        <v>100</v>
      </c>
      <c r="C3529" t="s">
        <v>120</v>
      </c>
      <c r="D3529" s="5" t="s">
        <v>276</v>
      </c>
      <c r="E3529">
        <v>24</v>
      </c>
      <c r="F3529">
        <v>1.8725764751434326</v>
      </c>
      <c r="G3529">
        <v>2.0734505653381348</v>
      </c>
      <c r="H3529">
        <v>1.7095763236284256E-2</v>
      </c>
      <c r="I3529">
        <v>76.076556155050014</v>
      </c>
      <c r="J3529">
        <f t="shared" si="110"/>
        <v>0</v>
      </c>
    </row>
    <row r="3530" spans="1:10" x14ac:dyDescent="0.25">
      <c r="A3530" s="4" t="str">
        <f t="shared" si="111"/>
        <v>TariffDynamic8/5/2021 (5pm-6pm &amp; 8pm-9pm)1</v>
      </c>
      <c r="B3530" t="s">
        <v>100</v>
      </c>
      <c r="C3530" t="s">
        <v>120</v>
      </c>
      <c r="D3530" s="5" t="s">
        <v>277</v>
      </c>
      <c r="E3530">
        <v>1</v>
      </c>
      <c r="F3530">
        <v>1.6233687400817871</v>
      </c>
      <c r="G3530">
        <v>1.6417102813720703</v>
      </c>
      <c r="H3530">
        <v>1.556461863219738E-2</v>
      </c>
      <c r="I3530">
        <v>72.923737847573278</v>
      </c>
      <c r="J3530">
        <f t="shared" si="110"/>
        <v>0</v>
      </c>
    </row>
    <row r="3531" spans="1:10" x14ac:dyDescent="0.25">
      <c r="A3531" s="4" t="str">
        <f t="shared" si="111"/>
        <v>TariffDynamic8/5/2021 (5pm-6pm &amp; 8pm-9pm)2</v>
      </c>
      <c r="B3531" t="s">
        <v>100</v>
      </c>
      <c r="C3531" t="s">
        <v>120</v>
      </c>
      <c r="D3531" s="5" t="s">
        <v>277</v>
      </c>
      <c r="E3531">
        <v>2</v>
      </c>
      <c r="F3531">
        <v>1.4129034280776978</v>
      </c>
      <c r="G3531">
        <v>1.3966339826583862</v>
      </c>
      <c r="H3531">
        <v>1.4839595183730125E-2</v>
      </c>
      <c r="I3531">
        <v>72.113896933853738</v>
      </c>
      <c r="J3531">
        <f t="shared" si="110"/>
        <v>0</v>
      </c>
    </row>
    <row r="3532" spans="1:10" x14ac:dyDescent="0.25">
      <c r="A3532" s="4" t="str">
        <f t="shared" si="111"/>
        <v>TariffDynamic8/5/2021 (5pm-6pm &amp; 8pm-9pm)3</v>
      </c>
      <c r="B3532" t="s">
        <v>100</v>
      </c>
      <c r="C3532" t="s">
        <v>120</v>
      </c>
      <c r="D3532" s="5" t="s">
        <v>277</v>
      </c>
      <c r="E3532">
        <v>3</v>
      </c>
      <c r="F3532">
        <v>1.2468317747116089</v>
      </c>
      <c r="G3532">
        <v>1.2142688035964966</v>
      </c>
      <c r="H3532">
        <v>1.365846861153841E-2</v>
      </c>
      <c r="I3532">
        <v>71.043718811613829</v>
      </c>
      <c r="J3532">
        <f t="shared" si="110"/>
        <v>0</v>
      </c>
    </row>
    <row r="3533" spans="1:10" x14ac:dyDescent="0.25">
      <c r="A3533" s="4" t="str">
        <f t="shared" si="111"/>
        <v>TariffDynamic8/5/2021 (5pm-6pm &amp; 8pm-9pm)4</v>
      </c>
      <c r="B3533" t="s">
        <v>100</v>
      </c>
      <c r="C3533" t="s">
        <v>120</v>
      </c>
      <c r="D3533" s="5" t="s">
        <v>277</v>
      </c>
      <c r="E3533">
        <v>4</v>
      </c>
      <c r="F3533">
        <v>1.121564507484436</v>
      </c>
      <c r="G3533">
        <v>1.0956298112869263</v>
      </c>
      <c r="H3533">
        <v>1.2311993166804314E-2</v>
      </c>
      <c r="I3533">
        <v>70.513677340393087</v>
      </c>
      <c r="J3533">
        <f t="shared" si="110"/>
        <v>0</v>
      </c>
    </row>
    <row r="3534" spans="1:10" x14ac:dyDescent="0.25">
      <c r="A3534" s="4" t="str">
        <f t="shared" si="111"/>
        <v>TariffDynamic8/5/2021 (5pm-6pm &amp; 8pm-9pm)5</v>
      </c>
      <c r="B3534" t="s">
        <v>100</v>
      </c>
      <c r="C3534" t="s">
        <v>120</v>
      </c>
      <c r="D3534" s="5" t="s">
        <v>277</v>
      </c>
      <c r="E3534">
        <v>5</v>
      </c>
      <c r="F3534">
        <v>1.0090688467025757</v>
      </c>
      <c r="G3534">
        <v>0.99962925910949707</v>
      </c>
      <c r="H3534">
        <v>1.0926345363259315E-2</v>
      </c>
      <c r="I3534">
        <v>70.119692705146591</v>
      </c>
      <c r="J3534">
        <f t="shared" si="110"/>
        <v>0</v>
      </c>
    </row>
    <row r="3535" spans="1:10" x14ac:dyDescent="0.25">
      <c r="A3535" s="4" t="str">
        <f t="shared" si="111"/>
        <v>TariffDynamic8/5/2021 (5pm-6pm &amp; 8pm-9pm)6</v>
      </c>
      <c r="B3535" t="s">
        <v>100</v>
      </c>
      <c r="C3535" t="s">
        <v>120</v>
      </c>
      <c r="D3535" s="5" t="s">
        <v>277</v>
      </c>
      <c r="E3535">
        <v>6</v>
      </c>
      <c r="F3535">
        <v>0.93004518747329712</v>
      </c>
      <c r="G3535">
        <v>0.92679131031036377</v>
      </c>
      <c r="H3535">
        <v>8.9238546788692474E-3</v>
      </c>
      <c r="I3535">
        <v>69.340601672451882</v>
      </c>
      <c r="J3535">
        <f t="shared" si="110"/>
        <v>0</v>
      </c>
    </row>
    <row r="3536" spans="1:10" x14ac:dyDescent="0.25">
      <c r="A3536" s="4" t="str">
        <f t="shared" si="111"/>
        <v>TariffDynamic8/5/2021 (5pm-6pm &amp; 8pm-9pm)7</v>
      </c>
      <c r="B3536" t="s">
        <v>100</v>
      </c>
      <c r="C3536" t="s">
        <v>120</v>
      </c>
      <c r="D3536" s="5" t="s">
        <v>277</v>
      </c>
      <c r="E3536">
        <v>7</v>
      </c>
      <c r="F3536">
        <v>0.84743386507034302</v>
      </c>
      <c r="G3536">
        <v>0.85574620962142944</v>
      </c>
      <c r="H3536">
        <v>7.6251397840678692E-3</v>
      </c>
      <c r="I3536">
        <v>68.649683187153627</v>
      </c>
      <c r="J3536">
        <f t="shared" si="110"/>
        <v>0</v>
      </c>
    </row>
    <row r="3537" spans="1:10" x14ac:dyDescent="0.25">
      <c r="A3537" s="4" t="str">
        <f t="shared" si="111"/>
        <v>TariffDynamic8/5/2021 (5pm-6pm &amp; 8pm-9pm)8</v>
      </c>
      <c r="B3537" t="s">
        <v>100</v>
      </c>
      <c r="C3537" t="s">
        <v>120</v>
      </c>
      <c r="D3537" s="5" t="s">
        <v>277</v>
      </c>
      <c r="E3537">
        <v>8</v>
      </c>
      <c r="F3537">
        <v>0.70036107301712036</v>
      </c>
      <c r="G3537">
        <v>0.69602108001708984</v>
      </c>
      <c r="H3537">
        <v>7.776050828397274E-3</v>
      </c>
      <c r="I3537">
        <v>68.609645115235807</v>
      </c>
      <c r="J3537">
        <f t="shared" si="110"/>
        <v>0</v>
      </c>
    </row>
    <row r="3538" spans="1:10" x14ac:dyDescent="0.25">
      <c r="A3538" s="4" t="str">
        <f t="shared" si="111"/>
        <v>TariffDynamic8/5/2021 (5pm-6pm &amp; 8pm-9pm)9</v>
      </c>
      <c r="B3538" t="s">
        <v>100</v>
      </c>
      <c r="C3538" t="s">
        <v>120</v>
      </c>
      <c r="D3538" s="5" t="s">
        <v>277</v>
      </c>
      <c r="E3538">
        <v>9</v>
      </c>
      <c r="F3538">
        <v>0.45379391312599182</v>
      </c>
      <c r="G3538">
        <v>0.44348639249801636</v>
      </c>
      <c r="H3538">
        <v>8.7750479578971863E-3</v>
      </c>
      <c r="I3538">
        <v>70.759844313003256</v>
      </c>
      <c r="J3538">
        <f t="shared" si="110"/>
        <v>0</v>
      </c>
    </row>
    <row r="3539" spans="1:10" x14ac:dyDescent="0.25">
      <c r="A3539" s="4" t="str">
        <f t="shared" si="111"/>
        <v>TariffDynamic8/5/2021 (5pm-6pm &amp; 8pm-9pm)10</v>
      </c>
      <c r="B3539" t="s">
        <v>100</v>
      </c>
      <c r="C3539" t="s">
        <v>120</v>
      </c>
      <c r="D3539" s="5" t="s">
        <v>277</v>
      </c>
      <c r="E3539">
        <v>10</v>
      </c>
      <c r="F3539">
        <v>0.19586099684238434</v>
      </c>
      <c r="G3539">
        <v>0.20065870881080627</v>
      </c>
      <c r="H3539">
        <v>1.0241508483886719E-2</v>
      </c>
      <c r="I3539">
        <v>74.629683187160538</v>
      </c>
      <c r="J3539">
        <f t="shared" si="110"/>
        <v>0</v>
      </c>
    </row>
    <row r="3540" spans="1:10" x14ac:dyDescent="0.25">
      <c r="A3540" s="4" t="str">
        <f t="shared" si="111"/>
        <v>TariffDynamic8/5/2021 (5pm-6pm &amp; 8pm-9pm)11</v>
      </c>
      <c r="B3540" t="s">
        <v>100</v>
      </c>
      <c r="C3540" t="s">
        <v>120</v>
      </c>
      <c r="D3540" s="5" t="s">
        <v>277</v>
      </c>
      <c r="E3540">
        <v>11</v>
      </c>
      <c r="F3540">
        <v>4.3112959712743759E-2</v>
      </c>
      <c r="G3540">
        <v>5.1280055195093155E-2</v>
      </c>
      <c r="H3540">
        <v>1.141661498695612E-2</v>
      </c>
      <c r="I3540">
        <v>78.927850975587361</v>
      </c>
      <c r="J3540">
        <f t="shared" si="110"/>
        <v>0</v>
      </c>
    </row>
    <row r="3541" spans="1:10" x14ac:dyDescent="0.25">
      <c r="A3541" s="4" t="str">
        <f t="shared" si="111"/>
        <v>TariffDynamic8/5/2021 (5pm-6pm &amp; 8pm-9pm)12</v>
      </c>
      <c r="B3541" t="s">
        <v>100</v>
      </c>
      <c r="C3541" t="s">
        <v>120</v>
      </c>
      <c r="D3541" s="5" t="s">
        <v>277</v>
      </c>
      <c r="E3541">
        <v>12</v>
      </c>
      <c r="F3541">
        <v>5.5473040789365768E-2</v>
      </c>
      <c r="G3541">
        <v>5.7067215442657471E-2</v>
      </c>
      <c r="H3541">
        <v>1.2692556716501713E-2</v>
      </c>
      <c r="I3541">
        <v>83.079985723028599</v>
      </c>
      <c r="J3541">
        <f t="shared" si="110"/>
        <v>0</v>
      </c>
    </row>
    <row r="3542" spans="1:10" x14ac:dyDescent="0.25">
      <c r="A3542" s="4" t="str">
        <f t="shared" si="111"/>
        <v>TariffDynamic8/5/2021 (5pm-6pm &amp; 8pm-9pm)13</v>
      </c>
      <c r="B3542" t="s">
        <v>100</v>
      </c>
      <c r="C3542" t="s">
        <v>120</v>
      </c>
      <c r="D3542" s="5" t="s">
        <v>277</v>
      </c>
      <c r="E3542">
        <v>13</v>
      </c>
      <c r="F3542">
        <v>0.19582656025886536</v>
      </c>
      <c r="G3542">
        <v>0.2212667316198349</v>
      </c>
      <c r="H3542">
        <v>1.3429051265120506E-2</v>
      </c>
      <c r="I3542">
        <v>85.393448908835637</v>
      </c>
      <c r="J3542">
        <f t="shared" si="110"/>
        <v>0</v>
      </c>
    </row>
    <row r="3543" spans="1:10" x14ac:dyDescent="0.25">
      <c r="A3543" s="4" t="str">
        <f t="shared" si="111"/>
        <v>TariffDynamic8/5/2021 (5pm-6pm &amp; 8pm-9pm)14</v>
      </c>
      <c r="B3543" t="s">
        <v>100</v>
      </c>
      <c r="C3543" t="s">
        <v>120</v>
      </c>
      <c r="D3543" s="5" t="s">
        <v>277</v>
      </c>
      <c r="E3543">
        <v>14</v>
      </c>
      <c r="F3543">
        <v>0.45107895135879517</v>
      </c>
      <c r="G3543">
        <v>0.45767927169799805</v>
      </c>
      <c r="H3543">
        <v>1.2799558229744434E-2</v>
      </c>
      <c r="I3543">
        <v>86.188248691290113</v>
      </c>
      <c r="J3543">
        <f t="shared" si="110"/>
        <v>0</v>
      </c>
    </row>
    <row r="3544" spans="1:10" x14ac:dyDescent="0.25">
      <c r="A3544" s="4" t="str">
        <f t="shared" si="111"/>
        <v>TariffDynamic8/5/2021 (5pm-6pm &amp; 8pm-9pm)15</v>
      </c>
      <c r="B3544" t="s">
        <v>100</v>
      </c>
      <c r="C3544" t="s">
        <v>120</v>
      </c>
      <c r="D3544" s="5" t="s">
        <v>277</v>
      </c>
      <c r="E3544">
        <v>15</v>
      </c>
      <c r="F3544">
        <v>0.71776324510574341</v>
      </c>
      <c r="G3544">
        <v>0.72027266025543213</v>
      </c>
      <c r="H3544">
        <v>7.0840949192643166E-3</v>
      </c>
      <c r="I3544">
        <v>86.976609558772523</v>
      </c>
      <c r="J3544">
        <f t="shared" si="110"/>
        <v>0</v>
      </c>
    </row>
    <row r="3545" spans="1:10" x14ac:dyDescent="0.25">
      <c r="A3545" s="4" t="str">
        <f t="shared" si="111"/>
        <v>TariffDynamic8/5/2021 (5pm-6pm &amp; 8pm-9pm)16</v>
      </c>
      <c r="B3545" t="s">
        <v>100</v>
      </c>
      <c r="C3545" t="s">
        <v>120</v>
      </c>
      <c r="D3545" s="5" t="s">
        <v>277</v>
      </c>
      <c r="E3545">
        <v>16</v>
      </c>
      <c r="F3545">
        <v>1.1197693347930908</v>
      </c>
      <c r="G3545">
        <v>1.1172598600387573</v>
      </c>
      <c r="H3545">
        <v>7.0840949192643166E-3</v>
      </c>
      <c r="I3545">
        <v>87.25441838330741</v>
      </c>
      <c r="J3545">
        <f t="shared" si="110"/>
        <v>0</v>
      </c>
    </row>
    <row r="3546" spans="1:10" x14ac:dyDescent="0.25">
      <c r="A3546" s="4" t="str">
        <f t="shared" si="111"/>
        <v>TariffDynamic8/5/2021 (5pm-6pm &amp; 8pm-9pm)17</v>
      </c>
      <c r="B3546" t="s">
        <v>100</v>
      </c>
      <c r="C3546" t="s">
        <v>120</v>
      </c>
      <c r="D3546" s="5" t="s">
        <v>277</v>
      </c>
      <c r="E3546">
        <v>17</v>
      </c>
      <c r="F3546">
        <v>1.5395828485488892</v>
      </c>
      <c r="G3546">
        <v>1.5147452354431152</v>
      </c>
      <c r="H3546">
        <v>1.3614767231047153E-2</v>
      </c>
      <c r="I3546">
        <v>87.520528927862657</v>
      </c>
      <c r="J3546">
        <f t="shared" si="110"/>
        <v>0</v>
      </c>
    </row>
    <row r="3547" spans="1:10" x14ac:dyDescent="0.25">
      <c r="A3547" s="4" t="str">
        <f t="shared" si="111"/>
        <v>TariffDynamic8/5/2021 (5pm-6pm &amp; 8pm-9pm)18</v>
      </c>
      <c r="B3547" t="s">
        <v>100</v>
      </c>
      <c r="C3547" t="s">
        <v>120</v>
      </c>
      <c r="D3547" s="5" t="s">
        <v>277</v>
      </c>
      <c r="E3547">
        <v>18</v>
      </c>
      <c r="F3547">
        <v>2.0276269912719727</v>
      </c>
      <c r="G3547">
        <v>1.1927480697631836</v>
      </c>
      <c r="H3547">
        <v>1.5703355893492699E-2</v>
      </c>
      <c r="I3547">
        <v>87.392309470398146</v>
      </c>
      <c r="J3547">
        <f t="shared" si="110"/>
        <v>0</v>
      </c>
    </row>
    <row r="3548" spans="1:10" x14ac:dyDescent="0.25">
      <c r="A3548" s="4" t="str">
        <f t="shared" si="111"/>
        <v>TariffDynamic8/5/2021 (5pm-6pm &amp; 8pm-9pm)19</v>
      </c>
      <c r="B3548" t="s">
        <v>100</v>
      </c>
      <c r="C3548" t="s">
        <v>120</v>
      </c>
      <c r="D3548" s="5" t="s">
        <v>277</v>
      </c>
      <c r="E3548">
        <v>19</v>
      </c>
      <c r="F3548">
        <v>2.361750602722168</v>
      </c>
      <c r="G3548">
        <v>2.62473464012146</v>
      </c>
      <c r="H3548">
        <v>1.5845663845539093E-2</v>
      </c>
      <c r="I3548">
        <v>86.139525460601945</v>
      </c>
      <c r="J3548">
        <f t="shared" si="110"/>
        <v>0</v>
      </c>
    </row>
    <row r="3549" spans="1:10" x14ac:dyDescent="0.25">
      <c r="A3549" s="4" t="str">
        <f t="shared" si="111"/>
        <v>TariffDynamic8/5/2021 (5pm-6pm &amp; 8pm-9pm)20</v>
      </c>
      <c r="B3549" t="s">
        <v>100</v>
      </c>
      <c r="C3549" t="s">
        <v>120</v>
      </c>
      <c r="D3549" s="5" t="s">
        <v>277</v>
      </c>
      <c r="E3549">
        <v>20</v>
      </c>
      <c r="F3549">
        <v>2.4025781154632568</v>
      </c>
      <c r="G3549">
        <v>2.4749941825866699</v>
      </c>
      <c r="H3549">
        <v>1.5252282842993736E-2</v>
      </c>
      <c r="I3549">
        <v>83.757601468491586</v>
      </c>
      <c r="J3549">
        <f t="shared" si="110"/>
        <v>0</v>
      </c>
    </row>
    <row r="3550" spans="1:10" x14ac:dyDescent="0.25">
      <c r="A3550" s="4" t="str">
        <f t="shared" si="111"/>
        <v>TariffDynamic8/5/2021 (5pm-6pm &amp; 8pm-9pm)21</v>
      </c>
      <c r="B3550" t="s">
        <v>100</v>
      </c>
      <c r="C3550" t="s">
        <v>120</v>
      </c>
      <c r="D3550" s="5" t="s">
        <v>277</v>
      </c>
      <c r="E3550">
        <v>21</v>
      </c>
      <c r="F3550">
        <v>2.3340561389923096</v>
      </c>
      <c r="G3550">
        <v>1.6981441974639893</v>
      </c>
      <c r="H3550">
        <v>1.5103955753147602E-2</v>
      </c>
      <c r="I3550">
        <v>80.314852811203963</v>
      </c>
      <c r="J3550">
        <f t="shared" si="110"/>
        <v>0</v>
      </c>
    </row>
    <row r="3551" spans="1:10" x14ac:dyDescent="0.25">
      <c r="A3551" s="4" t="str">
        <f t="shared" si="111"/>
        <v>TariffDynamic8/5/2021 (5pm-6pm &amp; 8pm-9pm)22</v>
      </c>
      <c r="B3551" t="s">
        <v>100</v>
      </c>
      <c r="C3551" t="s">
        <v>120</v>
      </c>
      <c r="D3551" s="5" t="s">
        <v>277</v>
      </c>
      <c r="E3551">
        <v>22</v>
      </c>
      <c r="F3551">
        <v>2.2428982257843018</v>
      </c>
      <c r="G3551">
        <v>2.590876579284668</v>
      </c>
      <c r="H3551">
        <v>1.5439556911587715E-2</v>
      </c>
      <c r="I3551">
        <v>76.554799102597926</v>
      </c>
      <c r="J3551">
        <f t="shared" si="110"/>
        <v>0</v>
      </c>
    </row>
    <row r="3552" spans="1:10" x14ac:dyDescent="0.25">
      <c r="A3552" s="4" t="str">
        <f t="shared" si="111"/>
        <v>TariffDynamic8/5/2021 (5pm-6pm &amp; 8pm-9pm)23</v>
      </c>
      <c r="B3552" t="s">
        <v>100</v>
      </c>
      <c r="C3552" t="s">
        <v>120</v>
      </c>
      <c r="D3552" s="5" t="s">
        <v>277</v>
      </c>
      <c r="E3552">
        <v>23</v>
      </c>
      <c r="F3552">
        <v>2.0687334537506104</v>
      </c>
      <c r="G3552">
        <v>2.1802740097045898</v>
      </c>
      <c r="H3552">
        <v>1.610417477786541E-2</v>
      </c>
      <c r="I3552">
        <v>74.202828200414672</v>
      </c>
      <c r="J3552">
        <f t="shared" si="110"/>
        <v>0</v>
      </c>
    </row>
    <row r="3553" spans="1:10" x14ac:dyDescent="0.25">
      <c r="A3553" s="4" t="str">
        <f t="shared" si="111"/>
        <v>TariffDynamic8/5/2021 (5pm-6pm &amp; 8pm-9pm)24</v>
      </c>
      <c r="B3553" t="s">
        <v>100</v>
      </c>
      <c r="C3553" t="s">
        <v>120</v>
      </c>
      <c r="D3553" s="5" t="s">
        <v>277</v>
      </c>
      <c r="E3553">
        <v>24</v>
      </c>
      <c r="F3553">
        <v>1.7717562913894653</v>
      </c>
      <c r="G3553">
        <v>1.8487780094146729</v>
      </c>
      <c r="H3553">
        <v>1.5782143920660019E-2</v>
      </c>
      <c r="I3553">
        <v>72.496765925630811</v>
      </c>
      <c r="J3553">
        <f t="shared" si="110"/>
        <v>0</v>
      </c>
    </row>
    <row r="3554" spans="1:10" x14ac:dyDescent="0.25">
      <c r="A3554" s="4" t="str">
        <f t="shared" si="111"/>
        <v>TariffDynamic8/27/2021 (6pm-8pm)1</v>
      </c>
      <c r="B3554" t="s">
        <v>100</v>
      </c>
      <c r="C3554" t="s">
        <v>120</v>
      </c>
      <c r="D3554" s="5" t="s">
        <v>278</v>
      </c>
      <c r="E3554">
        <v>1</v>
      </c>
      <c r="F3554">
        <v>1.4421250820159912</v>
      </c>
      <c r="G3554">
        <v>1.4980101585388184</v>
      </c>
      <c r="H3554">
        <v>1.5111841261386871E-2</v>
      </c>
      <c r="I3554">
        <v>74.146313444920764</v>
      </c>
      <c r="J3554">
        <f t="shared" si="110"/>
        <v>0</v>
      </c>
    </row>
    <row r="3555" spans="1:10" x14ac:dyDescent="0.25">
      <c r="A3555" s="4" t="str">
        <f t="shared" si="111"/>
        <v>TariffDynamic8/27/2021 (6pm-8pm)2</v>
      </c>
      <c r="B3555" t="s">
        <v>100</v>
      </c>
      <c r="C3555" t="s">
        <v>120</v>
      </c>
      <c r="D3555" s="5" t="s">
        <v>278</v>
      </c>
      <c r="E3555">
        <v>2</v>
      </c>
      <c r="F3555">
        <v>1.2522678375244141</v>
      </c>
      <c r="G3555">
        <v>1.2792447805404663</v>
      </c>
      <c r="H3555">
        <v>1.4376656152307987E-2</v>
      </c>
      <c r="I3555">
        <v>72.369098947081241</v>
      </c>
      <c r="J3555">
        <f t="shared" si="110"/>
        <v>0</v>
      </c>
    </row>
    <row r="3556" spans="1:10" x14ac:dyDescent="0.25">
      <c r="A3556" s="4" t="str">
        <f t="shared" si="111"/>
        <v>TariffDynamic8/27/2021 (6pm-8pm)3</v>
      </c>
      <c r="B3556" t="s">
        <v>100</v>
      </c>
      <c r="C3556" t="s">
        <v>120</v>
      </c>
      <c r="D3556" s="5" t="s">
        <v>278</v>
      </c>
      <c r="E3556">
        <v>3</v>
      </c>
      <c r="F3556">
        <v>1.0950894355773926</v>
      </c>
      <c r="G3556">
        <v>1.116237998008728</v>
      </c>
      <c r="H3556">
        <v>1.3135465793311596E-2</v>
      </c>
      <c r="I3556">
        <v>70.754900107981996</v>
      </c>
      <c r="J3556">
        <f t="shared" si="110"/>
        <v>0</v>
      </c>
    </row>
    <row r="3557" spans="1:10" x14ac:dyDescent="0.25">
      <c r="A3557" s="4" t="str">
        <f t="shared" si="111"/>
        <v>TariffDynamic8/27/2021 (6pm-8pm)4</v>
      </c>
      <c r="B3557" t="s">
        <v>100</v>
      </c>
      <c r="C3557" t="s">
        <v>120</v>
      </c>
      <c r="D3557" s="5" t="s">
        <v>278</v>
      </c>
      <c r="E3557">
        <v>4</v>
      </c>
      <c r="F3557">
        <v>0.99481040239334106</v>
      </c>
      <c r="G3557">
        <v>0.99836635589599609</v>
      </c>
      <c r="H3557">
        <v>1.2149223126471043E-2</v>
      </c>
      <c r="I3557">
        <v>69.760894303465108</v>
      </c>
      <c r="J3557">
        <f t="shared" si="110"/>
        <v>0</v>
      </c>
    </row>
    <row r="3558" spans="1:10" x14ac:dyDescent="0.25">
      <c r="A3558" s="4" t="str">
        <f t="shared" si="111"/>
        <v>TariffDynamic8/27/2021 (6pm-8pm)5</v>
      </c>
      <c r="B3558" t="s">
        <v>100</v>
      </c>
      <c r="C3558" t="s">
        <v>120</v>
      </c>
      <c r="D3558" s="5" t="s">
        <v>278</v>
      </c>
      <c r="E3558">
        <v>5</v>
      </c>
      <c r="F3558">
        <v>0.89051520824432373</v>
      </c>
      <c r="G3558">
        <v>0.89865767955780029</v>
      </c>
      <c r="H3558">
        <v>1.0587667115032673E-2</v>
      </c>
      <c r="I3558">
        <v>68.786390388763607</v>
      </c>
      <c r="J3558">
        <f t="shared" si="110"/>
        <v>0</v>
      </c>
    </row>
    <row r="3559" spans="1:10" x14ac:dyDescent="0.25">
      <c r="A3559" s="4" t="str">
        <f t="shared" si="111"/>
        <v>TariffDynamic8/27/2021 (6pm-8pm)6</v>
      </c>
      <c r="B3559" t="s">
        <v>100</v>
      </c>
      <c r="C3559" t="s">
        <v>120</v>
      </c>
      <c r="D3559" s="5" t="s">
        <v>278</v>
      </c>
      <c r="E3559">
        <v>6</v>
      </c>
      <c r="F3559">
        <v>0.83756077289581299</v>
      </c>
      <c r="G3559">
        <v>0.83640795946121216</v>
      </c>
      <c r="H3559">
        <v>8.7485332041978836E-3</v>
      </c>
      <c r="I3559">
        <v>68.040552780786243</v>
      </c>
      <c r="J3559">
        <f t="shared" si="110"/>
        <v>0</v>
      </c>
    </row>
    <row r="3560" spans="1:10" x14ac:dyDescent="0.25">
      <c r="A3560" s="4" t="str">
        <f t="shared" si="111"/>
        <v>TariffDynamic8/27/2021 (6pm-8pm)7</v>
      </c>
      <c r="B3560" t="s">
        <v>100</v>
      </c>
      <c r="C3560" t="s">
        <v>120</v>
      </c>
      <c r="D3560" s="5" t="s">
        <v>278</v>
      </c>
      <c r="E3560">
        <v>7</v>
      </c>
      <c r="F3560">
        <v>0.80897241830825806</v>
      </c>
      <c r="G3560">
        <v>0.82993513345718384</v>
      </c>
      <c r="H3560">
        <v>7.4454550631344318E-3</v>
      </c>
      <c r="I3560">
        <v>67.144937904979159</v>
      </c>
      <c r="J3560">
        <f t="shared" si="110"/>
        <v>0</v>
      </c>
    </row>
    <row r="3561" spans="1:10" x14ac:dyDescent="0.25">
      <c r="A3561" s="4" t="str">
        <f t="shared" si="111"/>
        <v>TariffDynamic8/27/2021 (6pm-8pm)8</v>
      </c>
      <c r="B3561" t="s">
        <v>100</v>
      </c>
      <c r="C3561" t="s">
        <v>120</v>
      </c>
      <c r="D3561" s="5" t="s">
        <v>278</v>
      </c>
      <c r="E3561">
        <v>8</v>
      </c>
      <c r="F3561">
        <v>0.67493444681167603</v>
      </c>
      <c r="G3561">
        <v>0.6803051233291626</v>
      </c>
      <c r="H3561">
        <v>7.6067377813160419E-3</v>
      </c>
      <c r="I3561">
        <v>66.844900782934644</v>
      </c>
      <c r="J3561">
        <f t="shared" si="110"/>
        <v>0</v>
      </c>
    </row>
    <row r="3562" spans="1:10" x14ac:dyDescent="0.25">
      <c r="A3562" s="4" t="str">
        <f t="shared" si="111"/>
        <v>TariffDynamic8/27/2021 (6pm-8pm)9</v>
      </c>
      <c r="B3562" t="s">
        <v>100</v>
      </c>
      <c r="C3562" t="s">
        <v>120</v>
      </c>
      <c r="D3562" s="5" t="s">
        <v>278</v>
      </c>
      <c r="E3562">
        <v>9</v>
      </c>
      <c r="F3562">
        <v>0.37469929456710815</v>
      </c>
      <c r="G3562">
        <v>0.37409570813179016</v>
      </c>
      <c r="H3562">
        <v>8.3278454840183258E-3</v>
      </c>
      <c r="I3562">
        <v>69.242651862844909</v>
      </c>
      <c r="J3562">
        <f t="shared" si="110"/>
        <v>0</v>
      </c>
    </row>
    <row r="3563" spans="1:10" x14ac:dyDescent="0.25">
      <c r="A3563" s="4" t="str">
        <f t="shared" si="111"/>
        <v>TariffDynamic8/27/2021 (6pm-8pm)10</v>
      </c>
      <c r="B3563" t="s">
        <v>100</v>
      </c>
      <c r="C3563" t="s">
        <v>120</v>
      </c>
      <c r="D3563" s="5" t="s">
        <v>278</v>
      </c>
      <c r="E3563">
        <v>10</v>
      </c>
      <c r="F3563">
        <v>7.5251109898090363E-2</v>
      </c>
      <c r="G3563">
        <v>8.8037624955177307E-2</v>
      </c>
      <c r="H3563">
        <v>9.7439605742692947E-3</v>
      </c>
      <c r="I3563">
        <v>74.316412661975249</v>
      </c>
      <c r="J3563">
        <f t="shared" si="110"/>
        <v>0</v>
      </c>
    </row>
    <row r="3564" spans="1:10" x14ac:dyDescent="0.25">
      <c r="A3564" s="4" t="str">
        <f t="shared" si="111"/>
        <v>TariffDynamic8/27/2021 (6pm-8pm)11</v>
      </c>
      <c r="B3564" t="s">
        <v>100</v>
      </c>
      <c r="C3564" t="s">
        <v>120</v>
      </c>
      <c r="D3564" s="5" t="s">
        <v>278</v>
      </c>
      <c r="E3564">
        <v>11</v>
      </c>
      <c r="F3564">
        <v>-0.13245519995689392</v>
      </c>
      <c r="G3564">
        <v>-0.10334508121013641</v>
      </c>
      <c r="H3564">
        <v>1.103686448186636E-2</v>
      </c>
      <c r="I3564">
        <v>79.714644978407165</v>
      </c>
      <c r="J3564">
        <f t="shared" si="110"/>
        <v>0</v>
      </c>
    </row>
    <row r="3565" spans="1:10" x14ac:dyDescent="0.25">
      <c r="A3565" s="4" t="str">
        <f t="shared" si="111"/>
        <v>TariffDynamic8/27/2021 (6pm-8pm)12</v>
      </c>
      <c r="B3565" t="s">
        <v>100</v>
      </c>
      <c r="C3565" t="s">
        <v>120</v>
      </c>
      <c r="D3565" s="5" t="s">
        <v>278</v>
      </c>
      <c r="E3565">
        <v>12</v>
      </c>
      <c r="F3565">
        <v>-0.14054165780544281</v>
      </c>
      <c r="G3565">
        <v>-0.12834180891513824</v>
      </c>
      <c r="H3565">
        <v>1.2344745919108391E-2</v>
      </c>
      <c r="I3565">
        <v>84.403328158743321</v>
      </c>
      <c r="J3565">
        <f t="shared" si="110"/>
        <v>0</v>
      </c>
    </row>
    <row r="3566" spans="1:10" x14ac:dyDescent="0.25">
      <c r="A3566" s="4" t="str">
        <f t="shared" si="111"/>
        <v>TariffDynamic8/27/2021 (6pm-8pm)13</v>
      </c>
      <c r="B3566" t="s">
        <v>100</v>
      </c>
      <c r="C3566" t="s">
        <v>120</v>
      </c>
      <c r="D3566" s="5" t="s">
        <v>278</v>
      </c>
      <c r="E3566">
        <v>13</v>
      </c>
      <c r="F3566">
        <v>5.5453602224588394E-2</v>
      </c>
      <c r="G3566">
        <v>5.8981571346521378E-2</v>
      </c>
      <c r="H3566">
        <v>1.3866785913705826E-2</v>
      </c>
      <c r="I3566">
        <v>87.844728671711678</v>
      </c>
      <c r="J3566">
        <f t="shared" si="110"/>
        <v>0</v>
      </c>
    </row>
    <row r="3567" spans="1:10" x14ac:dyDescent="0.25">
      <c r="A3567" s="4" t="str">
        <f t="shared" si="111"/>
        <v>TariffDynamic8/27/2021 (6pm-8pm)14</v>
      </c>
      <c r="B3567" t="s">
        <v>100</v>
      </c>
      <c r="C3567" t="s">
        <v>120</v>
      </c>
      <c r="D3567" s="5" t="s">
        <v>278</v>
      </c>
      <c r="E3567">
        <v>14</v>
      </c>
      <c r="F3567">
        <v>0.3904782235622406</v>
      </c>
      <c r="G3567">
        <v>0.38383093476295471</v>
      </c>
      <c r="H3567">
        <v>1.4626318588852882E-2</v>
      </c>
      <c r="I3567">
        <v>90.35502294816132</v>
      </c>
      <c r="J3567">
        <f t="shared" si="110"/>
        <v>0</v>
      </c>
    </row>
    <row r="3568" spans="1:10" x14ac:dyDescent="0.25">
      <c r="A3568" s="4" t="str">
        <f t="shared" si="111"/>
        <v>TariffDynamic8/27/2021 (6pm-8pm)15</v>
      </c>
      <c r="B3568" t="s">
        <v>100</v>
      </c>
      <c r="C3568" t="s">
        <v>120</v>
      </c>
      <c r="D3568" s="5" t="s">
        <v>278</v>
      </c>
      <c r="E3568">
        <v>15</v>
      </c>
      <c r="F3568">
        <v>0.75084018707275391</v>
      </c>
      <c r="G3568">
        <v>0.78640091419219971</v>
      </c>
      <c r="H3568">
        <v>1.3682285323739052E-2</v>
      </c>
      <c r="I3568">
        <v>91.741404562647219</v>
      </c>
      <c r="J3568">
        <f t="shared" si="110"/>
        <v>0</v>
      </c>
    </row>
    <row r="3569" spans="1:10" x14ac:dyDescent="0.25">
      <c r="A3569" s="4" t="str">
        <f t="shared" si="111"/>
        <v>TariffDynamic8/27/2021 (6pm-8pm)16</v>
      </c>
      <c r="B3569" t="s">
        <v>100</v>
      </c>
      <c r="C3569" t="s">
        <v>120</v>
      </c>
      <c r="D3569" s="5" t="s">
        <v>278</v>
      </c>
      <c r="E3569">
        <v>16</v>
      </c>
      <c r="F3569">
        <v>1.2989702224731445</v>
      </c>
      <c r="G3569">
        <v>1.3181958198547363</v>
      </c>
      <c r="H3569">
        <v>7.4410340748727322E-3</v>
      </c>
      <c r="I3569">
        <v>93.029523488117249</v>
      </c>
      <c r="J3569">
        <f t="shared" si="110"/>
        <v>0</v>
      </c>
    </row>
    <row r="3570" spans="1:10" x14ac:dyDescent="0.25">
      <c r="A3570" s="4" t="str">
        <f t="shared" si="111"/>
        <v>TariffDynamic8/27/2021 (6pm-8pm)17</v>
      </c>
      <c r="B3570" t="s">
        <v>100</v>
      </c>
      <c r="C3570" t="s">
        <v>120</v>
      </c>
      <c r="D3570" s="5" t="s">
        <v>278</v>
      </c>
      <c r="E3570">
        <v>17</v>
      </c>
      <c r="F3570">
        <v>1.7755191326141357</v>
      </c>
      <c r="G3570">
        <v>1.7562935352325439</v>
      </c>
      <c r="H3570">
        <v>7.4410340748727322E-3</v>
      </c>
      <c r="I3570">
        <v>92.654698974075586</v>
      </c>
      <c r="J3570">
        <f t="shared" si="110"/>
        <v>0</v>
      </c>
    </row>
    <row r="3571" spans="1:10" x14ac:dyDescent="0.25">
      <c r="A3571" s="4" t="str">
        <f t="shared" si="111"/>
        <v>TariffDynamic8/27/2021 (6pm-8pm)18</v>
      </c>
      <c r="B3571" t="s">
        <v>100</v>
      </c>
      <c r="C3571" t="s">
        <v>120</v>
      </c>
      <c r="D3571" s="5" t="s">
        <v>278</v>
      </c>
      <c r="E3571">
        <v>18</v>
      </c>
      <c r="F3571">
        <v>2.2667937278747559</v>
      </c>
      <c r="G3571">
        <v>2.219433069229126</v>
      </c>
      <c r="H3571">
        <v>1.3813802041113377E-2</v>
      </c>
      <c r="I3571">
        <v>90.71017616090667</v>
      </c>
      <c r="J3571">
        <f t="shared" si="110"/>
        <v>0</v>
      </c>
    </row>
    <row r="3572" spans="1:10" x14ac:dyDescent="0.25">
      <c r="A3572" s="4" t="str">
        <f t="shared" si="111"/>
        <v>TariffDynamic8/27/2021 (6pm-8pm)19</v>
      </c>
      <c r="B3572" t="s">
        <v>100</v>
      </c>
      <c r="C3572" t="s">
        <v>120</v>
      </c>
      <c r="D3572" s="5" t="s">
        <v>278</v>
      </c>
      <c r="E3572">
        <v>19</v>
      </c>
      <c r="F3572">
        <v>2.5322282314300537</v>
      </c>
      <c r="G3572">
        <v>1.5930023193359375</v>
      </c>
      <c r="H3572">
        <v>1.5652835369110107E-2</v>
      </c>
      <c r="I3572">
        <v>89.02428995681187</v>
      </c>
      <c r="J3572">
        <f t="shared" si="110"/>
        <v>0</v>
      </c>
    </row>
    <row r="3573" spans="1:10" x14ac:dyDescent="0.25">
      <c r="A3573" s="4" t="str">
        <f t="shared" si="111"/>
        <v>TariffDynamic8/27/2021 (6pm-8pm)20</v>
      </c>
      <c r="B3573" t="s">
        <v>100</v>
      </c>
      <c r="C3573" t="s">
        <v>120</v>
      </c>
      <c r="D3573" s="5" t="s">
        <v>278</v>
      </c>
      <c r="E3573">
        <v>20</v>
      </c>
      <c r="F3573">
        <v>2.4674983024597168</v>
      </c>
      <c r="G3573">
        <v>1.9445328712463379</v>
      </c>
      <c r="H3573">
        <v>1.5119784511625767E-2</v>
      </c>
      <c r="I3573">
        <v>86.418303185742616</v>
      </c>
      <c r="J3573">
        <f t="shared" si="110"/>
        <v>0</v>
      </c>
    </row>
    <row r="3574" spans="1:10" x14ac:dyDescent="0.25">
      <c r="A3574" s="4" t="str">
        <f t="shared" si="111"/>
        <v>TariffDynamic8/27/2021 (6pm-8pm)21</v>
      </c>
      <c r="B3574" t="s">
        <v>100</v>
      </c>
      <c r="C3574" t="s">
        <v>120</v>
      </c>
      <c r="D3574" s="5" t="s">
        <v>278</v>
      </c>
      <c r="E3574">
        <v>21</v>
      </c>
      <c r="F3574">
        <v>2.3523845672607422</v>
      </c>
      <c r="G3574">
        <v>2.7174913883209229</v>
      </c>
      <c r="H3574">
        <v>1.515840832144022E-2</v>
      </c>
      <c r="I3574">
        <v>81.818621085320089</v>
      </c>
      <c r="J3574">
        <f t="shared" si="110"/>
        <v>0</v>
      </c>
    </row>
    <row r="3575" spans="1:10" x14ac:dyDescent="0.25">
      <c r="A3575" s="4" t="str">
        <f t="shared" si="111"/>
        <v>TariffDynamic8/27/2021 (6pm-8pm)22</v>
      </c>
      <c r="B3575" t="s">
        <v>100</v>
      </c>
      <c r="C3575" t="s">
        <v>120</v>
      </c>
      <c r="D3575" s="5" t="s">
        <v>278</v>
      </c>
      <c r="E3575">
        <v>22</v>
      </c>
      <c r="F3575">
        <v>2.2273013591766357</v>
      </c>
      <c r="G3575">
        <v>2.3541586399078369</v>
      </c>
      <c r="H3575">
        <v>1.5249784104526043E-2</v>
      </c>
      <c r="I3575">
        <v>78.081139308853579</v>
      </c>
      <c r="J3575">
        <f t="shared" si="110"/>
        <v>0</v>
      </c>
    </row>
    <row r="3576" spans="1:10" x14ac:dyDescent="0.25">
      <c r="A3576" s="4" t="str">
        <f t="shared" si="111"/>
        <v>TariffDynamic8/27/2021 (6pm-8pm)23</v>
      </c>
      <c r="B3576" t="s">
        <v>100</v>
      </c>
      <c r="C3576" t="s">
        <v>120</v>
      </c>
      <c r="D3576" s="5" t="s">
        <v>278</v>
      </c>
      <c r="E3576">
        <v>23</v>
      </c>
      <c r="F3576">
        <v>2.0726954936981201</v>
      </c>
      <c r="G3576">
        <v>2.1631350517272949</v>
      </c>
      <c r="H3576">
        <v>1.6025988385081291E-2</v>
      </c>
      <c r="I3576">
        <v>75.875392143630279</v>
      </c>
      <c r="J3576">
        <f t="shared" si="110"/>
        <v>0</v>
      </c>
    </row>
    <row r="3577" spans="1:10" x14ac:dyDescent="0.25">
      <c r="A3577" s="4" t="str">
        <f t="shared" si="111"/>
        <v>TariffDynamic8/27/2021 (6pm-8pm)24</v>
      </c>
      <c r="B3577" t="s">
        <v>100</v>
      </c>
      <c r="C3577" t="s">
        <v>120</v>
      </c>
      <c r="D3577" s="5" t="s">
        <v>278</v>
      </c>
      <c r="E3577">
        <v>24</v>
      </c>
      <c r="F3577">
        <v>1.8086844682693481</v>
      </c>
      <c r="G3577">
        <v>1.8719137907028198</v>
      </c>
      <c r="H3577">
        <v>1.5548259019851685E-2</v>
      </c>
      <c r="I3577">
        <v>73.997903617709369</v>
      </c>
      <c r="J3577">
        <f t="shared" si="110"/>
        <v>0</v>
      </c>
    </row>
    <row r="3578" spans="1:10" x14ac:dyDescent="0.25">
      <c r="A3578" s="4" t="str">
        <f t="shared" si="111"/>
        <v>TariffDynamic9/9/2021 (6pm-8pm)1</v>
      </c>
      <c r="B3578" t="s">
        <v>100</v>
      </c>
      <c r="C3578" t="s">
        <v>120</v>
      </c>
      <c r="D3578" s="5" t="s">
        <v>279</v>
      </c>
      <c r="E3578">
        <v>1</v>
      </c>
      <c r="F3578">
        <v>1.5200114250183105</v>
      </c>
      <c r="G3578">
        <v>1.5233581066131592</v>
      </c>
      <c r="H3578">
        <v>1.522497646510601E-2</v>
      </c>
      <c r="I3578">
        <v>71.704051045876497</v>
      </c>
      <c r="J3578">
        <f t="shared" si="110"/>
        <v>0</v>
      </c>
    </row>
    <row r="3579" spans="1:10" x14ac:dyDescent="0.25">
      <c r="A3579" s="4" t="str">
        <f t="shared" si="111"/>
        <v>TariffDynamic9/9/2021 (6pm-8pm)2</v>
      </c>
      <c r="B3579" t="s">
        <v>100</v>
      </c>
      <c r="C3579" t="s">
        <v>120</v>
      </c>
      <c r="D3579" s="5" t="s">
        <v>279</v>
      </c>
      <c r="E3579">
        <v>2</v>
      </c>
      <c r="F3579">
        <v>1.3209195137023926</v>
      </c>
      <c r="G3579">
        <v>1.3263438940048218</v>
      </c>
      <c r="H3579">
        <v>1.446519885212183E-2</v>
      </c>
      <c r="I3579">
        <v>71.27537708693734</v>
      </c>
      <c r="J3579">
        <f t="shared" si="110"/>
        <v>0</v>
      </c>
    </row>
    <row r="3580" spans="1:10" x14ac:dyDescent="0.25">
      <c r="A3580" s="4" t="str">
        <f t="shared" si="111"/>
        <v>TariffDynamic9/9/2021 (6pm-8pm)3</v>
      </c>
      <c r="B3580" t="s">
        <v>100</v>
      </c>
      <c r="C3580" t="s">
        <v>120</v>
      </c>
      <c r="D3580" s="5" t="s">
        <v>279</v>
      </c>
      <c r="E3580">
        <v>3</v>
      </c>
      <c r="F3580">
        <v>1.1592681407928467</v>
      </c>
      <c r="G3580">
        <v>1.1755573749542236</v>
      </c>
      <c r="H3580">
        <v>1.3239186257123947E-2</v>
      </c>
      <c r="I3580">
        <v>70.908281200032803</v>
      </c>
      <c r="J3580">
        <f t="shared" si="110"/>
        <v>0</v>
      </c>
    </row>
    <row r="3581" spans="1:10" x14ac:dyDescent="0.25">
      <c r="A3581" s="4" t="str">
        <f t="shared" si="111"/>
        <v>TariffDynamic9/9/2021 (6pm-8pm)4</v>
      </c>
      <c r="B3581" t="s">
        <v>100</v>
      </c>
      <c r="C3581" t="s">
        <v>120</v>
      </c>
      <c r="D3581" s="5" t="s">
        <v>279</v>
      </c>
      <c r="E3581">
        <v>4</v>
      </c>
      <c r="F3581">
        <v>1.0280150175094604</v>
      </c>
      <c r="G3581">
        <v>1.064791202545166</v>
      </c>
      <c r="H3581">
        <v>1.1778458952903748E-2</v>
      </c>
      <c r="I3581">
        <v>70.639001471245336</v>
      </c>
      <c r="J3581">
        <f t="shared" si="110"/>
        <v>0</v>
      </c>
    </row>
    <row r="3582" spans="1:10" x14ac:dyDescent="0.25">
      <c r="A3582" s="4" t="str">
        <f t="shared" si="111"/>
        <v>TariffDynamic9/9/2021 (6pm-8pm)5</v>
      </c>
      <c r="B3582" t="s">
        <v>100</v>
      </c>
      <c r="C3582" t="s">
        <v>120</v>
      </c>
      <c r="D3582" s="5" t="s">
        <v>279</v>
      </c>
      <c r="E3582">
        <v>5</v>
      </c>
      <c r="F3582">
        <v>0.96475672721862793</v>
      </c>
      <c r="G3582">
        <v>0.98570436239242554</v>
      </c>
      <c r="H3582">
        <v>1.0717514902353287E-2</v>
      </c>
      <c r="I3582">
        <v>70.618807650486218</v>
      </c>
      <c r="J3582">
        <f t="shared" si="110"/>
        <v>0</v>
      </c>
    </row>
    <row r="3583" spans="1:10" x14ac:dyDescent="0.25">
      <c r="A3583" s="4" t="str">
        <f t="shared" si="111"/>
        <v>TariffDynamic9/9/2021 (6pm-8pm)6</v>
      </c>
      <c r="B3583" t="s">
        <v>100</v>
      </c>
      <c r="C3583" t="s">
        <v>120</v>
      </c>
      <c r="D3583" s="5" t="s">
        <v>279</v>
      </c>
      <c r="E3583">
        <v>6</v>
      </c>
      <c r="F3583">
        <v>0.93488889932632446</v>
      </c>
      <c r="G3583">
        <v>0.93217182159423828</v>
      </c>
      <c r="H3583">
        <v>8.9065106585621834E-3</v>
      </c>
      <c r="I3583">
        <v>70.549476108237315</v>
      </c>
      <c r="J3583">
        <f t="shared" si="110"/>
        <v>0</v>
      </c>
    </row>
    <row r="3584" spans="1:10" x14ac:dyDescent="0.25">
      <c r="A3584" s="4" t="str">
        <f t="shared" si="111"/>
        <v>TariffDynamic9/9/2021 (6pm-8pm)7</v>
      </c>
      <c r="B3584" t="s">
        <v>100</v>
      </c>
      <c r="C3584" t="s">
        <v>120</v>
      </c>
      <c r="D3584" s="5" t="s">
        <v>279</v>
      </c>
      <c r="E3584">
        <v>7</v>
      </c>
      <c r="F3584">
        <v>0.92208355665206909</v>
      </c>
      <c r="G3584">
        <v>0.92569172382354736</v>
      </c>
      <c r="H3584">
        <v>7.8317709267139435E-3</v>
      </c>
      <c r="I3584">
        <v>70.661955478789523</v>
      </c>
      <c r="J3584">
        <f t="shared" si="110"/>
        <v>0</v>
      </c>
    </row>
    <row r="3585" spans="1:10" x14ac:dyDescent="0.25">
      <c r="A3585" s="4" t="str">
        <f t="shared" si="111"/>
        <v>TariffDynamic9/9/2021 (6pm-8pm)8</v>
      </c>
      <c r="B3585" t="s">
        <v>100</v>
      </c>
      <c r="C3585" t="s">
        <v>120</v>
      </c>
      <c r="D3585" s="5" t="s">
        <v>279</v>
      </c>
      <c r="E3585">
        <v>8</v>
      </c>
      <c r="F3585">
        <v>0.82383072376251221</v>
      </c>
      <c r="G3585">
        <v>0.82173752784729004</v>
      </c>
      <c r="H3585">
        <v>8.0022076144814491E-3</v>
      </c>
      <c r="I3585">
        <v>70.472033518840647</v>
      </c>
      <c r="J3585">
        <f t="shared" si="110"/>
        <v>0</v>
      </c>
    </row>
    <row r="3586" spans="1:10" x14ac:dyDescent="0.25">
      <c r="A3586" s="4" t="str">
        <f t="shared" si="111"/>
        <v>TariffDynamic9/9/2021 (6pm-8pm)9</v>
      </c>
      <c r="B3586" t="s">
        <v>100</v>
      </c>
      <c r="C3586" t="s">
        <v>120</v>
      </c>
      <c r="D3586" s="5" t="s">
        <v>279</v>
      </c>
      <c r="E3586">
        <v>9</v>
      </c>
      <c r="F3586">
        <v>0.58391129970550537</v>
      </c>
      <c r="G3586">
        <v>0.56885010004043579</v>
      </c>
      <c r="H3586">
        <v>8.9842723682522774E-3</v>
      </c>
      <c r="I3586">
        <v>71.813611590873663</v>
      </c>
      <c r="J3586">
        <f t="shared" ref="J3586:J3649" si="112">INDEX(events, MATCH(CONCATENATE(B3586, C3586, D3586), events_y, 0), MATCH("Confidential", events_x, 0))</f>
        <v>0</v>
      </c>
    </row>
    <row r="3587" spans="1:10" x14ac:dyDescent="0.25">
      <c r="A3587" s="4" t="str">
        <f t="shared" ref="A3587:A3650" si="113">B3587&amp;C3587&amp;D3587&amp;E3587</f>
        <v>TariffDynamic9/9/2021 (6pm-8pm)10</v>
      </c>
      <c r="B3587" t="s">
        <v>100</v>
      </c>
      <c r="C3587" t="s">
        <v>120</v>
      </c>
      <c r="D3587" s="5" t="s">
        <v>279</v>
      </c>
      <c r="E3587">
        <v>10</v>
      </c>
      <c r="F3587">
        <v>0.35719287395477295</v>
      </c>
      <c r="G3587">
        <v>0.32172444462776184</v>
      </c>
      <c r="H3587">
        <v>1.0526557452976704E-2</v>
      </c>
      <c r="I3587">
        <v>75.438539627704984</v>
      </c>
      <c r="J3587">
        <f t="shared" si="112"/>
        <v>0</v>
      </c>
    </row>
    <row r="3588" spans="1:10" x14ac:dyDescent="0.25">
      <c r="A3588" s="4" t="str">
        <f t="shared" si="113"/>
        <v>TariffDynamic9/9/2021 (6pm-8pm)11</v>
      </c>
      <c r="B3588" t="s">
        <v>100</v>
      </c>
      <c r="C3588" t="s">
        <v>120</v>
      </c>
      <c r="D3588" s="5" t="s">
        <v>279</v>
      </c>
      <c r="E3588">
        <v>11</v>
      </c>
      <c r="F3588">
        <v>0.2064116895198822</v>
      </c>
      <c r="G3588">
        <v>0.18464305996894836</v>
      </c>
      <c r="H3588">
        <v>1.195317879319191E-2</v>
      </c>
      <c r="I3588">
        <v>79.69354506492887</v>
      </c>
      <c r="J3588">
        <f t="shared" si="112"/>
        <v>0</v>
      </c>
    </row>
    <row r="3589" spans="1:10" x14ac:dyDescent="0.25">
      <c r="A3589" s="4" t="str">
        <f t="shared" si="113"/>
        <v>TariffDynamic9/9/2021 (6pm-8pm)12</v>
      </c>
      <c r="B3589" t="s">
        <v>100</v>
      </c>
      <c r="C3589" t="s">
        <v>120</v>
      </c>
      <c r="D3589" s="5" t="s">
        <v>279</v>
      </c>
      <c r="E3589">
        <v>12</v>
      </c>
      <c r="F3589">
        <v>0.2186567634344101</v>
      </c>
      <c r="G3589">
        <v>0.19632555544376373</v>
      </c>
      <c r="H3589">
        <v>1.3377530500292778E-2</v>
      </c>
      <c r="I3589">
        <v>83.401970191258471</v>
      </c>
      <c r="J3589">
        <f t="shared" si="112"/>
        <v>0</v>
      </c>
    </row>
    <row r="3590" spans="1:10" x14ac:dyDescent="0.25">
      <c r="A3590" s="4" t="str">
        <f t="shared" si="113"/>
        <v>TariffDynamic9/9/2021 (6pm-8pm)13</v>
      </c>
      <c r="B3590" t="s">
        <v>100</v>
      </c>
      <c r="C3590" t="s">
        <v>120</v>
      </c>
      <c r="D3590" s="5" t="s">
        <v>279</v>
      </c>
      <c r="E3590">
        <v>13</v>
      </c>
      <c r="F3590">
        <v>0.42152878642082214</v>
      </c>
      <c r="G3590">
        <v>0.41525620222091675</v>
      </c>
      <c r="H3590">
        <v>1.4342102222144604E-2</v>
      </c>
      <c r="I3590">
        <v>85.87681635003517</v>
      </c>
      <c r="J3590">
        <f t="shared" si="112"/>
        <v>0</v>
      </c>
    </row>
    <row r="3591" spans="1:10" x14ac:dyDescent="0.25">
      <c r="A3591" s="4" t="str">
        <f t="shared" si="113"/>
        <v>TariffDynamic9/9/2021 (6pm-8pm)14</v>
      </c>
      <c r="B3591" t="s">
        <v>100</v>
      </c>
      <c r="C3591" t="s">
        <v>120</v>
      </c>
      <c r="D3591" s="5" t="s">
        <v>279</v>
      </c>
      <c r="E3591">
        <v>14</v>
      </c>
      <c r="F3591">
        <v>0.73846894502639771</v>
      </c>
      <c r="G3591">
        <v>0.73824411630630493</v>
      </c>
      <c r="H3591">
        <v>1.465204730629921E-2</v>
      </c>
      <c r="I3591">
        <v>88.11270389559968</v>
      </c>
      <c r="J3591">
        <f t="shared" si="112"/>
        <v>0</v>
      </c>
    </row>
    <row r="3592" spans="1:10" x14ac:dyDescent="0.25">
      <c r="A3592" s="4" t="str">
        <f t="shared" si="113"/>
        <v>TariffDynamic9/9/2021 (6pm-8pm)15</v>
      </c>
      <c r="B3592" t="s">
        <v>100</v>
      </c>
      <c r="C3592" t="s">
        <v>120</v>
      </c>
      <c r="D3592" s="5" t="s">
        <v>279</v>
      </c>
      <c r="E3592">
        <v>15</v>
      </c>
      <c r="F3592">
        <v>1.126459002494812</v>
      </c>
      <c r="G3592">
        <v>1.1270438432693481</v>
      </c>
      <c r="H3592">
        <v>1.3503038324415684E-2</v>
      </c>
      <c r="I3592">
        <v>90.010703000069071</v>
      </c>
      <c r="J3592">
        <f t="shared" si="112"/>
        <v>0</v>
      </c>
    </row>
    <row r="3593" spans="1:10" x14ac:dyDescent="0.25">
      <c r="A3593" s="4" t="str">
        <f t="shared" si="113"/>
        <v>TariffDynamic9/9/2021 (6pm-8pm)16</v>
      </c>
      <c r="B3593" t="s">
        <v>100</v>
      </c>
      <c r="C3593" t="s">
        <v>120</v>
      </c>
      <c r="D3593" s="5" t="s">
        <v>279</v>
      </c>
      <c r="E3593">
        <v>16</v>
      </c>
      <c r="F3593">
        <v>1.6083600521087646</v>
      </c>
      <c r="G3593">
        <v>1.630684494972229</v>
      </c>
      <c r="H3593">
        <v>7.3090167716145515E-3</v>
      </c>
      <c r="I3593">
        <v>92.322023923765855</v>
      </c>
      <c r="J3593">
        <f t="shared" si="112"/>
        <v>0</v>
      </c>
    </row>
    <row r="3594" spans="1:10" x14ac:dyDescent="0.25">
      <c r="A3594" s="4" t="str">
        <f t="shared" si="113"/>
        <v>TariffDynamic9/9/2021 (6pm-8pm)17</v>
      </c>
      <c r="B3594" t="s">
        <v>100</v>
      </c>
      <c r="C3594" t="s">
        <v>120</v>
      </c>
      <c r="D3594" s="5" t="s">
        <v>279</v>
      </c>
      <c r="E3594">
        <v>17</v>
      </c>
      <c r="F3594">
        <v>2.0357065200805664</v>
      </c>
      <c r="G3594">
        <v>2.0133819580078125</v>
      </c>
      <c r="H3594">
        <v>7.3090167716145515E-3</v>
      </c>
      <c r="I3594">
        <v>92.254001151409426</v>
      </c>
      <c r="J3594">
        <f t="shared" si="112"/>
        <v>0</v>
      </c>
    </row>
    <row r="3595" spans="1:10" x14ac:dyDescent="0.25">
      <c r="A3595" s="4" t="str">
        <f t="shared" si="113"/>
        <v>TariffDynamic9/9/2021 (6pm-8pm)18</v>
      </c>
      <c r="B3595" t="s">
        <v>100</v>
      </c>
      <c r="C3595" t="s">
        <v>120</v>
      </c>
      <c r="D3595" s="5" t="s">
        <v>279</v>
      </c>
      <c r="E3595">
        <v>18</v>
      </c>
      <c r="F3595">
        <v>2.4063313007354736</v>
      </c>
      <c r="G3595">
        <v>2.383887767791748</v>
      </c>
      <c r="H3595">
        <v>1.3568156398832798E-2</v>
      </c>
      <c r="I3595">
        <v>90.484811616458146</v>
      </c>
      <c r="J3595">
        <f t="shared" si="112"/>
        <v>0</v>
      </c>
    </row>
    <row r="3596" spans="1:10" x14ac:dyDescent="0.25">
      <c r="A3596" s="4" t="str">
        <f t="shared" si="113"/>
        <v>TariffDynamic9/9/2021 (6pm-8pm)19</v>
      </c>
      <c r="B3596" t="s">
        <v>100</v>
      </c>
      <c r="C3596" t="s">
        <v>120</v>
      </c>
      <c r="D3596" s="5" t="s">
        <v>279</v>
      </c>
      <c r="E3596">
        <v>19</v>
      </c>
      <c r="F3596">
        <v>2.5689692497253418</v>
      </c>
      <c r="G3596">
        <v>1.673391580581665</v>
      </c>
      <c r="H3596">
        <v>1.5368814580142498E-2</v>
      </c>
      <c r="I3596">
        <v>87.848909358408136</v>
      </c>
      <c r="J3596">
        <f t="shared" si="112"/>
        <v>0</v>
      </c>
    </row>
    <row r="3597" spans="1:10" x14ac:dyDescent="0.25">
      <c r="A3597" s="4" t="str">
        <f t="shared" si="113"/>
        <v>TariffDynamic9/9/2021 (6pm-8pm)20</v>
      </c>
      <c r="B3597" t="s">
        <v>100</v>
      </c>
      <c r="C3597" t="s">
        <v>120</v>
      </c>
      <c r="D3597" s="5" t="s">
        <v>279</v>
      </c>
      <c r="E3597">
        <v>20</v>
      </c>
      <c r="F3597">
        <v>2.4942967891693115</v>
      </c>
      <c r="G3597">
        <v>2.0408785343170166</v>
      </c>
      <c r="H3597">
        <v>1.5123751945793629E-2</v>
      </c>
      <c r="I3597">
        <v>84.160007676067053</v>
      </c>
      <c r="J3597">
        <f t="shared" si="112"/>
        <v>0</v>
      </c>
    </row>
    <row r="3598" spans="1:10" x14ac:dyDescent="0.25">
      <c r="A3598" s="4" t="str">
        <f t="shared" si="113"/>
        <v>TariffDynamic9/9/2021 (6pm-8pm)21</v>
      </c>
      <c r="B3598" t="s">
        <v>100</v>
      </c>
      <c r="C3598" t="s">
        <v>120</v>
      </c>
      <c r="D3598" s="5" t="s">
        <v>279</v>
      </c>
      <c r="E3598">
        <v>21</v>
      </c>
      <c r="F3598">
        <v>2.4393212795257568</v>
      </c>
      <c r="G3598">
        <v>2.8464477062225342</v>
      </c>
      <c r="H3598">
        <v>1.4801347628235817E-2</v>
      </c>
      <c r="I3598">
        <v>80.550565470476883</v>
      </c>
      <c r="J3598">
        <f t="shared" si="112"/>
        <v>0</v>
      </c>
    </row>
    <row r="3599" spans="1:10" x14ac:dyDescent="0.25">
      <c r="A3599" s="4" t="str">
        <f t="shared" si="113"/>
        <v>TariffDynamic9/9/2021 (6pm-8pm)22</v>
      </c>
      <c r="B3599" t="s">
        <v>100</v>
      </c>
      <c r="C3599" t="s">
        <v>120</v>
      </c>
      <c r="D3599" s="5" t="s">
        <v>279</v>
      </c>
      <c r="E3599">
        <v>22</v>
      </c>
      <c r="F3599">
        <v>2.3125069141387939</v>
      </c>
      <c r="G3599">
        <v>2.5152952671051025</v>
      </c>
      <c r="H3599">
        <v>1.5006566420197487E-2</v>
      </c>
      <c r="I3599">
        <v>78.135054052333146</v>
      </c>
      <c r="J3599">
        <f t="shared" si="112"/>
        <v>0</v>
      </c>
    </row>
    <row r="3600" spans="1:10" x14ac:dyDescent="0.25">
      <c r="A3600" s="4" t="str">
        <f t="shared" si="113"/>
        <v>TariffDynamic9/9/2021 (6pm-8pm)23</v>
      </c>
      <c r="B3600" t="s">
        <v>100</v>
      </c>
      <c r="C3600" t="s">
        <v>120</v>
      </c>
      <c r="D3600" s="5" t="s">
        <v>279</v>
      </c>
      <c r="E3600">
        <v>23</v>
      </c>
      <c r="F3600">
        <v>2.1023147106170654</v>
      </c>
      <c r="G3600">
        <v>2.2460472583770752</v>
      </c>
      <c r="H3600">
        <v>1.5653492882847786E-2</v>
      </c>
      <c r="I3600">
        <v>76.127534702225333</v>
      </c>
      <c r="J3600">
        <f t="shared" si="112"/>
        <v>0</v>
      </c>
    </row>
    <row r="3601" spans="1:10" x14ac:dyDescent="0.25">
      <c r="A3601" s="4" t="str">
        <f t="shared" si="113"/>
        <v>TariffDynamic9/9/2021 (6pm-8pm)24</v>
      </c>
      <c r="B3601" t="s">
        <v>100</v>
      </c>
      <c r="C3601" t="s">
        <v>120</v>
      </c>
      <c r="D3601" s="5" t="s">
        <v>279</v>
      </c>
      <c r="E3601">
        <v>24</v>
      </c>
      <c r="F3601">
        <v>1.8079692125320435</v>
      </c>
      <c r="G3601">
        <v>1.9173480272293091</v>
      </c>
      <c r="H3601">
        <v>1.5282157808542252E-2</v>
      </c>
      <c r="I3601">
        <v>74.814239109575382</v>
      </c>
      <c r="J3601">
        <f t="shared" si="112"/>
        <v>0</v>
      </c>
    </row>
    <row r="3602" spans="1:10" x14ac:dyDescent="0.25">
      <c r="A3602" s="4" t="str">
        <f t="shared" si="113"/>
        <v>TariffDynamic9/14/2021 (4pm-7pm)1</v>
      </c>
      <c r="B3602" t="s">
        <v>100</v>
      </c>
      <c r="C3602" t="s">
        <v>120</v>
      </c>
      <c r="D3602" s="5" t="s">
        <v>280</v>
      </c>
      <c r="E3602">
        <v>1</v>
      </c>
      <c r="F3602">
        <v>1.2107678651809692</v>
      </c>
      <c r="G3602">
        <v>1.2510160207748413</v>
      </c>
      <c r="H3602">
        <v>1.3578998856246471E-2</v>
      </c>
      <c r="I3602">
        <v>67.486893321444015</v>
      </c>
      <c r="J3602">
        <f t="shared" si="112"/>
        <v>0</v>
      </c>
    </row>
    <row r="3603" spans="1:10" x14ac:dyDescent="0.25">
      <c r="A3603" s="4" t="str">
        <f t="shared" si="113"/>
        <v>TariffDynamic9/14/2021 (4pm-7pm)2</v>
      </c>
      <c r="B3603" t="s">
        <v>100</v>
      </c>
      <c r="C3603" t="s">
        <v>120</v>
      </c>
      <c r="D3603" s="5" t="s">
        <v>280</v>
      </c>
      <c r="E3603">
        <v>2</v>
      </c>
      <c r="F3603">
        <v>1.0618431568145752</v>
      </c>
      <c r="G3603">
        <v>1.0878123044967651</v>
      </c>
      <c r="H3603">
        <v>1.2964112684130669E-2</v>
      </c>
      <c r="I3603">
        <v>66.340453097118512</v>
      </c>
      <c r="J3603">
        <f t="shared" si="112"/>
        <v>0</v>
      </c>
    </row>
    <row r="3604" spans="1:10" x14ac:dyDescent="0.25">
      <c r="A3604" s="4" t="str">
        <f t="shared" si="113"/>
        <v>TariffDynamic9/14/2021 (4pm-7pm)3</v>
      </c>
      <c r="B3604" t="s">
        <v>100</v>
      </c>
      <c r="C3604" t="s">
        <v>120</v>
      </c>
      <c r="D3604" s="5" t="s">
        <v>280</v>
      </c>
      <c r="E3604">
        <v>3</v>
      </c>
      <c r="F3604">
        <v>0.9417153000831604</v>
      </c>
      <c r="G3604">
        <v>0.96080029010772705</v>
      </c>
      <c r="H3604">
        <v>1.2073708698153496E-2</v>
      </c>
      <c r="I3604">
        <v>65.245135737952523</v>
      </c>
      <c r="J3604">
        <f t="shared" si="112"/>
        <v>0</v>
      </c>
    </row>
    <row r="3605" spans="1:10" x14ac:dyDescent="0.25">
      <c r="A3605" s="4" t="str">
        <f t="shared" si="113"/>
        <v>TariffDynamic9/14/2021 (4pm-7pm)4</v>
      </c>
      <c r="B3605" t="s">
        <v>100</v>
      </c>
      <c r="C3605" t="s">
        <v>120</v>
      </c>
      <c r="D3605" s="5" t="s">
        <v>280</v>
      </c>
      <c r="E3605">
        <v>4</v>
      </c>
      <c r="F3605">
        <v>0.84056621789932251</v>
      </c>
      <c r="G3605">
        <v>0.8707808256149292</v>
      </c>
      <c r="H3605">
        <v>1.0822204872965813E-2</v>
      </c>
      <c r="I3605">
        <v>64.829949018609284</v>
      </c>
      <c r="J3605">
        <f t="shared" si="112"/>
        <v>0</v>
      </c>
    </row>
    <row r="3606" spans="1:10" x14ac:dyDescent="0.25">
      <c r="A3606" s="4" t="str">
        <f t="shared" si="113"/>
        <v>TariffDynamic9/14/2021 (4pm-7pm)5</v>
      </c>
      <c r="B3606" t="s">
        <v>100</v>
      </c>
      <c r="C3606" t="s">
        <v>120</v>
      </c>
      <c r="D3606" s="5" t="s">
        <v>280</v>
      </c>
      <c r="E3606">
        <v>5</v>
      </c>
      <c r="F3606">
        <v>0.80098068714141846</v>
      </c>
      <c r="G3606">
        <v>0.81303739547729492</v>
      </c>
      <c r="H3606">
        <v>9.7405547276139259E-3</v>
      </c>
      <c r="I3606">
        <v>64.285416135610745</v>
      </c>
      <c r="J3606">
        <f t="shared" si="112"/>
        <v>0</v>
      </c>
    </row>
    <row r="3607" spans="1:10" x14ac:dyDescent="0.25">
      <c r="A3607" s="4" t="str">
        <f t="shared" si="113"/>
        <v>TariffDynamic9/14/2021 (4pm-7pm)6</v>
      </c>
      <c r="B3607" t="s">
        <v>100</v>
      </c>
      <c r="C3607" t="s">
        <v>120</v>
      </c>
      <c r="D3607" s="5" t="s">
        <v>280</v>
      </c>
      <c r="E3607">
        <v>6</v>
      </c>
      <c r="F3607">
        <v>0.77222776412963867</v>
      </c>
      <c r="G3607">
        <v>0.7803192138671875</v>
      </c>
      <c r="H3607">
        <v>8.019336499273777E-3</v>
      </c>
      <c r="I3607">
        <v>63.507290339030781</v>
      </c>
      <c r="J3607">
        <f t="shared" si="112"/>
        <v>0</v>
      </c>
    </row>
    <row r="3608" spans="1:10" x14ac:dyDescent="0.25">
      <c r="A3608" s="4" t="str">
        <f t="shared" si="113"/>
        <v>TariffDynamic9/14/2021 (4pm-7pm)7</v>
      </c>
      <c r="B3608" t="s">
        <v>100</v>
      </c>
      <c r="C3608" t="s">
        <v>120</v>
      </c>
      <c r="D3608" s="5" t="s">
        <v>280</v>
      </c>
      <c r="E3608">
        <v>7</v>
      </c>
      <c r="F3608">
        <v>0.80517345666885376</v>
      </c>
      <c r="G3608">
        <v>0.78233426809310913</v>
      </c>
      <c r="H3608">
        <v>6.8371710367500782E-3</v>
      </c>
      <c r="I3608">
        <v>63.237662503187551</v>
      </c>
      <c r="J3608">
        <f t="shared" si="112"/>
        <v>0</v>
      </c>
    </row>
    <row r="3609" spans="1:10" x14ac:dyDescent="0.25">
      <c r="A3609" s="4" t="str">
        <f t="shared" si="113"/>
        <v>TariffDynamic9/14/2021 (4pm-7pm)8</v>
      </c>
      <c r="B3609" t="s">
        <v>100</v>
      </c>
      <c r="C3609" t="s">
        <v>120</v>
      </c>
      <c r="D3609" s="5" t="s">
        <v>280</v>
      </c>
      <c r="E3609">
        <v>8</v>
      </c>
      <c r="F3609">
        <v>0.68267470598220825</v>
      </c>
      <c r="G3609">
        <v>0.66857284307479858</v>
      </c>
      <c r="H3609">
        <v>6.9189951755106449E-3</v>
      </c>
      <c r="I3609">
        <v>63.154894213602638</v>
      </c>
      <c r="J3609">
        <f t="shared" si="112"/>
        <v>0</v>
      </c>
    </row>
    <row r="3610" spans="1:10" x14ac:dyDescent="0.25">
      <c r="A3610" s="4" t="str">
        <f t="shared" si="113"/>
        <v>TariffDynamic9/14/2021 (4pm-7pm)9</v>
      </c>
      <c r="B3610" t="s">
        <v>100</v>
      </c>
      <c r="C3610" t="s">
        <v>120</v>
      </c>
      <c r="D3610" s="5" t="s">
        <v>280</v>
      </c>
      <c r="E3610">
        <v>9</v>
      </c>
      <c r="F3610">
        <v>0.36618971824645996</v>
      </c>
      <c r="G3610">
        <v>0.32473444938659668</v>
      </c>
      <c r="H3610">
        <v>7.8249508515000343E-3</v>
      </c>
      <c r="I3610">
        <v>63.81185189905726</v>
      </c>
      <c r="J3610">
        <f t="shared" si="112"/>
        <v>0</v>
      </c>
    </row>
    <row r="3611" spans="1:10" x14ac:dyDescent="0.25">
      <c r="A3611" s="4" t="str">
        <f t="shared" si="113"/>
        <v>TariffDynamic9/14/2021 (4pm-7pm)10</v>
      </c>
      <c r="B3611" t="s">
        <v>100</v>
      </c>
      <c r="C3611" t="s">
        <v>120</v>
      </c>
      <c r="D3611" s="5" t="s">
        <v>280</v>
      </c>
      <c r="E3611">
        <v>10</v>
      </c>
      <c r="F3611">
        <v>-2.1890688687562943E-2</v>
      </c>
      <c r="G3611">
        <v>-5.0838105380535126E-2</v>
      </c>
      <c r="H3611">
        <v>8.6571844294667244E-3</v>
      </c>
      <c r="I3611">
        <v>67.173207366808612</v>
      </c>
      <c r="J3611">
        <f t="shared" si="112"/>
        <v>0</v>
      </c>
    </row>
    <row r="3612" spans="1:10" x14ac:dyDescent="0.25">
      <c r="A3612" s="4" t="str">
        <f t="shared" si="113"/>
        <v>TariffDynamic9/14/2021 (4pm-7pm)11</v>
      </c>
      <c r="B3612" t="s">
        <v>100</v>
      </c>
      <c r="C3612" t="s">
        <v>120</v>
      </c>
      <c r="D3612" s="5" t="s">
        <v>280</v>
      </c>
      <c r="E3612">
        <v>11</v>
      </c>
      <c r="F3612">
        <v>-0.31460663676261902</v>
      </c>
      <c r="G3612">
        <v>-0.34008774161338806</v>
      </c>
      <c r="H3612">
        <v>9.1042378917336464E-3</v>
      </c>
      <c r="I3612">
        <v>71.439862987500177</v>
      </c>
      <c r="J3612">
        <f t="shared" si="112"/>
        <v>0</v>
      </c>
    </row>
    <row r="3613" spans="1:10" x14ac:dyDescent="0.25">
      <c r="A3613" s="4" t="str">
        <f t="shared" si="113"/>
        <v>TariffDynamic9/14/2021 (4pm-7pm)12</v>
      </c>
      <c r="B3613" t="s">
        <v>100</v>
      </c>
      <c r="C3613" t="s">
        <v>120</v>
      </c>
      <c r="D3613" s="5" t="s">
        <v>280</v>
      </c>
      <c r="E3613">
        <v>12</v>
      </c>
      <c r="F3613">
        <v>-0.47081059217453003</v>
      </c>
      <c r="G3613">
        <v>-0.47495937347412109</v>
      </c>
      <c r="H3613">
        <v>9.7885886207222939E-3</v>
      </c>
      <c r="I3613">
        <v>76.0558080550623</v>
      </c>
      <c r="J3613">
        <f t="shared" si="112"/>
        <v>0</v>
      </c>
    </row>
    <row r="3614" spans="1:10" x14ac:dyDescent="0.25">
      <c r="A3614" s="4" t="str">
        <f t="shared" si="113"/>
        <v>TariffDynamic9/14/2021 (4pm-7pm)13</v>
      </c>
      <c r="B3614" t="s">
        <v>100</v>
      </c>
      <c r="C3614" t="s">
        <v>120</v>
      </c>
      <c r="D3614" s="5" t="s">
        <v>280</v>
      </c>
      <c r="E3614">
        <v>13</v>
      </c>
      <c r="F3614">
        <v>-0.43415874242782593</v>
      </c>
      <c r="G3614">
        <v>-0.45036545395851135</v>
      </c>
      <c r="H3614">
        <v>9.5725394785404205E-3</v>
      </c>
      <c r="I3614">
        <v>80.057836477180999</v>
      </c>
      <c r="J3614">
        <f t="shared" si="112"/>
        <v>0</v>
      </c>
    </row>
    <row r="3615" spans="1:10" x14ac:dyDescent="0.25">
      <c r="A3615" s="4" t="str">
        <f t="shared" si="113"/>
        <v>TariffDynamic9/14/2021 (4pm-7pm)14</v>
      </c>
      <c r="B3615" t="s">
        <v>100</v>
      </c>
      <c r="C3615" t="s">
        <v>120</v>
      </c>
      <c r="D3615" s="5" t="s">
        <v>280</v>
      </c>
      <c r="E3615">
        <v>14</v>
      </c>
      <c r="F3615">
        <v>-0.24461284279823303</v>
      </c>
      <c r="G3615">
        <v>-0.25227963924407959</v>
      </c>
      <c r="H3615">
        <v>5.6186444126069546E-3</v>
      </c>
      <c r="I3615">
        <v>82.830370252357383</v>
      </c>
      <c r="J3615">
        <f t="shared" si="112"/>
        <v>0</v>
      </c>
    </row>
    <row r="3616" spans="1:10" x14ac:dyDescent="0.25">
      <c r="A3616" s="4" t="str">
        <f t="shared" si="113"/>
        <v>TariffDynamic9/14/2021 (4pm-7pm)15</v>
      </c>
      <c r="B3616" t="s">
        <v>100</v>
      </c>
      <c r="C3616" t="s">
        <v>120</v>
      </c>
      <c r="D3616" s="5" t="s">
        <v>280</v>
      </c>
      <c r="E3616">
        <v>15</v>
      </c>
      <c r="F3616">
        <v>6.7056693136692047E-2</v>
      </c>
      <c r="G3616">
        <v>7.4723474681377411E-2</v>
      </c>
      <c r="H3616">
        <v>5.6186444126069546E-3</v>
      </c>
      <c r="I3616">
        <v>84.07175567168143</v>
      </c>
      <c r="J3616">
        <f t="shared" si="112"/>
        <v>0</v>
      </c>
    </row>
    <row r="3617" spans="1:10" x14ac:dyDescent="0.25">
      <c r="A3617" s="4" t="str">
        <f t="shared" si="113"/>
        <v>TariffDynamic9/14/2021 (4pm-7pm)16</v>
      </c>
      <c r="B3617" t="s">
        <v>100</v>
      </c>
      <c r="C3617" t="s">
        <v>120</v>
      </c>
      <c r="D3617" s="5" t="s">
        <v>280</v>
      </c>
      <c r="E3617">
        <v>16</v>
      </c>
      <c r="F3617">
        <v>0.57972210645675659</v>
      </c>
      <c r="G3617">
        <v>0.60205936431884766</v>
      </c>
      <c r="H3617">
        <v>1.1419618502259254E-2</v>
      </c>
      <c r="I3617">
        <v>84.332308182523931</v>
      </c>
      <c r="J3617">
        <f t="shared" si="112"/>
        <v>0</v>
      </c>
    </row>
    <row r="3618" spans="1:10" x14ac:dyDescent="0.25">
      <c r="A3618" s="4" t="str">
        <f t="shared" si="113"/>
        <v>TariffDynamic9/14/2021 (4pm-7pm)17</v>
      </c>
      <c r="B3618" t="s">
        <v>100</v>
      </c>
      <c r="C3618" t="s">
        <v>120</v>
      </c>
      <c r="D3618" s="5" t="s">
        <v>280</v>
      </c>
      <c r="E3618">
        <v>17</v>
      </c>
      <c r="F3618">
        <v>1.1161892414093018</v>
      </c>
      <c r="G3618">
        <v>0.5085175633430481</v>
      </c>
      <c r="H3618">
        <v>1.3512720353901386E-2</v>
      </c>
      <c r="I3618">
        <v>83.757561177665536</v>
      </c>
      <c r="J3618">
        <f t="shared" si="112"/>
        <v>0</v>
      </c>
    </row>
    <row r="3619" spans="1:10" x14ac:dyDescent="0.25">
      <c r="A3619" s="4" t="str">
        <f t="shared" si="113"/>
        <v>TariffDynamic9/14/2021 (4pm-7pm)18</v>
      </c>
      <c r="B3619" t="s">
        <v>100</v>
      </c>
      <c r="C3619" t="s">
        <v>120</v>
      </c>
      <c r="D3619" s="5" t="s">
        <v>280</v>
      </c>
      <c r="E3619">
        <v>18</v>
      </c>
      <c r="F3619">
        <v>1.5785225629806519</v>
      </c>
      <c r="G3619">
        <v>1.1691607236862183</v>
      </c>
      <c r="H3619">
        <v>1.3943745754659176E-2</v>
      </c>
      <c r="I3619">
        <v>82.13565893449109</v>
      </c>
      <c r="J3619">
        <f t="shared" si="112"/>
        <v>0</v>
      </c>
    </row>
    <row r="3620" spans="1:10" x14ac:dyDescent="0.25">
      <c r="A3620" s="4" t="str">
        <f t="shared" si="113"/>
        <v>TariffDynamic9/14/2021 (4pm-7pm)19</v>
      </c>
      <c r="B3620" t="s">
        <v>100</v>
      </c>
      <c r="C3620" t="s">
        <v>120</v>
      </c>
      <c r="D3620" s="5" t="s">
        <v>280</v>
      </c>
      <c r="E3620">
        <v>19</v>
      </c>
      <c r="F3620">
        <v>1.7853604555130005</v>
      </c>
      <c r="G3620">
        <v>1.5390048027038574</v>
      </c>
      <c r="H3620">
        <v>1.3690165244042873E-2</v>
      </c>
      <c r="I3620">
        <v>79.84092531226473</v>
      </c>
      <c r="J3620">
        <f t="shared" si="112"/>
        <v>0</v>
      </c>
    </row>
    <row r="3621" spans="1:10" x14ac:dyDescent="0.25">
      <c r="A3621" s="4" t="str">
        <f t="shared" si="113"/>
        <v>TariffDynamic9/14/2021 (4pm-7pm)20</v>
      </c>
      <c r="B3621" t="s">
        <v>100</v>
      </c>
      <c r="C3621" t="s">
        <v>120</v>
      </c>
      <c r="D3621" s="5" t="s">
        <v>280</v>
      </c>
      <c r="E3621">
        <v>20</v>
      </c>
      <c r="F3621">
        <v>1.792197585105896</v>
      </c>
      <c r="G3621">
        <v>2.0642688274383545</v>
      </c>
      <c r="H3621">
        <v>1.3108491897583008E-2</v>
      </c>
      <c r="I3621">
        <v>76.332552893193892</v>
      </c>
      <c r="J3621">
        <f t="shared" si="112"/>
        <v>0</v>
      </c>
    </row>
    <row r="3622" spans="1:10" x14ac:dyDescent="0.25">
      <c r="A3622" s="4" t="str">
        <f t="shared" si="113"/>
        <v>TariffDynamic9/14/2021 (4pm-7pm)21</v>
      </c>
      <c r="B3622" t="s">
        <v>100</v>
      </c>
      <c r="C3622" t="s">
        <v>120</v>
      </c>
      <c r="D3622" s="5" t="s">
        <v>280</v>
      </c>
      <c r="E3622">
        <v>21</v>
      </c>
      <c r="F3622">
        <v>1.7456897497177124</v>
      </c>
      <c r="G3622">
        <v>1.8194390535354614</v>
      </c>
      <c r="H3622">
        <v>1.2652498669922352E-2</v>
      </c>
      <c r="I3622">
        <v>72.391188503706232</v>
      </c>
      <c r="J3622">
        <f t="shared" si="112"/>
        <v>0</v>
      </c>
    </row>
    <row r="3623" spans="1:10" x14ac:dyDescent="0.25">
      <c r="A3623" s="4" t="str">
        <f t="shared" si="113"/>
        <v>TariffDynamic9/14/2021 (4pm-7pm)22</v>
      </c>
      <c r="B3623" t="s">
        <v>100</v>
      </c>
      <c r="C3623" t="s">
        <v>120</v>
      </c>
      <c r="D3623" s="5" t="s">
        <v>280</v>
      </c>
      <c r="E3623">
        <v>22</v>
      </c>
      <c r="F3623">
        <v>1.6802456378936768</v>
      </c>
      <c r="G3623">
        <v>1.7215933799743652</v>
      </c>
      <c r="H3623">
        <v>1.3261597603559494E-2</v>
      </c>
      <c r="I3623">
        <v>69.883129620193813</v>
      </c>
      <c r="J3623">
        <f t="shared" si="112"/>
        <v>0</v>
      </c>
    </row>
    <row r="3624" spans="1:10" x14ac:dyDescent="0.25">
      <c r="A3624" s="4" t="str">
        <f t="shared" si="113"/>
        <v>TariffDynamic9/14/2021 (4pm-7pm)23</v>
      </c>
      <c r="B3624" t="s">
        <v>100</v>
      </c>
      <c r="C3624" t="s">
        <v>120</v>
      </c>
      <c r="D3624" s="5" t="s">
        <v>280</v>
      </c>
      <c r="E3624">
        <v>23</v>
      </c>
      <c r="F3624">
        <v>1.5694007873535156</v>
      </c>
      <c r="G3624">
        <v>1.5824636220932007</v>
      </c>
      <c r="H3624">
        <v>1.4417551457881927E-2</v>
      </c>
      <c r="I3624">
        <v>68.191813025741638</v>
      </c>
      <c r="J3624">
        <f t="shared" si="112"/>
        <v>0</v>
      </c>
    </row>
    <row r="3625" spans="1:10" x14ac:dyDescent="0.25">
      <c r="A3625" s="4" t="str">
        <f t="shared" si="113"/>
        <v>TariffDynamic9/14/2021 (4pm-7pm)24</v>
      </c>
      <c r="B3625" t="s">
        <v>100</v>
      </c>
      <c r="C3625" t="s">
        <v>120</v>
      </c>
      <c r="D3625" s="5" t="s">
        <v>280</v>
      </c>
      <c r="E3625">
        <v>24</v>
      </c>
      <c r="F3625">
        <v>1.3696082830429077</v>
      </c>
      <c r="G3625">
        <v>1.3593946695327759</v>
      </c>
      <c r="H3625">
        <v>1.4283734373748302E-2</v>
      </c>
      <c r="I3625">
        <v>67.207954371655205</v>
      </c>
      <c r="J3625">
        <f t="shared" si="112"/>
        <v>0</v>
      </c>
    </row>
    <row r="3626" spans="1:10" x14ac:dyDescent="0.25">
      <c r="A3626" s="4" t="str">
        <f t="shared" si="113"/>
        <v>TariffDynamic9/22/2021 (4pm-5pm &amp; 5:55pm-7pm)1</v>
      </c>
      <c r="B3626" t="s">
        <v>100</v>
      </c>
      <c r="C3626" t="s">
        <v>120</v>
      </c>
      <c r="D3626" s="5" t="s">
        <v>281</v>
      </c>
      <c r="E3626">
        <v>1</v>
      </c>
      <c r="F3626">
        <v>1.394899845123291</v>
      </c>
      <c r="G3626">
        <v>1.4396393299102783</v>
      </c>
      <c r="H3626">
        <v>1.5196525491774082E-2</v>
      </c>
      <c r="I3626">
        <v>74.75710048693108</v>
      </c>
      <c r="J3626">
        <f t="shared" si="112"/>
        <v>0</v>
      </c>
    </row>
    <row r="3627" spans="1:10" x14ac:dyDescent="0.25">
      <c r="A3627" s="4" t="str">
        <f t="shared" si="113"/>
        <v>TariffDynamic9/22/2021 (4pm-5pm &amp; 5:55pm-7pm)2</v>
      </c>
      <c r="B3627" t="s">
        <v>100</v>
      </c>
      <c r="C3627" t="s">
        <v>120</v>
      </c>
      <c r="D3627" s="5" t="s">
        <v>281</v>
      </c>
      <c r="E3627">
        <v>2</v>
      </c>
      <c r="F3627">
        <v>1.2133227586746216</v>
      </c>
      <c r="G3627">
        <v>1.2374564409255981</v>
      </c>
      <c r="H3627">
        <v>1.3961301185190678E-2</v>
      </c>
      <c r="I3627">
        <v>72.780783532535438</v>
      </c>
      <c r="J3627">
        <f t="shared" si="112"/>
        <v>0</v>
      </c>
    </row>
    <row r="3628" spans="1:10" x14ac:dyDescent="0.25">
      <c r="A3628" s="4" t="str">
        <f t="shared" si="113"/>
        <v>TariffDynamic9/22/2021 (4pm-5pm &amp; 5:55pm-7pm)3</v>
      </c>
      <c r="B3628" t="s">
        <v>100</v>
      </c>
      <c r="C3628" t="s">
        <v>120</v>
      </c>
      <c r="D3628" s="5" t="s">
        <v>281</v>
      </c>
      <c r="E3628">
        <v>3</v>
      </c>
      <c r="F3628">
        <v>1.0583513975143433</v>
      </c>
      <c r="G3628">
        <v>1.0878423452377319</v>
      </c>
      <c r="H3628">
        <v>1.2635513208806515E-2</v>
      </c>
      <c r="I3628">
        <v>71.658159741985756</v>
      </c>
      <c r="J3628">
        <f t="shared" si="112"/>
        <v>0</v>
      </c>
    </row>
    <row r="3629" spans="1:10" x14ac:dyDescent="0.25">
      <c r="A3629" s="4" t="str">
        <f t="shared" si="113"/>
        <v>TariffDynamic9/22/2021 (4pm-5pm &amp; 5:55pm-7pm)4</v>
      </c>
      <c r="B3629" t="s">
        <v>100</v>
      </c>
      <c r="C3629" t="s">
        <v>120</v>
      </c>
      <c r="D3629" s="5" t="s">
        <v>281</v>
      </c>
      <c r="E3629">
        <v>4</v>
      </c>
      <c r="F3629">
        <v>0.95651155710220337</v>
      </c>
      <c r="G3629">
        <v>0.97704243659973145</v>
      </c>
      <c r="H3629">
        <v>1.1607416905462742E-2</v>
      </c>
      <c r="I3629">
        <v>70.67639094414929</v>
      </c>
      <c r="J3629">
        <f t="shared" si="112"/>
        <v>0</v>
      </c>
    </row>
    <row r="3630" spans="1:10" x14ac:dyDescent="0.25">
      <c r="A3630" s="4" t="str">
        <f t="shared" si="113"/>
        <v>TariffDynamic9/22/2021 (4pm-5pm &amp; 5:55pm-7pm)5</v>
      </c>
      <c r="B3630" t="s">
        <v>100</v>
      </c>
      <c r="C3630" t="s">
        <v>120</v>
      </c>
      <c r="D3630" s="5" t="s">
        <v>281</v>
      </c>
      <c r="E3630">
        <v>5</v>
      </c>
      <c r="F3630">
        <v>0.8837018609046936</v>
      </c>
      <c r="G3630">
        <v>0.90492522716522217</v>
      </c>
      <c r="H3630">
        <v>1.0356904938817024E-2</v>
      </c>
      <c r="I3630">
        <v>69.914037816985513</v>
      </c>
      <c r="J3630">
        <f t="shared" si="112"/>
        <v>0</v>
      </c>
    </row>
    <row r="3631" spans="1:10" x14ac:dyDescent="0.25">
      <c r="A3631" s="4" t="str">
        <f t="shared" si="113"/>
        <v>TariffDynamic9/22/2021 (4pm-5pm &amp; 5:55pm-7pm)6</v>
      </c>
      <c r="B3631" t="s">
        <v>100</v>
      </c>
      <c r="C3631" t="s">
        <v>120</v>
      </c>
      <c r="D3631" s="5" t="s">
        <v>281</v>
      </c>
      <c r="E3631">
        <v>6</v>
      </c>
      <c r="F3631">
        <v>0.82523572444915771</v>
      </c>
      <c r="G3631">
        <v>0.84134042263031006</v>
      </c>
      <c r="H3631">
        <v>8.4890061989426613E-3</v>
      </c>
      <c r="I3631">
        <v>69.7204458357064</v>
      </c>
      <c r="J3631">
        <f t="shared" si="112"/>
        <v>0</v>
      </c>
    </row>
    <row r="3632" spans="1:10" x14ac:dyDescent="0.25">
      <c r="A3632" s="4" t="str">
        <f t="shared" si="113"/>
        <v>TariffDynamic9/22/2021 (4pm-5pm &amp; 5:55pm-7pm)7</v>
      </c>
      <c r="B3632" t="s">
        <v>100</v>
      </c>
      <c r="C3632" t="s">
        <v>120</v>
      </c>
      <c r="D3632" s="5" t="s">
        <v>281</v>
      </c>
      <c r="E3632">
        <v>7</v>
      </c>
      <c r="F3632">
        <v>0.82187157869338989</v>
      </c>
      <c r="G3632">
        <v>0.84551572799682617</v>
      </c>
      <c r="H3632">
        <v>7.3932684026658535E-3</v>
      </c>
      <c r="I3632">
        <v>69.423299184208204</v>
      </c>
      <c r="J3632">
        <f t="shared" si="112"/>
        <v>0</v>
      </c>
    </row>
    <row r="3633" spans="1:10" x14ac:dyDescent="0.25">
      <c r="A3633" s="4" t="str">
        <f t="shared" si="113"/>
        <v>TariffDynamic9/22/2021 (4pm-5pm &amp; 5:55pm-7pm)8</v>
      </c>
      <c r="B3633" t="s">
        <v>100</v>
      </c>
      <c r="C3633" t="s">
        <v>120</v>
      </c>
      <c r="D3633" s="5" t="s">
        <v>281</v>
      </c>
      <c r="E3633">
        <v>8</v>
      </c>
      <c r="F3633">
        <v>0.73760735988616943</v>
      </c>
      <c r="G3633">
        <v>0.73147892951965332</v>
      </c>
      <c r="H3633">
        <v>7.5249867513775826E-3</v>
      </c>
      <c r="I3633">
        <v>68.698054765072541</v>
      </c>
      <c r="J3633">
        <f t="shared" si="112"/>
        <v>0</v>
      </c>
    </row>
    <row r="3634" spans="1:10" x14ac:dyDescent="0.25">
      <c r="A3634" s="4" t="str">
        <f t="shared" si="113"/>
        <v>TariffDynamic9/22/2021 (4pm-5pm &amp; 5:55pm-7pm)9</v>
      </c>
      <c r="B3634" t="s">
        <v>100</v>
      </c>
      <c r="C3634" t="s">
        <v>120</v>
      </c>
      <c r="D3634" s="5" t="s">
        <v>281</v>
      </c>
      <c r="E3634">
        <v>9</v>
      </c>
      <c r="F3634">
        <v>0.47293224930763245</v>
      </c>
      <c r="G3634">
        <v>0.457765132188797</v>
      </c>
      <c r="H3634">
        <v>8.5006784647703171E-3</v>
      </c>
      <c r="I3634">
        <v>70.105645987472784</v>
      </c>
      <c r="J3634">
        <f t="shared" si="112"/>
        <v>0</v>
      </c>
    </row>
    <row r="3635" spans="1:10" x14ac:dyDescent="0.25">
      <c r="A3635" s="4" t="str">
        <f t="shared" si="113"/>
        <v>TariffDynamic9/22/2021 (4pm-5pm &amp; 5:55pm-7pm)10</v>
      </c>
      <c r="B3635" t="s">
        <v>100</v>
      </c>
      <c r="C3635" t="s">
        <v>120</v>
      </c>
      <c r="D3635" s="5" t="s">
        <v>281</v>
      </c>
      <c r="E3635">
        <v>10</v>
      </c>
      <c r="F3635">
        <v>0.22158285975456238</v>
      </c>
      <c r="G3635">
        <v>0.19932441413402557</v>
      </c>
      <c r="H3635">
        <v>9.8890559747815132E-3</v>
      </c>
      <c r="I3635">
        <v>74.720092329101718</v>
      </c>
      <c r="J3635">
        <f t="shared" si="112"/>
        <v>0</v>
      </c>
    </row>
    <row r="3636" spans="1:10" x14ac:dyDescent="0.25">
      <c r="A3636" s="4" t="str">
        <f t="shared" si="113"/>
        <v>TariffDynamic9/22/2021 (4pm-5pm &amp; 5:55pm-7pm)11</v>
      </c>
      <c r="B3636" t="s">
        <v>100</v>
      </c>
      <c r="C3636" t="s">
        <v>120</v>
      </c>
      <c r="D3636" s="5" t="s">
        <v>281</v>
      </c>
      <c r="E3636">
        <v>11</v>
      </c>
      <c r="F3636">
        <v>4.9872614443302155E-2</v>
      </c>
      <c r="G3636">
        <v>2.7686798945069313E-2</v>
      </c>
      <c r="H3636">
        <v>1.091952808201313E-2</v>
      </c>
      <c r="I3636">
        <v>80.347641813691624</v>
      </c>
      <c r="J3636">
        <f t="shared" si="112"/>
        <v>0</v>
      </c>
    </row>
    <row r="3637" spans="1:10" x14ac:dyDescent="0.25">
      <c r="A3637" s="4" t="str">
        <f t="shared" si="113"/>
        <v>TariffDynamic9/22/2021 (4pm-5pm &amp; 5:55pm-7pm)12</v>
      </c>
      <c r="B3637" t="s">
        <v>100</v>
      </c>
      <c r="C3637" t="s">
        <v>120</v>
      </c>
      <c r="D3637" s="5" t="s">
        <v>281</v>
      </c>
      <c r="E3637">
        <v>12</v>
      </c>
      <c r="F3637">
        <v>7.917872816324234E-2</v>
      </c>
      <c r="G3637">
        <v>5.2871350198984146E-2</v>
      </c>
      <c r="H3637">
        <v>1.1819463223218918E-2</v>
      </c>
      <c r="I3637">
        <v>86.006528173011262</v>
      </c>
      <c r="J3637">
        <f t="shared" si="112"/>
        <v>0</v>
      </c>
    </row>
    <row r="3638" spans="1:10" x14ac:dyDescent="0.25">
      <c r="A3638" s="4" t="str">
        <f t="shared" si="113"/>
        <v>TariffDynamic9/22/2021 (4pm-5pm &amp; 5:55pm-7pm)13</v>
      </c>
      <c r="B3638" t="s">
        <v>100</v>
      </c>
      <c r="C3638" t="s">
        <v>120</v>
      </c>
      <c r="D3638" s="5" t="s">
        <v>281</v>
      </c>
      <c r="E3638">
        <v>13</v>
      </c>
      <c r="F3638">
        <v>0.32202306389808655</v>
      </c>
      <c r="G3638">
        <v>0.26996085047721863</v>
      </c>
      <c r="H3638">
        <v>1.1787707917392254E-2</v>
      </c>
      <c r="I3638">
        <v>89.67320811991496</v>
      </c>
      <c r="J3638">
        <f t="shared" si="112"/>
        <v>0</v>
      </c>
    </row>
    <row r="3639" spans="1:10" x14ac:dyDescent="0.25">
      <c r="A3639" s="4" t="str">
        <f t="shared" si="113"/>
        <v>TariffDynamic9/22/2021 (4pm-5pm &amp; 5:55pm-7pm)14</v>
      </c>
      <c r="B3639" t="s">
        <v>100</v>
      </c>
      <c r="C3639" t="s">
        <v>120</v>
      </c>
      <c r="D3639" s="5" t="s">
        <v>281</v>
      </c>
      <c r="E3639">
        <v>14</v>
      </c>
      <c r="F3639">
        <v>0.64715486764907837</v>
      </c>
      <c r="G3639">
        <v>0.63507044315338135</v>
      </c>
      <c r="H3639">
        <v>6.7777945660054684E-3</v>
      </c>
      <c r="I3639">
        <v>91.487056851945027</v>
      </c>
      <c r="J3639">
        <f t="shared" si="112"/>
        <v>0</v>
      </c>
    </row>
    <row r="3640" spans="1:10" x14ac:dyDescent="0.25">
      <c r="A3640" s="4" t="str">
        <f t="shared" si="113"/>
        <v>TariffDynamic9/22/2021 (4pm-5pm &amp; 5:55pm-7pm)15</v>
      </c>
      <c r="B3640" t="s">
        <v>100</v>
      </c>
      <c r="C3640" t="s">
        <v>120</v>
      </c>
      <c r="D3640" s="5" t="s">
        <v>281</v>
      </c>
      <c r="E3640">
        <v>15</v>
      </c>
      <c r="F3640">
        <v>1.0691715478897095</v>
      </c>
      <c r="G3640">
        <v>1.0812559127807617</v>
      </c>
      <c r="H3640">
        <v>6.7777945660054684E-3</v>
      </c>
      <c r="I3640">
        <v>92.453833554663106</v>
      </c>
      <c r="J3640">
        <f t="shared" si="112"/>
        <v>0</v>
      </c>
    </row>
    <row r="3641" spans="1:10" x14ac:dyDescent="0.25">
      <c r="A3641" s="4" t="str">
        <f t="shared" si="113"/>
        <v>TariffDynamic9/22/2021 (4pm-5pm &amp; 5:55pm-7pm)16</v>
      </c>
      <c r="B3641" t="s">
        <v>100</v>
      </c>
      <c r="C3641" t="s">
        <v>120</v>
      </c>
      <c r="D3641" s="5" t="s">
        <v>281</v>
      </c>
      <c r="E3641">
        <v>16</v>
      </c>
      <c r="F3641">
        <v>1.5800473690032959</v>
      </c>
      <c r="G3641">
        <v>1.5833641290664673</v>
      </c>
      <c r="H3641">
        <v>1.3502917252480984E-2</v>
      </c>
      <c r="I3641">
        <v>92.688463922074291</v>
      </c>
      <c r="J3641">
        <f t="shared" si="112"/>
        <v>0</v>
      </c>
    </row>
    <row r="3642" spans="1:10" x14ac:dyDescent="0.25">
      <c r="A3642" s="4" t="str">
        <f t="shared" si="113"/>
        <v>TariffDynamic9/22/2021 (4pm-5pm &amp; 5:55pm-7pm)17</v>
      </c>
      <c r="B3642" t="s">
        <v>100</v>
      </c>
      <c r="C3642" t="s">
        <v>120</v>
      </c>
      <c r="D3642" s="5" t="s">
        <v>281</v>
      </c>
      <c r="E3642">
        <v>17</v>
      </c>
      <c r="F3642">
        <v>1.9601485729217529</v>
      </c>
      <c r="G3642">
        <v>0.96141839027404785</v>
      </c>
      <c r="H3642">
        <v>1.5685481950640678E-2</v>
      </c>
      <c r="I3642">
        <v>90.756162650991811</v>
      </c>
      <c r="J3642">
        <f t="shared" si="112"/>
        <v>0</v>
      </c>
    </row>
    <row r="3643" spans="1:10" x14ac:dyDescent="0.25">
      <c r="A3643" s="4" t="str">
        <f t="shared" si="113"/>
        <v>TariffDynamic9/22/2021 (4pm-5pm &amp; 5:55pm-7pm)18</v>
      </c>
      <c r="B3643" t="s">
        <v>100</v>
      </c>
      <c r="C3643" t="s">
        <v>120</v>
      </c>
      <c r="D3643" s="5" t="s">
        <v>281</v>
      </c>
      <c r="E3643">
        <v>18</v>
      </c>
      <c r="F3643">
        <v>2.2074711322784424</v>
      </c>
      <c r="G3643">
        <v>2.5497550964355469</v>
      </c>
      <c r="H3643">
        <v>1.5670225024223328E-2</v>
      </c>
      <c r="I3643">
        <v>88.836553468674509</v>
      </c>
      <c r="J3643">
        <f t="shared" si="112"/>
        <v>0</v>
      </c>
    </row>
    <row r="3644" spans="1:10" x14ac:dyDescent="0.25">
      <c r="A3644" s="4" t="str">
        <f t="shared" si="113"/>
        <v>TariffDynamic9/22/2021 (4pm-5pm &amp; 5:55pm-7pm)19</v>
      </c>
      <c r="B3644" t="s">
        <v>100</v>
      </c>
      <c r="C3644" t="s">
        <v>120</v>
      </c>
      <c r="D3644" s="5" t="s">
        <v>281</v>
      </c>
      <c r="E3644">
        <v>19</v>
      </c>
      <c r="F3644">
        <v>2.3256077766418457</v>
      </c>
      <c r="G3644">
        <v>1.6614336967468262</v>
      </c>
      <c r="H3644">
        <v>1.5565306879580021E-2</v>
      </c>
      <c r="I3644">
        <v>86.80492632643066</v>
      </c>
      <c r="J3644">
        <f t="shared" si="112"/>
        <v>0</v>
      </c>
    </row>
    <row r="3645" spans="1:10" x14ac:dyDescent="0.25">
      <c r="A3645" s="4" t="str">
        <f t="shared" si="113"/>
        <v>TariffDynamic9/22/2021 (4pm-5pm &amp; 5:55pm-7pm)20</v>
      </c>
      <c r="B3645" t="s">
        <v>100</v>
      </c>
      <c r="C3645" t="s">
        <v>120</v>
      </c>
      <c r="D3645" s="5" t="s">
        <v>281</v>
      </c>
      <c r="E3645">
        <v>20</v>
      </c>
      <c r="F3645">
        <v>2.2455406188964844</v>
      </c>
      <c r="G3645">
        <v>2.615602970123291</v>
      </c>
      <c r="H3645">
        <v>1.4831922948360443E-2</v>
      </c>
      <c r="I3645">
        <v>83.661410864483429</v>
      </c>
      <c r="J3645">
        <f t="shared" si="112"/>
        <v>0</v>
      </c>
    </row>
    <row r="3646" spans="1:10" x14ac:dyDescent="0.25">
      <c r="A3646" s="4" t="str">
        <f t="shared" si="113"/>
        <v>TariffDynamic9/22/2021 (4pm-5pm &amp; 5:55pm-7pm)21</v>
      </c>
      <c r="B3646" t="s">
        <v>100</v>
      </c>
      <c r="C3646" t="s">
        <v>120</v>
      </c>
      <c r="D3646" s="5" t="s">
        <v>281</v>
      </c>
      <c r="E3646">
        <v>21</v>
      </c>
      <c r="F3646">
        <v>2.1528909206390381</v>
      </c>
      <c r="G3646">
        <v>2.2890255451202393</v>
      </c>
      <c r="H3646">
        <v>1.4374020509421825E-2</v>
      </c>
      <c r="I3646">
        <v>81.469156390305983</v>
      </c>
      <c r="J3646">
        <f t="shared" si="112"/>
        <v>0</v>
      </c>
    </row>
    <row r="3647" spans="1:10" x14ac:dyDescent="0.25">
      <c r="A3647" s="4" t="str">
        <f t="shared" si="113"/>
        <v>TariffDynamic9/22/2021 (4pm-5pm &amp; 5:55pm-7pm)22</v>
      </c>
      <c r="B3647" t="s">
        <v>100</v>
      </c>
      <c r="C3647" t="s">
        <v>120</v>
      </c>
      <c r="D3647" s="5" t="s">
        <v>281</v>
      </c>
      <c r="E3647">
        <v>22</v>
      </c>
      <c r="F3647">
        <v>2.0378482341766357</v>
      </c>
      <c r="G3647">
        <v>2.1850571632385254</v>
      </c>
      <c r="H3647">
        <v>1.4587649144232273E-2</v>
      </c>
      <c r="I3647">
        <v>79.627481818752585</v>
      </c>
      <c r="J3647">
        <f t="shared" si="112"/>
        <v>0</v>
      </c>
    </row>
    <row r="3648" spans="1:10" x14ac:dyDescent="0.25">
      <c r="A3648" s="4" t="str">
        <f t="shared" si="113"/>
        <v>TariffDynamic9/22/2021 (4pm-5pm &amp; 5:55pm-7pm)23</v>
      </c>
      <c r="B3648" t="s">
        <v>100</v>
      </c>
      <c r="C3648" t="s">
        <v>120</v>
      </c>
      <c r="D3648" s="5" t="s">
        <v>281</v>
      </c>
      <c r="E3648">
        <v>23</v>
      </c>
      <c r="F3648">
        <v>1.8776527643203735</v>
      </c>
      <c r="G3648">
        <v>1.9989367723464966</v>
      </c>
      <c r="H3648">
        <v>1.5466582961380482E-2</v>
      </c>
      <c r="I3648">
        <v>77.126037437553052</v>
      </c>
      <c r="J3648">
        <f t="shared" si="112"/>
        <v>0</v>
      </c>
    </row>
    <row r="3649" spans="1:10" x14ac:dyDescent="0.25">
      <c r="A3649" s="4" t="str">
        <f t="shared" si="113"/>
        <v>TariffDynamic9/22/2021 (4pm-5pm &amp; 5:55pm-7pm)24</v>
      </c>
      <c r="B3649" t="s">
        <v>100</v>
      </c>
      <c r="C3649" t="s">
        <v>120</v>
      </c>
      <c r="D3649" s="5" t="s">
        <v>281</v>
      </c>
      <c r="E3649">
        <v>24</v>
      </c>
      <c r="F3649">
        <v>1.596839427947998</v>
      </c>
      <c r="G3649">
        <v>1.7238730192184448</v>
      </c>
      <c r="H3649">
        <v>1.484772190451622E-2</v>
      </c>
      <c r="I3649">
        <v>74.883664706258415</v>
      </c>
      <c r="J3649">
        <f t="shared" si="112"/>
        <v>0</v>
      </c>
    </row>
    <row r="3650" spans="1:10" x14ac:dyDescent="0.25">
      <c r="A3650" s="4" t="str">
        <f t="shared" si="113"/>
        <v>TariffDynamic9/30/2021 (5pm-7pm)1</v>
      </c>
      <c r="B3650" t="s">
        <v>100</v>
      </c>
      <c r="C3650" t="s">
        <v>120</v>
      </c>
      <c r="D3650" s="5" t="s">
        <v>282</v>
      </c>
      <c r="E3650">
        <v>1</v>
      </c>
      <c r="F3650">
        <v>0.93982142210006714</v>
      </c>
      <c r="G3650">
        <v>1.0102847814559937</v>
      </c>
      <c r="H3650">
        <v>1.3688729144632816E-2</v>
      </c>
      <c r="I3650">
        <v>64.366685156008572</v>
      </c>
      <c r="J3650">
        <f t="shared" ref="J3650:J3713" si="114">INDEX(events, MATCH(CONCATENATE(B3650, C3650, D3650), events_y, 0), MATCH("Confidential", events_x, 0))</f>
        <v>0</v>
      </c>
    </row>
    <row r="3651" spans="1:10" x14ac:dyDescent="0.25">
      <c r="A3651" s="4" t="str">
        <f t="shared" ref="A3651:A3714" si="115">B3651&amp;C3651&amp;D3651&amp;E3651</f>
        <v>TariffDynamic9/30/2021 (5pm-7pm)2</v>
      </c>
      <c r="B3651" t="s">
        <v>100</v>
      </c>
      <c r="C3651" t="s">
        <v>120</v>
      </c>
      <c r="D3651" s="5" t="s">
        <v>282</v>
      </c>
      <c r="E3651">
        <v>2</v>
      </c>
      <c r="F3651">
        <v>0.83684921264648438</v>
      </c>
      <c r="G3651">
        <v>0.90230923891067505</v>
      </c>
      <c r="H3651">
        <v>1.3064997270703316E-2</v>
      </c>
      <c r="I3651">
        <v>63.239826032153189</v>
      </c>
      <c r="J3651">
        <f t="shared" si="114"/>
        <v>0</v>
      </c>
    </row>
    <row r="3652" spans="1:10" x14ac:dyDescent="0.25">
      <c r="A3652" s="4" t="str">
        <f t="shared" si="115"/>
        <v>TariffDynamic9/30/2021 (5pm-7pm)3</v>
      </c>
      <c r="B3652" t="s">
        <v>100</v>
      </c>
      <c r="C3652" t="s">
        <v>120</v>
      </c>
      <c r="D3652" s="5" t="s">
        <v>282</v>
      </c>
      <c r="E3652">
        <v>3</v>
      </c>
      <c r="F3652">
        <v>0.76731914281845093</v>
      </c>
      <c r="G3652">
        <v>0.81224769353866577</v>
      </c>
      <c r="H3652">
        <v>1.1992717161774635E-2</v>
      </c>
      <c r="I3652">
        <v>61.818862905765819</v>
      </c>
      <c r="J3652">
        <f t="shared" si="114"/>
        <v>0</v>
      </c>
    </row>
    <row r="3653" spans="1:10" x14ac:dyDescent="0.25">
      <c r="A3653" s="4" t="str">
        <f t="shared" si="115"/>
        <v>TariffDynamic9/30/2021 (5pm-7pm)4</v>
      </c>
      <c r="B3653" t="s">
        <v>100</v>
      </c>
      <c r="C3653" t="s">
        <v>120</v>
      </c>
      <c r="D3653" s="5" t="s">
        <v>282</v>
      </c>
      <c r="E3653">
        <v>4</v>
      </c>
      <c r="F3653">
        <v>0.70993751287460327</v>
      </c>
      <c r="G3653">
        <v>0.75869274139404297</v>
      </c>
      <c r="H3653">
        <v>1.0871551930904388E-2</v>
      </c>
      <c r="I3653">
        <v>60.913050110309456</v>
      </c>
      <c r="J3653">
        <f t="shared" si="114"/>
        <v>0</v>
      </c>
    </row>
    <row r="3654" spans="1:10" x14ac:dyDescent="0.25">
      <c r="A3654" s="4" t="str">
        <f t="shared" si="115"/>
        <v>TariffDynamic9/30/2021 (5pm-7pm)5</v>
      </c>
      <c r="B3654" t="s">
        <v>100</v>
      </c>
      <c r="C3654" t="s">
        <v>120</v>
      </c>
      <c r="D3654" s="5" t="s">
        <v>282</v>
      </c>
      <c r="E3654">
        <v>5</v>
      </c>
      <c r="F3654">
        <v>0.68008178472518921</v>
      </c>
      <c r="G3654">
        <v>0.7180059552192688</v>
      </c>
      <c r="H3654">
        <v>9.6352221444249153E-3</v>
      </c>
      <c r="I3654">
        <v>59.716034037189253</v>
      </c>
      <c r="J3654">
        <f t="shared" si="114"/>
        <v>0</v>
      </c>
    </row>
    <row r="3655" spans="1:10" x14ac:dyDescent="0.25">
      <c r="A3655" s="4" t="str">
        <f t="shared" si="115"/>
        <v>TariffDynamic9/30/2021 (5pm-7pm)6</v>
      </c>
      <c r="B3655" t="s">
        <v>100</v>
      </c>
      <c r="C3655" t="s">
        <v>120</v>
      </c>
      <c r="D3655" s="5" t="s">
        <v>282</v>
      </c>
      <c r="E3655">
        <v>6</v>
      </c>
      <c r="F3655">
        <v>0.66649985313415527</v>
      </c>
      <c r="G3655">
        <v>0.69602310657501221</v>
      </c>
      <c r="H3655">
        <v>7.7535789459943771E-3</v>
      </c>
      <c r="I3655">
        <v>59.084765836754094</v>
      </c>
      <c r="J3655">
        <f t="shared" si="114"/>
        <v>0</v>
      </c>
    </row>
    <row r="3656" spans="1:10" x14ac:dyDescent="0.25">
      <c r="A3656" s="4" t="str">
        <f t="shared" si="115"/>
        <v>TariffDynamic9/30/2021 (5pm-7pm)7</v>
      </c>
      <c r="B3656" t="s">
        <v>100</v>
      </c>
      <c r="C3656" t="s">
        <v>120</v>
      </c>
      <c r="D3656" s="5" t="s">
        <v>282</v>
      </c>
      <c r="E3656">
        <v>7</v>
      </c>
      <c r="F3656">
        <v>0.71386581659317017</v>
      </c>
      <c r="G3656">
        <v>0.72886186838150024</v>
      </c>
      <c r="H3656">
        <v>6.4630093984305859E-3</v>
      </c>
      <c r="I3656">
        <v>59.352433658996681</v>
      </c>
      <c r="J3656">
        <f t="shared" si="114"/>
        <v>0</v>
      </c>
    </row>
    <row r="3657" spans="1:10" x14ac:dyDescent="0.25">
      <c r="A3657" s="4" t="str">
        <f t="shared" si="115"/>
        <v>TariffDynamic9/30/2021 (5pm-7pm)8</v>
      </c>
      <c r="B3657" t="s">
        <v>100</v>
      </c>
      <c r="C3657" t="s">
        <v>120</v>
      </c>
      <c r="D3657" s="5" t="s">
        <v>282</v>
      </c>
      <c r="E3657">
        <v>8</v>
      </c>
      <c r="F3657">
        <v>0.61530482769012451</v>
      </c>
      <c r="G3657">
        <v>0.62273645401000977</v>
      </c>
      <c r="H3657">
        <v>6.6546201705932617E-3</v>
      </c>
      <c r="I3657">
        <v>59.381528521896925</v>
      </c>
      <c r="J3657">
        <f t="shared" si="114"/>
        <v>0</v>
      </c>
    </row>
    <row r="3658" spans="1:10" x14ac:dyDescent="0.25">
      <c r="A3658" s="4" t="str">
        <f t="shared" si="115"/>
        <v>TariffDynamic9/30/2021 (5pm-7pm)9</v>
      </c>
      <c r="B3658" t="s">
        <v>100</v>
      </c>
      <c r="C3658" t="s">
        <v>120</v>
      </c>
      <c r="D3658" s="5" t="s">
        <v>282</v>
      </c>
      <c r="E3658">
        <v>9</v>
      </c>
      <c r="F3658">
        <v>0.27751085162162781</v>
      </c>
      <c r="G3658">
        <v>0.27919453382492065</v>
      </c>
      <c r="H3658">
        <v>7.8282402828335762E-3</v>
      </c>
      <c r="I3658">
        <v>60.776272297517416</v>
      </c>
      <c r="J3658">
        <f t="shared" si="114"/>
        <v>0</v>
      </c>
    </row>
    <row r="3659" spans="1:10" x14ac:dyDescent="0.25">
      <c r="A3659" s="4" t="str">
        <f t="shared" si="115"/>
        <v>TariffDynamic9/30/2021 (5pm-7pm)10</v>
      </c>
      <c r="B3659" t="s">
        <v>100</v>
      </c>
      <c r="C3659" t="s">
        <v>120</v>
      </c>
      <c r="D3659" s="5" t="s">
        <v>282</v>
      </c>
      <c r="E3659">
        <v>10</v>
      </c>
      <c r="F3659">
        <v>-9.4109490513801575E-2</v>
      </c>
      <c r="G3659">
        <v>-9.0723827481269836E-2</v>
      </c>
      <c r="H3659">
        <v>9.089234285056591E-3</v>
      </c>
      <c r="I3659">
        <v>65.427002836442526</v>
      </c>
      <c r="J3659">
        <f t="shared" si="114"/>
        <v>0</v>
      </c>
    </row>
    <row r="3660" spans="1:10" x14ac:dyDescent="0.25">
      <c r="A3660" s="4" t="str">
        <f t="shared" si="115"/>
        <v>TariffDynamic9/30/2021 (5pm-7pm)11</v>
      </c>
      <c r="B3660" t="s">
        <v>100</v>
      </c>
      <c r="C3660" t="s">
        <v>120</v>
      </c>
      <c r="D3660" s="5" t="s">
        <v>282</v>
      </c>
      <c r="E3660">
        <v>11</v>
      </c>
      <c r="F3660">
        <v>-0.41563728451728821</v>
      </c>
      <c r="G3660">
        <v>-0.44403356313705444</v>
      </c>
      <c r="H3660">
        <v>9.3404082581400871E-3</v>
      </c>
      <c r="I3660">
        <v>71.402619602903968</v>
      </c>
      <c r="J3660">
        <f t="shared" si="114"/>
        <v>0</v>
      </c>
    </row>
    <row r="3661" spans="1:10" x14ac:dyDescent="0.25">
      <c r="A3661" s="4" t="str">
        <f t="shared" si="115"/>
        <v>TariffDynamic9/30/2021 (5pm-7pm)12</v>
      </c>
      <c r="B3661" t="s">
        <v>100</v>
      </c>
      <c r="C3661" t="s">
        <v>120</v>
      </c>
      <c r="D3661" s="5" t="s">
        <v>282</v>
      </c>
      <c r="E3661">
        <v>12</v>
      </c>
      <c r="F3661">
        <v>-0.6331104040145874</v>
      </c>
      <c r="G3661">
        <v>-0.64520841836929321</v>
      </c>
      <c r="H3661">
        <v>9.5634786412119865E-3</v>
      </c>
      <c r="I3661">
        <v>77.636388634280422</v>
      </c>
      <c r="J3661">
        <f t="shared" si="114"/>
        <v>0</v>
      </c>
    </row>
    <row r="3662" spans="1:10" x14ac:dyDescent="0.25">
      <c r="A3662" s="4" t="str">
        <f t="shared" si="115"/>
        <v>TariffDynamic9/30/2021 (5pm-7pm)13</v>
      </c>
      <c r="B3662" t="s">
        <v>100</v>
      </c>
      <c r="C3662" t="s">
        <v>120</v>
      </c>
      <c r="D3662" s="5" t="s">
        <v>282</v>
      </c>
      <c r="E3662">
        <v>13</v>
      </c>
      <c r="F3662">
        <v>-0.66247719526290894</v>
      </c>
      <c r="G3662">
        <v>-0.69091254472732544</v>
      </c>
      <c r="H3662">
        <v>9.8879178985953331E-3</v>
      </c>
      <c r="I3662">
        <v>82.345453712189695</v>
      </c>
      <c r="J3662">
        <f t="shared" si="114"/>
        <v>0</v>
      </c>
    </row>
    <row r="3663" spans="1:10" x14ac:dyDescent="0.25">
      <c r="A3663" s="4" t="str">
        <f t="shared" si="115"/>
        <v>TariffDynamic9/30/2021 (5pm-7pm)14</v>
      </c>
      <c r="B3663" t="s">
        <v>100</v>
      </c>
      <c r="C3663" t="s">
        <v>120</v>
      </c>
      <c r="D3663" s="5" t="s">
        <v>282</v>
      </c>
      <c r="E3663">
        <v>14</v>
      </c>
      <c r="F3663">
        <v>-0.52834898233413696</v>
      </c>
      <c r="G3663">
        <v>-0.56483054161071777</v>
      </c>
      <c r="H3663">
        <v>9.3049108982086182E-3</v>
      </c>
      <c r="I3663">
        <v>83.81453646719622</v>
      </c>
      <c r="J3663">
        <f t="shared" si="114"/>
        <v>0</v>
      </c>
    </row>
    <row r="3664" spans="1:10" x14ac:dyDescent="0.25">
      <c r="A3664" s="4" t="str">
        <f t="shared" si="115"/>
        <v>TariffDynamic9/30/2021 (5pm-7pm)15</v>
      </c>
      <c r="B3664" t="s">
        <v>100</v>
      </c>
      <c r="C3664" t="s">
        <v>120</v>
      </c>
      <c r="D3664" s="5" t="s">
        <v>282</v>
      </c>
      <c r="E3664">
        <v>15</v>
      </c>
      <c r="F3664">
        <v>-0.27336335182189941</v>
      </c>
      <c r="G3664">
        <v>-0.28038078546524048</v>
      </c>
      <c r="H3664">
        <v>5.2335783839225769E-3</v>
      </c>
      <c r="I3664">
        <v>85.119278512512238</v>
      </c>
      <c r="J3664">
        <f t="shared" si="114"/>
        <v>0</v>
      </c>
    </row>
    <row r="3665" spans="1:10" x14ac:dyDescent="0.25">
      <c r="A3665" s="4" t="str">
        <f t="shared" si="115"/>
        <v>TariffDynamic9/30/2021 (5pm-7pm)16</v>
      </c>
      <c r="B3665" t="s">
        <v>100</v>
      </c>
      <c r="C3665" t="s">
        <v>120</v>
      </c>
      <c r="D3665" s="5" t="s">
        <v>282</v>
      </c>
      <c r="E3665">
        <v>16</v>
      </c>
      <c r="F3665">
        <v>0.20581413805484772</v>
      </c>
      <c r="G3665">
        <v>0.21283155679702759</v>
      </c>
      <c r="H3665">
        <v>5.2335783839225769E-3</v>
      </c>
      <c r="I3665">
        <v>86.596364410091454</v>
      </c>
      <c r="J3665">
        <f t="shared" si="114"/>
        <v>0</v>
      </c>
    </row>
    <row r="3666" spans="1:10" x14ac:dyDescent="0.25">
      <c r="A3666" s="4" t="str">
        <f t="shared" si="115"/>
        <v>TariffDynamic9/30/2021 (5pm-7pm)17</v>
      </c>
      <c r="B3666" t="s">
        <v>100</v>
      </c>
      <c r="C3666" t="s">
        <v>120</v>
      </c>
      <c r="D3666" s="5" t="s">
        <v>282</v>
      </c>
      <c r="E3666">
        <v>17</v>
      </c>
      <c r="F3666">
        <v>0.77251994609832764</v>
      </c>
      <c r="G3666">
        <v>0.71544647216796875</v>
      </c>
      <c r="H3666">
        <v>1.055033877491951E-2</v>
      </c>
      <c r="I3666">
        <v>87.174909650381622</v>
      </c>
      <c r="J3666">
        <f t="shared" si="114"/>
        <v>0</v>
      </c>
    </row>
    <row r="3667" spans="1:10" x14ac:dyDescent="0.25">
      <c r="A3667" s="4" t="str">
        <f t="shared" si="115"/>
        <v>TariffDynamic9/30/2021 (5pm-7pm)18</v>
      </c>
      <c r="B3667" t="s">
        <v>100</v>
      </c>
      <c r="C3667" t="s">
        <v>120</v>
      </c>
      <c r="D3667" s="5" t="s">
        <v>282</v>
      </c>
      <c r="E3667">
        <v>18</v>
      </c>
      <c r="F3667">
        <v>1.267112135887146</v>
      </c>
      <c r="G3667">
        <v>0.85054576396942139</v>
      </c>
      <c r="H3667">
        <v>1.2057808227837086E-2</v>
      </c>
      <c r="I3667">
        <v>87.059846798481686</v>
      </c>
      <c r="J3667">
        <f t="shared" si="114"/>
        <v>0</v>
      </c>
    </row>
    <row r="3668" spans="1:10" x14ac:dyDescent="0.25">
      <c r="A3668" s="4" t="str">
        <f t="shared" si="115"/>
        <v>TariffDynamic9/30/2021 (5pm-7pm)19</v>
      </c>
      <c r="B3668" t="s">
        <v>100</v>
      </c>
      <c r="C3668" t="s">
        <v>120</v>
      </c>
      <c r="D3668" s="5" t="s">
        <v>282</v>
      </c>
      <c r="E3668">
        <v>19</v>
      </c>
      <c r="F3668">
        <v>1.4676260948181152</v>
      </c>
      <c r="G3668">
        <v>1.2428133487701416</v>
      </c>
      <c r="H3668">
        <v>1.218719594180584E-2</v>
      </c>
      <c r="I3668">
        <v>86.283666361125157</v>
      </c>
      <c r="J3668">
        <f t="shared" si="114"/>
        <v>0</v>
      </c>
    </row>
    <row r="3669" spans="1:10" x14ac:dyDescent="0.25">
      <c r="A3669" s="4" t="str">
        <f t="shared" si="115"/>
        <v>TariffDynamic9/30/2021 (5pm-7pm)20</v>
      </c>
      <c r="B3669" t="s">
        <v>100</v>
      </c>
      <c r="C3669" t="s">
        <v>120</v>
      </c>
      <c r="D3669" s="5" t="s">
        <v>282</v>
      </c>
      <c r="E3669">
        <v>20</v>
      </c>
      <c r="F3669">
        <v>1.4881311655044556</v>
      </c>
      <c r="G3669">
        <v>1.7190474271774292</v>
      </c>
      <c r="H3669">
        <v>1.1852010153234005E-2</v>
      </c>
      <c r="I3669">
        <v>82.714606520884104</v>
      </c>
      <c r="J3669">
        <f t="shared" si="114"/>
        <v>0</v>
      </c>
    </row>
    <row r="3670" spans="1:10" x14ac:dyDescent="0.25">
      <c r="A3670" s="4" t="str">
        <f t="shared" si="115"/>
        <v>TariffDynamic9/30/2021 (5pm-7pm)21</v>
      </c>
      <c r="B3670" t="s">
        <v>100</v>
      </c>
      <c r="C3670" t="s">
        <v>120</v>
      </c>
      <c r="D3670" s="5" t="s">
        <v>282</v>
      </c>
      <c r="E3670">
        <v>21</v>
      </c>
      <c r="F3670">
        <v>1.4479377269744873</v>
      </c>
      <c r="G3670">
        <v>1.5262405872344971</v>
      </c>
      <c r="H3670">
        <v>1.1475040577352047E-2</v>
      </c>
      <c r="I3670">
        <v>79.215350268419982</v>
      </c>
      <c r="J3670">
        <f t="shared" si="114"/>
        <v>0</v>
      </c>
    </row>
    <row r="3671" spans="1:10" x14ac:dyDescent="0.25">
      <c r="A3671" s="4" t="str">
        <f t="shared" si="115"/>
        <v>TariffDynamic9/30/2021 (5pm-7pm)22</v>
      </c>
      <c r="B3671" t="s">
        <v>100</v>
      </c>
      <c r="C3671" t="s">
        <v>120</v>
      </c>
      <c r="D3671" s="5" t="s">
        <v>282</v>
      </c>
      <c r="E3671">
        <v>22</v>
      </c>
      <c r="F3671">
        <v>1.4064218997955322</v>
      </c>
      <c r="G3671">
        <v>1.485994815826416</v>
      </c>
      <c r="H3671">
        <v>1.2347600422799587E-2</v>
      </c>
      <c r="I3671">
        <v>76.556967395583982</v>
      </c>
      <c r="J3671">
        <f t="shared" si="114"/>
        <v>0</v>
      </c>
    </row>
    <row r="3672" spans="1:10" x14ac:dyDescent="0.25">
      <c r="A3672" s="4" t="str">
        <f t="shared" si="115"/>
        <v>TariffDynamic9/30/2021 (5pm-7pm)23</v>
      </c>
      <c r="B3672" t="s">
        <v>100</v>
      </c>
      <c r="C3672" t="s">
        <v>120</v>
      </c>
      <c r="D3672" s="5" t="s">
        <v>282</v>
      </c>
      <c r="E3672">
        <v>23</v>
      </c>
      <c r="F3672">
        <v>1.3293845653533936</v>
      </c>
      <c r="G3672">
        <v>1.4183642864227295</v>
      </c>
      <c r="H3672">
        <v>1.4046152122318745E-2</v>
      </c>
      <c r="I3672">
        <v>73.933405787607342</v>
      </c>
      <c r="J3672">
        <f t="shared" si="114"/>
        <v>0</v>
      </c>
    </row>
    <row r="3673" spans="1:10" x14ac:dyDescent="0.25">
      <c r="A3673" s="4" t="str">
        <f t="shared" si="115"/>
        <v>TariffDynamic9/30/2021 (5pm-7pm)24</v>
      </c>
      <c r="B3673" t="s">
        <v>100</v>
      </c>
      <c r="C3673" t="s">
        <v>120</v>
      </c>
      <c r="D3673" s="5" t="s">
        <v>282</v>
      </c>
      <c r="E3673">
        <v>24</v>
      </c>
      <c r="F3673">
        <v>1.1617361307144165</v>
      </c>
      <c r="G3673">
        <v>1.2303751707077026</v>
      </c>
      <c r="H3673">
        <v>1.3920689933001995E-2</v>
      </c>
      <c r="I3673">
        <v>71.871331674733554</v>
      </c>
      <c r="J3673">
        <f t="shared" si="114"/>
        <v>0</v>
      </c>
    </row>
    <row r="3674" spans="1:10" x14ac:dyDescent="0.25">
      <c r="A3674" s="4" t="str">
        <f t="shared" si="115"/>
        <v>TariffFlatAverage Event Day (6pm-8pm)1</v>
      </c>
      <c r="B3674" t="s">
        <v>100</v>
      </c>
      <c r="C3674" t="s">
        <v>121</v>
      </c>
      <c r="D3674" s="5" t="s">
        <v>283</v>
      </c>
      <c r="E3674">
        <v>1</v>
      </c>
      <c r="F3674">
        <v>1.1431918144226074</v>
      </c>
      <c r="G3674">
        <v>1.1447110176086426</v>
      </c>
      <c r="H3674">
        <v>6.5604238770902157E-3</v>
      </c>
      <c r="I3674">
        <v>73.890241725891045</v>
      </c>
      <c r="J3674">
        <f t="shared" si="114"/>
        <v>0</v>
      </c>
    </row>
    <row r="3675" spans="1:10" x14ac:dyDescent="0.25">
      <c r="A3675" s="4" t="str">
        <f t="shared" si="115"/>
        <v>TariffFlatAverage Event Day (6pm-8pm)2</v>
      </c>
      <c r="B3675" t="s">
        <v>100</v>
      </c>
      <c r="C3675" t="s">
        <v>121</v>
      </c>
      <c r="D3675" s="5" t="s">
        <v>283</v>
      </c>
      <c r="E3675">
        <v>2</v>
      </c>
      <c r="F3675">
        <v>0.96719181537628174</v>
      </c>
      <c r="G3675">
        <v>0.97488653659820557</v>
      </c>
      <c r="H3675">
        <v>5.876823328435421E-3</v>
      </c>
      <c r="I3675">
        <v>72.70837825425356</v>
      </c>
      <c r="J3675">
        <f t="shared" si="114"/>
        <v>0</v>
      </c>
    </row>
    <row r="3676" spans="1:10" x14ac:dyDescent="0.25">
      <c r="A3676" s="4" t="str">
        <f t="shared" si="115"/>
        <v>TariffFlatAverage Event Day (6pm-8pm)3</v>
      </c>
      <c r="B3676" t="s">
        <v>100</v>
      </c>
      <c r="C3676" t="s">
        <v>121</v>
      </c>
      <c r="D3676" s="5" t="s">
        <v>283</v>
      </c>
      <c r="E3676">
        <v>3</v>
      </c>
      <c r="F3676">
        <v>0.85029858350753784</v>
      </c>
      <c r="G3676">
        <v>0.85602575540542603</v>
      </c>
      <c r="H3676">
        <v>5.3019747138023376E-3</v>
      </c>
      <c r="I3676">
        <v>71.662101024873721</v>
      </c>
      <c r="J3676">
        <f t="shared" si="114"/>
        <v>0</v>
      </c>
    </row>
    <row r="3677" spans="1:10" x14ac:dyDescent="0.25">
      <c r="A3677" s="4" t="str">
        <f t="shared" si="115"/>
        <v>TariffFlatAverage Event Day (6pm-8pm)4</v>
      </c>
      <c r="B3677" t="s">
        <v>100</v>
      </c>
      <c r="C3677" t="s">
        <v>121</v>
      </c>
      <c r="D3677" s="5" t="s">
        <v>283</v>
      </c>
      <c r="E3677">
        <v>4</v>
      </c>
      <c r="F3677">
        <v>0.77204924821853638</v>
      </c>
      <c r="G3677">
        <v>0.77244997024536133</v>
      </c>
      <c r="H3677">
        <v>4.7693881206214428E-3</v>
      </c>
      <c r="I3677">
        <v>70.976700103072289</v>
      </c>
      <c r="J3677">
        <f t="shared" si="114"/>
        <v>0</v>
      </c>
    </row>
    <row r="3678" spans="1:10" x14ac:dyDescent="0.25">
      <c r="A3678" s="4" t="str">
        <f t="shared" si="115"/>
        <v>TariffFlatAverage Event Day (6pm-8pm)5</v>
      </c>
      <c r="B3678" t="s">
        <v>100</v>
      </c>
      <c r="C3678" t="s">
        <v>121</v>
      </c>
      <c r="D3678" s="5" t="s">
        <v>283</v>
      </c>
      <c r="E3678">
        <v>5</v>
      </c>
      <c r="F3678">
        <v>0.71793395280838013</v>
      </c>
      <c r="G3678">
        <v>0.71838933229446411</v>
      </c>
      <c r="H3678">
        <v>4.2518940754234791E-3</v>
      </c>
      <c r="I3678">
        <v>70.424898503722062</v>
      </c>
      <c r="J3678">
        <f t="shared" si="114"/>
        <v>0</v>
      </c>
    </row>
    <row r="3679" spans="1:10" x14ac:dyDescent="0.25">
      <c r="A3679" s="4" t="str">
        <f t="shared" si="115"/>
        <v>TariffFlatAverage Event Day (6pm-8pm)6</v>
      </c>
      <c r="B3679" t="s">
        <v>100</v>
      </c>
      <c r="C3679" t="s">
        <v>121</v>
      </c>
      <c r="D3679" s="5" t="s">
        <v>283</v>
      </c>
      <c r="E3679">
        <v>6</v>
      </c>
      <c r="F3679">
        <v>0.70048987865447998</v>
      </c>
      <c r="G3679">
        <v>0.69757366180419922</v>
      </c>
      <c r="H3679">
        <v>3.7782629951834679E-3</v>
      </c>
      <c r="I3679">
        <v>70.021563916734507</v>
      </c>
      <c r="J3679">
        <f t="shared" si="114"/>
        <v>0</v>
      </c>
    </row>
    <row r="3680" spans="1:10" x14ac:dyDescent="0.25">
      <c r="A3680" s="4" t="str">
        <f t="shared" si="115"/>
        <v>TariffFlatAverage Event Day (6pm-8pm)7</v>
      </c>
      <c r="B3680" t="s">
        <v>100</v>
      </c>
      <c r="C3680" t="s">
        <v>121</v>
      </c>
      <c r="D3680" s="5" t="s">
        <v>283</v>
      </c>
      <c r="E3680">
        <v>7</v>
      </c>
      <c r="F3680">
        <v>0.71880066394805908</v>
      </c>
      <c r="G3680">
        <v>0.72555738687515259</v>
      </c>
      <c r="H3680">
        <v>3.6471823696047068E-3</v>
      </c>
      <c r="I3680">
        <v>69.597647100471335</v>
      </c>
      <c r="J3680">
        <f t="shared" si="114"/>
        <v>0</v>
      </c>
    </row>
    <row r="3681" spans="1:10" x14ac:dyDescent="0.25">
      <c r="A3681" s="4" t="str">
        <f t="shared" si="115"/>
        <v>TariffFlatAverage Event Day (6pm-8pm)8</v>
      </c>
      <c r="B3681" t="s">
        <v>100</v>
      </c>
      <c r="C3681" t="s">
        <v>121</v>
      </c>
      <c r="D3681" s="5" t="s">
        <v>283</v>
      </c>
      <c r="E3681">
        <v>8</v>
      </c>
      <c r="F3681">
        <v>0.72924870252609253</v>
      </c>
      <c r="G3681">
        <v>0.72970575094223022</v>
      </c>
      <c r="H3681">
        <v>3.9531984366476536E-3</v>
      </c>
      <c r="I3681">
        <v>69.310830883370159</v>
      </c>
      <c r="J3681">
        <f t="shared" si="114"/>
        <v>0</v>
      </c>
    </row>
    <row r="3682" spans="1:10" x14ac:dyDescent="0.25">
      <c r="A3682" s="4" t="str">
        <f t="shared" si="115"/>
        <v>TariffFlatAverage Event Day (6pm-8pm)9</v>
      </c>
      <c r="B3682" t="s">
        <v>100</v>
      </c>
      <c r="C3682" t="s">
        <v>121</v>
      </c>
      <c r="D3682" s="5" t="s">
        <v>283</v>
      </c>
      <c r="E3682">
        <v>9</v>
      </c>
      <c r="F3682">
        <v>0.70622152090072632</v>
      </c>
      <c r="G3682">
        <v>0.70738810300827026</v>
      </c>
      <c r="H3682">
        <v>4.6409163624048233E-3</v>
      </c>
      <c r="I3682">
        <v>71.272502963783381</v>
      </c>
      <c r="J3682">
        <f t="shared" si="114"/>
        <v>0</v>
      </c>
    </row>
    <row r="3683" spans="1:10" x14ac:dyDescent="0.25">
      <c r="A3683" s="4" t="str">
        <f t="shared" si="115"/>
        <v>TariffFlatAverage Event Day (6pm-8pm)10</v>
      </c>
      <c r="B3683" t="s">
        <v>100</v>
      </c>
      <c r="C3683" t="s">
        <v>121</v>
      </c>
      <c r="D3683" s="5" t="s">
        <v>283</v>
      </c>
      <c r="E3683">
        <v>10</v>
      </c>
      <c r="F3683">
        <v>0.73346483707427979</v>
      </c>
      <c r="G3683">
        <v>0.73167449235916138</v>
      </c>
      <c r="H3683">
        <v>5.5806166492402554E-3</v>
      </c>
      <c r="I3683">
        <v>75.761048707252712</v>
      </c>
      <c r="J3683">
        <f t="shared" si="114"/>
        <v>0</v>
      </c>
    </row>
    <row r="3684" spans="1:10" x14ac:dyDescent="0.25">
      <c r="A3684" s="4" t="str">
        <f t="shared" si="115"/>
        <v>TariffFlatAverage Event Day (6pm-8pm)11</v>
      </c>
      <c r="B3684" t="s">
        <v>100</v>
      </c>
      <c r="C3684" t="s">
        <v>121</v>
      </c>
      <c r="D3684" s="5" t="s">
        <v>283</v>
      </c>
      <c r="E3684">
        <v>11</v>
      </c>
      <c r="F3684">
        <v>0.82917362451553345</v>
      </c>
      <c r="G3684">
        <v>0.83108764886856079</v>
      </c>
      <c r="H3684">
        <v>6.5904255025088787E-3</v>
      </c>
      <c r="I3684">
        <v>80.679337818238125</v>
      </c>
      <c r="J3684">
        <f t="shared" si="114"/>
        <v>0</v>
      </c>
    </row>
    <row r="3685" spans="1:10" x14ac:dyDescent="0.25">
      <c r="A3685" s="4" t="str">
        <f t="shared" si="115"/>
        <v>TariffFlatAverage Event Day (6pm-8pm)12</v>
      </c>
      <c r="B3685" t="s">
        <v>100</v>
      </c>
      <c r="C3685" t="s">
        <v>121</v>
      </c>
      <c r="D3685" s="5" t="s">
        <v>283</v>
      </c>
      <c r="E3685">
        <v>12</v>
      </c>
      <c r="F3685">
        <v>1.0333904027938843</v>
      </c>
      <c r="G3685">
        <v>1.0250478982925415</v>
      </c>
      <c r="H3685">
        <v>7.6477117836475372E-3</v>
      </c>
      <c r="I3685">
        <v>84.980457081868892</v>
      </c>
      <c r="J3685">
        <f t="shared" si="114"/>
        <v>0</v>
      </c>
    </row>
    <row r="3686" spans="1:10" x14ac:dyDescent="0.25">
      <c r="A3686" s="4" t="str">
        <f t="shared" si="115"/>
        <v>TariffFlatAverage Event Day (6pm-8pm)13</v>
      </c>
      <c r="B3686" t="s">
        <v>100</v>
      </c>
      <c r="C3686" t="s">
        <v>121</v>
      </c>
      <c r="D3686" s="5" t="s">
        <v>283</v>
      </c>
      <c r="E3686">
        <v>13</v>
      </c>
      <c r="F3686">
        <v>1.327215313911438</v>
      </c>
      <c r="G3686">
        <v>1.3339788913726807</v>
      </c>
      <c r="H3686">
        <v>8.5691213607788086E-3</v>
      </c>
      <c r="I3686">
        <v>88.164557131901233</v>
      </c>
      <c r="J3686">
        <f t="shared" si="114"/>
        <v>0</v>
      </c>
    </row>
    <row r="3687" spans="1:10" x14ac:dyDescent="0.25">
      <c r="A3687" s="4" t="str">
        <f t="shared" si="115"/>
        <v>TariffFlatAverage Event Day (6pm-8pm)14</v>
      </c>
      <c r="B3687" t="s">
        <v>100</v>
      </c>
      <c r="C3687" t="s">
        <v>121</v>
      </c>
      <c r="D3687" s="5" t="s">
        <v>283</v>
      </c>
      <c r="E3687">
        <v>14</v>
      </c>
      <c r="F3687">
        <v>1.671173095703125</v>
      </c>
      <c r="G3687">
        <v>1.6848157644271851</v>
      </c>
      <c r="H3687">
        <v>9.0437037870287895E-3</v>
      </c>
      <c r="I3687">
        <v>90.694978498217523</v>
      </c>
      <c r="J3687">
        <f t="shared" si="114"/>
        <v>0</v>
      </c>
    </row>
    <row r="3688" spans="1:10" x14ac:dyDescent="0.25">
      <c r="A3688" s="4" t="str">
        <f t="shared" si="115"/>
        <v>TariffFlatAverage Event Day (6pm-8pm)15</v>
      </c>
      <c r="B3688" t="s">
        <v>100</v>
      </c>
      <c r="C3688" t="s">
        <v>121</v>
      </c>
      <c r="D3688" s="5" t="s">
        <v>283</v>
      </c>
      <c r="E3688">
        <v>15</v>
      </c>
      <c r="F3688">
        <v>2.0082557201385498</v>
      </c>
      <c r="G3688">
        <v>2.0289239883422852</v>
      </c>
      <c r="H3688">
        <v>8.5559207946062088E-3</v>
      </c>
      <c r="I3688">
        <v>92.46202673277395</v>
      </c>
      <c r="J3688">
        <f t="shared" si="114"/>
        <v>0</v>
      </c>
    </row>
    <row r="3689" spans="1:10" x14ac:dyDescent="0.25">
      <c r="A3689" s="4" t="str">
        <f t="shared" si="115"/>
        <v>TariffFlatAverage Event Day (6pm-8pm)16</v>
      </c>
      <c r="B3689" t="s">
        <v>100</v>
      </c>
      <c r="C3689" t="s">
        <v>121</v>
      </c>
      <c r="D3689" s="5" t="s">
        <v>283</v>
      </c>
      <c r="E3689">
        <v>16</v>
      </c>
      <c r="F3689">
        <v>2.3721294403076172</v>
      </c>
      <c r="G3689">
        <v>2.3793797492980957</v>
      </c>
      <c r="H3689">
        <v>4.6877251006662846E-3</v>
      </c>
      <c r="I3689">
        <v>94.176559659557469</v>
      </c>
      <c r="J3689">
        <f t="shared" si="114"/>
        <v>0</v>
      </c>
    </row>
    <row r="3690" spans="1:10" x14ac:dyDescent="0.25">
      <c r="A3690" s="4" t="str">
        <f t="shared" si="115"/>
        <v>TariffFlatAverage Event Day (6pm-8pm)17</v>
      </c>
      <c r="B3690" t="s">
        <v>100</v>
      </c>
      <c r="C3690" t="s">
        <v>121</v>
      </c>
      <c r="D3690" s="5" t="s">
        <v>283</v>
      </c>
      <c r="E3690">
        <v>17</v>
      </c>
      <c r="F3690">
        <v>2.5959932804107666</v>
      </c>
      <c r="G3690">
        <v>2.5887429714202881</v>
      </c>
      <c r="H3690">
        <v>4.6877251006662846E-3</v>
      </c>
      <c r="I3690">
        <v>93.940373421663651</v>
      </c>
      <c r="J3690">
        <f t="shared" si="114"/>
        <v>0</v>
      </c>
    </row>
    <row r="3691" spans="1:10" x14ac:dyDescent="0.25">
      <c r="A3691" s="4" t="str">
        <f t="shared" si="115"/>
        <v>TariffFlatAverage Event Day (6pm-8pm)18</v>
      </c>
      <c r="B3691" t="s">
        <v>100</v>
      </c>
      <c r="C3691" t="s">
        <v>121</v>
      </c>
      <c r="D3691" s="5" t="s">
        <v>283</v>
      </c>
      <c r="E3691">
        <v>18</v>
      </c>
      <c r="F3691">
        <v>2.6739788055419922</v>
      </c>
      <c r="G3691">
        <v>2.6688838005065918</v>
      </c>
      <c r="H3691">
        <v>8.6115431040525436E-3</v>
      </c>
      <c r="I3691">
        <v>92.359652467140037</v>
      </c>
      <c r="J3691">
        <f t="shared" si="114"/>
        <v>0</v>
      </c>
    </row>
    <row r="3692" spans="1:10" x14ac:dyDescent="0.25">
      <c r="A3692" s="4" t="str">
        <f t="shared" si="115"/>
        <v>TariffFlatAverage Event Day (6pm-8pm)19</v>
      </c>
      <c r="B3692" t="s">
        <v>100</v>
      </c>
      <c r="C3692" t="s">
        <v>121</v>
      </c>
      <c r="D3692" s="5" t="s">
        <v>283</v>
      </c>
      <c r="E3692">
        <v>19</v>
      </c>
      <c r="F3692">
        <v>2.5900888442993164</v>
      </c>
      <c r="G3692">
        <v>1.6268026828765869</v>
      </c>
      <c r="H3692">
        <v>9.7049493342638016E-3</v>
      </c>
      <c r="I3692">
        <v>90.226192762521237</v>
      </c>
      <c r="J3692">
        <f t="shared" si="114"/>
        <v>0</v>
      </c>
    </row>
    <row r="3693" spans="1:10" x14ac:dyDescent="0.25">
      <c r="A3693" s="4" t="str">
        <f t="shared" si="115"/>
        <v>TariffFlatAverage Event Day (6pm-8pm)20</v>
      </c>
      <c r="B3693" t="s">
        <v>100</v>
      </c>
      <c r="C3693" t="s">
        <v>121</v>
      </c>
      <c r="D3693" s="5" t="s">
        <v>283</v>
      </c>
      <c r="E3693">
        <v>20</v>
      </c>
      <c r="F3693">
        <v>2.3793494701385498</v>
      </c>
      <c r="G3693">
        <v>1.867795467376709</v>
      </c>
      <c r="H3693">
        <v>9.4620306044816971E-3</v>
      </c>
      <c r="I3693">
        <v>86.966546914203718</v>
      </c>
      <c r="J3693">
        <f t="shared" si="114"/>
        <v>0</v>
      </c>
    </row>
    <row r="3694" spans="1:10" x14ac:dyDescent="0.25">
      <c r="A3694" s="4" t="str">
        <f t="shared" si="115"/>
        <v>TariffFlatAverage Event Day (6pm-8pm)21</v>
      </c>
      <c r="B3694" t="s">
        <v>100</v>
      </c>
      <c r="C3694" t="s">
        <v>121</v>
      </c>
      <c r="D3694" s="5" t="s">
        <v>283</v>
      </c>
      <c r="E3694">
        <v>21</v>
      </c>
      <c r="F3694">
        <v>2.2117173671722412</v>
      </c>
      <c r="G3694">
        <v>2.6565885543823242</v>
      </c>
      <c r="H3694">
        <v>9.1290930286049843E-3</v>
      </c>
      <c r="I3694">
        <v>82.850258809326206</v>
      </c>
      <c r="J3694">
        <f t="shared" si="114"/>
        <v>0</v>
      </c>
    </row>
    <row r="3695" spans="1:10" x14ac:dyDescent="0.25">
      <c r="A3695" s="4" t="str">
        <f t="shared" si="115"/>
        <v>TariffFlatAverage Event Day (6pm-8pm)22</v>
      </c>
      <c r="B3695" t="s">
        <v>100</v>
      </c>
      <c r="C3695" t="s">
        <v>121</v>
      </c>
      <c r="D3695" s="5" t="s">
        <v>283</v>
      </c>
      <c r="E3695">
        <v>22</v>
      </c>
      <c r="F3695">
        <v>2.0095357894897461</v>
      </c>
      <c r="G3695">
        <v>2.1840133666992188</v>
      </c>
      <c r="H3695">
        <v>8.5918223485350609E-3</v>
      </c>
      <c r="I3695">
        <v>79.679295219346898</v>
      </c>
      <c r="J3695">
        <f t="shared" si="114"/>
        <v>0</v>
      </c>
    </row>
    <row r="3696" spans="1:10" x14ac:dyDescent="0.25">
      <c r="A3696" s="4" t="str">
        <f t="shared" si="115"/>
        <v>TariffFlatAverage Event Day (6pm-8pm)23</v>
      </c>
      <c r="B3696" t="s">
        <v>100</v>
      </c>
      <c r="C3696" t="s">
        <v>121</v>
      </c>
      <c r="D3696" s="5" t="s">
        <v>283</v>
      </c>
      <c r="E3696">
        <v>23</v>
      </c>
      <c r="F3696">
        <v>1.7297450304031372</v>
      </c>
      <c r="G3696">
        <v>1.8251838684082031</v>
      </c>
      <c r="H3696">
        <v>7.9888980835676193E-3</v>
      </c>
      <c r="I3696">
        <v>77.432703294891539</v>
      </c>
      <c r="J3696">
        <f t="shared" si="114"/>
        <v>0</v>
      </c>
    </row>
    <row r="3697" spans="1:10" x14ac:dyDescent="0.25">
      <c r="A3697" s="4" t="str">
        <f t="shared" si="115"/>
        <v>TariffFlatAverage Event Day (6pm-8pm)24</v>
      </c>
      <c r="B3697" t="s">
        <v>100</v>
      </c>
      <c r="C3697" t="s">
        <v>121</v>
      </c>
      <c r="D3697" s="5" t="s">
        <v>283</v>
      </c>
      <c r="E3697">
        <v>24</v>
      </c>
      <c r="F3697">
        <v>1.4381762742996216</v>
      </c>
      <c r="G3697">
        <v>1.5103952884674072</v>
      </c>
      <c r="H3697">
        <v>7.246838416904211E-3</v>
      </c>
      <c r="I3697">
        <v>75.7320945573138</v>
      </c>
      <c r="J3697">
        <f t="shared" si="114"/>
        <v>0</v>
      </c>
    </row>
    <row r="3698" spans="1:10" x14ac:dyDescent="0.25">
      <c r="A3698" s="4" t="str">
        <f t="shared" si="115"/>
        <v>TariffFlat6/17/2021 (8pm-9pm)1</v>
      </c>
      <c r="B3698" t="s">
        <v>100</v>
      </c>
      <c r="C3698" t="s">
        <v>121</v>
      </c>
      <c r="D3698" s="5" t="s">
        <v>284</v>
      </c>
      <c r="E3698">
        <v>1</v>
      </c>
      <c r="F3698">
        <v>1.0744507312774658</v>
      </c>
      <c r="G3698">
        <v>1.0895661115646362</v>
      </c>
      <c r="H3698">
        <v>7.2956127114593983E-3</v>
      </c>
      <c r="I3698">
        <v>72.170575921410617</v>
      </c>
      <c r="J3698">
        <f t="shared" si="114"/>
        <v>0</v>
      </c>
    </row>
    <row r="3699" spans="1:10" x14ac:dyDescent="0.25">
      <c r="A3699" s="4" t="str">
        <f t="shared" si="115"/>
        <v>TariffFlat6/17/2021 (8pm-9pm)2</v>
      </c>
      <c r="B3699" t="s">
        <v>100</v>
      </c>
      <c r="C3699" t="s">
        <v>121</v>
      </c>
      <c r="D3699" s="5" t="s">
        <v>284</v>
      </c>
      <c r="E3699">
        <v>2</v>
      </c>
      <c r="F3699">
        <v>0.90374773740768433</v>
      </c>
      <c r="G3699">
        <v>0.93970835208892822</v>
      </c>
      <c r="H3699">
        <v>6.5225623548030853E-3</v>
      </c>
      <c r="I3699">
        <v>71.1058306729077</v>
      </c>
      <c r="J3699">
        <f t="shared" si="114"/>
        <v>0</v>
      </c>
    </row>
    <row r="3700" spans="1:10" x14ac:dyDescent="0.25">
      <c r="A3700" s="4" t="str">
        <f t="shared" si="115"/>
        <v>TariffFlat6/17/2021 (8pm-9pm)3</v>
      </c>
      <c r="B3700" t="s">
        <v>100</v>
      </c>
      <c r="C3700" t="s">
        <v>121</v>
      </c>
      <c r="D3700" s="5" t="s">
        <v>284</v>
      </c>
      <c r="E3700">
        <v>3</v>
      </c>
      <c r="F3700">
        <v>0.80370301008224487</v>
      </c>
      <c r="G3700">
        <v>0.82513606548309326</v>
      </c>
      <c r="H3700">
        <v>5.8720964007079601E-3</v>
      </c>
      <c r="I3700">
        <v>70.157429943590159</v>
      </c>
      <c r="J3700">
        <f t="shared" si="114"/>
        <v>0</v>
      </c>
    </row>
    <row r="3701" spans="1:10" x14ac:dyDescent="0.25">
      <c r="A3701" s="4" t="str">
        <f t="shared" si="115"/>
        <v>TariffFlat6/17/2021 (8pm-9pm)4</v>
      </c>
      <c r="B3701" t="s">
        <v>100</v>
      </c>
      <c r="C3701" t="s">
        <v>121</v>
      </c>
      <c r="D3701" s="5" t="s">
        <v>284</v>
      </c>
      <c r="E3701">
        <v>4</v>
      </c>
      <c r="F3701">
        <v>0.72513824701309204</v>
      </c>
      <c r="G3701">
        <v>0.74684137105941772</v>
      </c>
      <c r="H3701">
        <v>5.2224220708012581E-3</v>
      </c>
      <c r="I3701">
        <v>69.60165133190435</v>
      </c>
      <c r="J3701">
        <f t="shared" si="114"/>
        <v>0</v>
      </c>
    </row>
    <row r="3702" spans="1:10" x14ac:dyDescent="0.25">
      <c r="A3702" s="4" t="str">
        <f t="shared" si="115"/>
        <v>TariffFlat6/17/2021 (8pm-9pm)5</v>
      </c>
      <c r="B3702" t="s">
        <v>100</v>
      </c>
      <c r="C3702" t="s">
        <v>121</v>
      </c>
      <c r="D3702" s="5" t="s">
        <v>284</v>
      </c>
      <c r="E3702">
        <v>5</v>
      </c>
      <c r="F3702">
        <v>0.67175108194351196</v>
      </c>
      <c r="G3702">
        <v>0.69112062454223633</v>
      </c>
      <c r="H3702">
        <v>4.6280566602945328E-3</v>
      </c>
      <c r="I3702">
        <v>69.026196495921951</v>
      </c>
      <c r="J3702">
        <f t="shared" si="114"/>
        <v>0</v>
      </c>
    </row>
    <row r="3703" spans="1:10" x14ac:dyDescent="0.25">
      <c r="A3703" s="4" t="str">
        <f t="shared" si="115"/>
        <v>TariffFlat6/17/2021 (8pm-9pm)6</v>
      </c>
      <c r="B3703" t="s">
        <v>100</v>
      </c>
      <c r="C3703" t="s">
        <v>121</v>
      </c>
      <c r="D3703" s="5" t="s">
        <v>284</v>
      </c>
      <c r="E3703">
        <v>6</v>
      </c>
      <c r="F3703">
        <v>0.65594524145126343</v>
      </c>
      <c r="G3703">
        <v>0.66509586572647095</v>
      </c>
      <c r="H3703">
        <v>4.1281874291598797E-3</v>
      </c>
      <c r="I3703">
        <v>68.495489200065748</v>
      </c>
      <c r="J3703">
        <f t="shared" si="114"/>
        <v>0</v>
      </c>
    </row>
    <row r="3704" spans="1:10" x14ac:dyDescent="0.25">
      <c r="A3704" s="4" t="str">
        <f t="shared" si="115"/>
        <v>TariffFlat6/17/2021 (8pm-9pm)7</v>
      </c>
      <c r="B3704" t="s">
        <v>100</v>
      </c>
      <c r="C3704" t="s">
        <v>121</v>
      </c>
      <c r="D3704" s="5" t="s">
        <v>284</v>
      </c>
      <c r="E3704">
        <v>7</v>
      </c>
      <c r="F3704">
        <v>0.65368258953094482</v>
      </c>
      <c r="G3704">
        <v>0.66341215372085571</v>
      </c>
      <c r="H3704">
        <v>4.0010157972574234E-3</v>
      </c>
      <c r="I3704">
        <v>67.949661343932263</v>
      </c>
      <c r="J3704">
        <f t="shared" si="114"/>
        <v>0</v>
      </c>
    </row>
    <row r="3705" spans="1:10" x14ac:dyDescent="0.25">
      <c r="A3705" s="4" t="str">
        <f t="shared" si="115"/>
        <v>TariffFlat6/17/2021 (8pm-9pm)8</v>
      </c>
      <c r="B3705" t="s">
        <v>100</v>
      </c>
      <c r="C3705" t="s">
        <v>121</v>
      </c>
      <c r="D3705" s="5" t="s">
        <v>284</v>
      </c>
      <c r="E3705">
        <v>8</v>
      </c>
      <c r="F3705">
        <v>0.6728631854057312</v>
      </c>
      <c r="G3705">
        <v>0.68407881259918213</v>
      </c>
      <c r="H3705">
        <v>4.2971358634531498E-3</v>
      </c>
      <c r="I3705">
        <v>68.475556237608743</v>
      </c>
      <c r="J3705">
        <f t="shared" si="114"/>
        <v>0</v>
      </c>
    </row>
    <row r="3706" spans="1:10" x14ac:dyDescent="0.25">
      <c r="A3706" s="4" t="str">
        <f t="shared" si="115"/>
        <v>TariffFlat6/17/2021 (8pm-9pm)9</v>
      </c>
      <c r="B3706" t="s">
        <v>100</v>
      </c>
      <c r="C3706" t="s">
        <v>121</v>
      </c>
      <c r="D3706" s="5" t="s">
        <v>284</v>
      </c>
      <c r="E3706">
        <v>9</v>
      </c>
      <c r="F3706">
        <v>0.71614784002304077</v>
      </c>
      <c r="G3706">
        <v>0.71743661165237427</v>
      </c>
      <c r="H3706">
        <v>5.0078299827873707E-3</v>
      </c>
      <c r="I3706">
        <v>71.874364210579714</v>
      </c>
      <c r="J3706">
        <f t="shared" si="114"/>
        <v>0</v>
      </c>
    </row>
    <row r="3707" spans="1:10" x14ac:dyDescent="0.25">
      <c r="A3707" s="4" t="str">
        <f t="shared" si="115"/>
        <v>TariffFlat6/17/2021 (8pm-9pm)10</v>
      </c>
      <c r="B3707" t="s">
        <v>100</v>
      </c>
      <c r="C3707" t="s">
        <v>121</v>
      </c>
      <c r="D3707" s="5" t="s">
        <v>284</v>
      </c>
      <c r="E3707">
        <v>10</v>
      </c>
      <c r="F3707">
        <v>0.76575154066085815</v>
      </c>
      <c r="G3707">
        <v>0.75689274072647095</v>
      </c>
      <c r="H3707">
        <v>6.0151251964271069E-3</v>
      </c>
      <c r="I3707">
        <v>75.031292571961018</v>
      </c>
      <c r="J3707">
        <f t="shared" si="114"/>
        <v>0</v>
      </c>
    </row>
    <row r="3708" spans="1:10" x14ac:dyDescent="0.25">
      <c r="A3708" s="4" t="str">
        <f t="shared" si="115"/>
        <v>TariffFlat6/17/2021 (8pm-9pm)11</v>
      </c>
      <c r="B3708" t="s">
        <v>100</v>
      </c>
      <c r="C3708" t="s">
        <v>121</v>
      </c>
      <c r="D3708" s="5" t="s">
        <v>284</v>
      </c>
      <c r="E3708">
        <v>11</v>
      </c>
      <c r="F3708">
        <v>0.84437763690948486</v>
      </c>
      <c r="G3708">
        <v>0.83516746759414673</v>
      </c>
      <c r="H3708">
        <v>7.2128959000110626E-3</v>
      </c>
      <c r="I3708">
        <v>77.297236300628001</v>
      </c>
      <c r="J3708">
        <f t="shared" si="114"/>
        <v>0</v>
      </c>
    </row>
    <row r="3709" spans="1:10" x14ac:dyDescent="0.25">
      <c r="A3709" s="4" t="str">
        <f t="shared" si="115"/>
        <v>TariffFlat6/17/2021 (8pm-9pm)12</v>
      </c>
      <c r="B3709" t="s">
        <v>100</v>
      </c>
      <c r="C3709" t="s">
        <v>121</v>
      </c>
      <c r="D3709" s="5" t="s">
        <v>284</v>
      </c>
      <c r="E3709">
        <v>12</v>
      </c>
      <c r="F3709">
        <v>0.97558796405792236</v>
      </c>
      <c r="G3709">
        <v>0.98804730176925659</v>
      </c>
      <c r="H3709">
        <v>8.226713165640831E-3</v>
      </c>
      <c r="I3709">
        <v>81.928620515145781</v>
      </c>
      <c r="J3709">
        <f t="shared" si="114"/>
        <v>0</v>
      </c>
    </row>
    <row r="3710" spans="1:10" x14ac:dyDescent="0.25">
      <c r="A3710" s="4" t="str">
        <f t="shared" si="115"/>
        <v>TariffFlat6/17/2021 (8pm-9pm)13</v>
      </c>
      <c r="B3710" t="s">
        <v>100</v>
      </c>
      <c r="C3710" t="s">
        <v>121</v>
      </c>
      <c r="D3710" s="5" t="s">
        <v>284</v>
      </c>
      <c r="E3710">
        <v>13</v>
      </c>
      <c r="F3710">
        <v>1.2086771726608276</v>
      </c>
      <c r="G3710">
        <v>1.2330524921417236</v>
      </c>
      <c r="H3710">
        <v>9.2941988259553909E-3</v>
      </c>
      <c r="I3710">
        <v>85.925842074847509</v>
      </c>
      <c r="J3710">
        <f t="shared" si="114"/>
        <v>0</v>
      </c>
    </row>
    <row r="3711" spans="1:10" x14ac:dyDescent="0.25">
      <c r="A3711" s="4" t="str">
        <f t="shared" si="115"/>
        <v>TariffFlat6/17/2021 (8pm-9pm)14</v>
      </c>
      <c r="B3711" t="s">
        <v>100</v>
      </c>
      <c r="C3711" t="s">
        <v>121</v>
      </c>
      <c r="D3711" s="5" t="s">
        <v>284</v>
      </c>
      <c r="E3711">
        <v>14</v>
      </c>
      <c r="F3711">
        <v>1.4736576080322266</v>
      </c>
      <c r="G3711">
        <v>1.5056617259979248</v>
      </c>
      <c r="H3711">
        <v>1.0079246014356613E-2</v>
      </c>
      <c r="I3711">
        <v>87.611426115130485</v>
      </c>
      <c r="J3711">
        <f t="shared" si="114"/>
        <v>0</v>
      </c>
    </row>
    <row r="3712" spans="1:10" x14ac:dyDescent="0.25">
      <c r="A3712" s="4" t="str">
        <f t="shared" si="115"/>
        <v>TariffFlat6/17/2021 (8pm-9pm)15</v>
      </c>
      <c r="B3712" t="s">
        <v>100</v>
      </c>
      <c r="C3712" t="s">
        <v>121</v>
      </c>
      <c r="D3712" s="5" t="s">
        <v>284</v>
      </c>
      <c r="E3712">
        <v>15</v>
      </c>
      <c r="F3712">
        <v>1.7200038433074951</v>
      </c>
      <c r="G3712">
        <v>1.748898983001709</v>
      </c>
      <c r="H3712">
        <v>1.037310529500246E-2</v>
      </c>
      <c r="I3712">
        <v>88.462776369628457</v>
      </c>
      <c r="J3712">
        <f t="shared" si="114"/>
        <v>0</v>
      </c>
    </row>
    <row r="3713" spans="1:10" x14ac:dyDescent="0.25">
      <c r="A3713" s="4" t="str">
        <f t="shared" si="115"/>
        <v>TariffFlat6/17/2021 (8pm-9pm)16</v>
      </c>
      <c r="B3713" t="s">
        <v>100</v>
      </c>
      <c r="C3713" t="s">
        <v>121</v>
      </c>
      <c r="D3713" s="5" t="s">
        <v>284</v>
      </c>
      <c r="E3713">
        <v>16</v>
      </c>
      <c r="F3713">
        <v>1.9331734180450439</v>
      </c>
      <c r="G3713">
        <v>1.9803988933563232</v>
      </c>
      <c r="H3713">
        <v>1.0296447202563286E-2</v>
      </c>
      <c r="I3713">
        <v>88.194589464020808</v>
      </c>
      <c r="J3713">
        <f t="shared" si="114"/>
        <v>0</v>
      </c>
    </row>
    <row r="3714" spans="1:10" x14ac:dyDescent="0.25">
      <c r="A3714" s="4" t="str">
        <f t="shared" si="115"/>
        <v>TariffFlat6/17/2021 (8pm-9pm)17</v>
      </c>
      <c r="B3714" t="s">
        <v>100</v>
      </c>
      <c r="C3714" t="s">
        <v>121</v>
      </c>
      <c r="D3714" s="5" t="s">
        <v>284</v>
      </c>
      <c r="E3714">
        <v>17</v>
      </c>
      <c r="F3714">
        <v>2.12451171875</v>
      </c>
      <c r="G3714">
        <v>2.1487948894500732</v>
      </c>
      <c r="H3714">
        <v>9.2229815199971199E-3</v>
      </c>
      <c r="I3714">
        <v>88.103280961297585</v>
      </c>
      <c r="J3714">
        <f t="shared" ref="J3714:J3777" si="116">INDEX(events, MATCH(CONCATENATE(B3714, C3714, D3714), events_y, 0), MATCH("Confidential", events_x, 0))</f>
        <v>0</v>
      </c>
    </row>
    <row r="3715" spans="1:10" x14ac:dyDescent="0.25">
      <c r="A3715" s="4" t="str">
        <f t="shared" ref="A3715:A3778" si="117">B3715&amp;C3715&amp;D3715&amp;E3715</f>
        <v>TariffFlat6/17/2021 (8pm-9pm)18</v>
      </c>
      <c r="B3715" t="s">
        <v>100</v>
      </c>
      <c r="C3715" t="s">
        <v>121</v>
      </c>
      <c r="D3715" s="5" t="s">
        <v>284</v>
      </c>
      <c r="E3715">
        <v>18</v>
      </c>
      <c r="F3715">
        <v>2.2396876811981201</v>
      </c>
      <c r="G3715">
        <v>2.2569906711578369</v>
      </c>
      <c r="H3715">
        <v>4.9356590025126934E-3</v>
      </c>
      <c r="I3715">
        <v>86.753157855814308</v>
      </c>
      <c r="J3715">
        <f t="shared" si="116"/>
        <v>0</v>
      </c>
    </row>
    <row r="3716" spans="1:10" x14ac:dyDescent="0.25">
      <c r="A3716" s="4" t="str">
        <f t="shared" si="117"/>
        <v>TariffFlat6/17/2021 (8pm-9pm)19</v>
      </c>
      <c r="B3716" t="s">
        <v>100</v>
      </c>
      <c r="C3716" t="s">
        <v>121</v>
      </c>
      <c r="D3716" s="5" t="s">
        <v>284</v>
      </c>
      <c r="E3716">
        <v>19</v>
      </c>
      <c r="F3716">
        <v>2.2417471408843994</v>
      </c>
      <c r="G3716">
        <v>2.2244441509246826</v>
      </c>
      <c r="H3716">
        <v>4.9356590025126934E-3</v>
      </c>
      <c r="I3716">
        <v>84.947881927484744</v>
      </c>
      <c r="J3716">
        <f t="shared" si="116"/>
        <v>0</v>
      </c>
    </row>
    <row r="3717" spans="1:10" x14ac:dyDescent="0.25">
      <c r="A3717" s="4" t="str">
        <f t="shared" si="117"/>
        <v>TariffFlat6/17/2021 (8pm-9pm)20</v>
      </c>
      <c r="B3717" t="s">
        <v>100</v>
      </c>
      <c r="C3717" t="s">
        <v>121</v>
      </c>
      <c r="D3717" s="5" t="s">
        <v>284</v>
      </c>
      <c r="E3717">
        <v>20</v>
      </c>
      <c r="F3717">
        <v>2.069932222366333</v>
      </c>
      <c r="G3717">
        <v>2.0575854778289795</v>
      </c>
      <c r="H3717">
        <v>8.5488073527812958E-3</v>
      </c>
      <c r="I3717">
        <v>82.027376743426046</v>
      </c>
      <c r="J3717">
        <f t="shared" si="116"/>
        <v>0</v>
      </c>
    </row>
    <row r="3718" spans="1:10" x14ac:dyDescent="0.25">
      <c r="A3718" s="4" t="str">
        <f t="shared" si="117"/>
        <v>TariffFlat6/17/2021 (8pm-9pm)21</v>
      </c>
      <c r="B3718" t="s">
        <v>100</v>
      </c>
      <c r="C3718" t="s">
        <v>121</v>
      </c>
      <c r="D3718" s="5" t="s">
        <v>284</v>
      </c>
      <c r="E3718">
        <v>21</v>
      </c>
      <c r="F3718">
        <v>1.9370214939117432</v>
      </c>
      <c r="G3718">
        <v>1.2900887727737427</v>
      </c>
      <c r="H3718">
        <v>9.1453855857253075E-3</v>
      </c>
      <c r="I3718">
        <v>78.57516697630534</v>
      </c>
      <c r="J3718">
        <f t="shared" si="116"/>
        <v>0</v>
      </c>
    </row>
    <row r="3719" spans="1:10" x14ac:dyDescent="0.25">
      <c r="A3719" s="4" t="str">
        <f t="shared" si="117"/>
        <v>TariffFlat6/17/2021 (8pm-9pm)22</v>
      </c>
      <c r="B3719" t="s">
        <v>100</v>
      </c>
      <c r="C3719" t="s">
        <v>121</v>
      </c>
      <c r="D3719" s="5" t="s">
        <v>284</v>
      </c>
      <c r="E3719">
        <v>22</v>
      </c>
      <c r="F3719">
        <v>1.7963899374008179</v>
      </c>
      <c r="G3719">
        <v>2.0876550674438477</v>
      </c>
      <c r="H3719">
        <v>9.1393087059259415E-3</v>
      </c>
      <c r="I3719">
        <v>75.737282903802935</v>
      </c>
      <c r="J3719">
        <f t="shared" si="116"/>
        <v>0</v>
      </c>
    </row>
    <row r="3720" spans="1:10" x14ac:dyDescent="0.25">
      <c r="A3720" s="4" t="str">
        <f t="shared" si="117"/>
        <v>TariffFlat6/17/2021 (8pm-9pm)23</v>
      </c>
      <c r="B3720" t="s">
        <v>100</v>
      </c>
      <c r="C3720" t="s">
        <v>121</v>
      </c>
      <c r="D3720" s="5" t="s">
        <v>284</v>
      </c>
      <c r="E3720">
        <v>23</v>
      </c>
      <c r="F3720">
        <v>1.5803556442260742</v>
      </c>
      <c r="G3720">
        <v>1.6652809381484985</v>
      </c>
      <c r="H3720">
        <v>8.6346417665481567E-3</v>
      </c>
      <c r="I3720">
        <v>74.304679772793563</v>
      </c>
      <c r="J3720">
        <f t="shared" si="116"/>
        <v>0</v>
      </c>
    </row>
    <row r="3721" spans="1:10" x14ac:dyDescent="0.25">
      <c r="A3721" s="4" t="str">
        <f t="shared" si="117"/>
        <v>TariffFlat6/17/2021 (8pm-9pm)24</v>
      </c>
      <c r="B3721" t="s">
        <v>100</v>
      </c>
      <c r="C3721" t="s">
        <v>121</v>
      </c>
      <c r="D3721" s="5" t="s">
        <v>284</v>
      </c>
      <c r="E3721">
        <v>24</v>
      </c>
      <c r="F3721">
        <v>1.329052209854126</v>
      </c>
      <c r="G3721">
        <v>1.3754167556762695</v>
      </c>
      <c r="H3721">
        <v>7.8998077660799026E-3</v>
      </c>
      <c r="I3721">
        <v>72.611749831540749</v>
      </c>
      <c r="J3721">
        <f t="shared" si="116"/>
        <v>0</v>
      </c>
    </row>
    <row r="3722" spans="1:10" x14ac:dyDescent="0.25">
      <c r="A3722" s="4" t="str">
        <f t="shared" si="117"/>
        <v>TariffFlat7/9/2021 (5pm-6pm &amp; 6:30pm-8:58pm)1</v>
      </c>
      <c r="B3722" t="s">
        <v>100</v>
      </c>
      <c r="C3722" t="s">
        <v>121</v>
      </c>
      <c r="D3722" s="5" t="s">
        <v>285</v>
      </c>
      <c r="E3722">
        <v>1</v>
      </c>
      <c r="F3722">
        <v>1.2078166007995605</v>
      </c>
      <c r="G3722">
        <v>1.2141224145889282</v>
      </c>
      <c r="H3722">
        <v>7.1240318939089775E-3</v>
      </c>
      <c r="I3722">
        <v>74.448852008017269</v>
      </c>
      <c r="J3722">
        <f t="shared" si="116"/>
        <v>0</v>
      </c>
    </row>
    <row r="3723" spans="1:10" x14ac:dyDescent="0.25">
      <c r="A3723" s="4" t="str">
        <f t="shared" si="117"/>
        <v>TariffFlat7/9/2021 (5pm-6pm &amp; 6:30pm-8:58pm)2</v>
      </c>
      <c r="B3723" t="s">
        <v>100</v>
      </c>
      <c r="C3723" t="s">
        <v>121</v>
      </c>
      <c r="D3723" s="5" t="s">
        <v>285</v>
      </c>
      <c r="E3723">
        <v>2</v>
      </c>
      <c r="F3723">
        <v>1.027138352394104</v>
      </c>
      <c r="G3723">
        <v>1.044349193572998</v>
      </c>
      <c r="H3723">
        <v>6.3738259486854076E-3</v>
      </c>
      <c r="I3723">
        <v>73.782580391586251</v>
      </c>
      <c r="J3723">
        <f t="shared" si="116"/>
        <v>0</v>
      </c>
    </row>
    <row r="3724" spans="1:10" x14ac:dyDescent="0.25">
      <c r="A3724" s="4" t="str">
        <f t="shared" si="117"/>
        <v>TariffFlat7/9/2021 (5pm-6pm &amp; 6:30pm-8:58pm)3</v>
      </c>
      <c r="B3724" t="s">
        <v>100</v>
      </c>
      <c r="C3724" t="s">
        <v>121</v>
      </c>
      <c r="D3724" s="5" t="s">
        <v>285</v>
      </c>
      <c r="E3724">
        <v>3</v>
      </c>
      <c r="F3724">
        <v>0.90854328870773315</v>
      </c>
      <c r="G3724">
        <v>0.92482376098632813</v>
      </c>
      <c r="H3724">
        <v>5.823994055390358E-3</v>
      </c>
      <c r="I3724">
        <v>73.068318207818351</v>
      </c>
      <c r="J3724">
        <f t="shared" si="116"/>
        <v>0</v>
      </c>
    </row>
    <row r="3725" spans="1:10" x14ac:dyDescent="0.25">
      <c r="A3725" s="4" t="str">
        <f t="shared" si="117"/>
        <v>TariffFlat7/9/2021 (5pm-6pm &amp; 6:30pm-8:58pm)4</v>
      </c>
      <c r="B3725" t="s">
        <v>100</v>
      </c>
      <c r="C3725" t="s">
        <v>121</v>
      </c>
      <c r="D3725" s="5" t="s">
        <v>285</v>
      </c>
      <c r="E3725">
        <v>4</v>
      </c>
      <c r="F3725">
        <v>0.82530713081359863</v>
      </c>
      <c r="G3725">
        <v>0.83847552537918091</v>
      </c>
      <c r="H3725">
        <v>5.2571035921573639E-3</v>
      </c>
      <c r="I3725">
        <v>72.478457195939072</v>
      </c>
      <c r="J3725">
        <f t="shared" si="116"/>
        <v>0</v>
      </c>
    </row>
    <row r="3726" spans="1:10" x14ac:dyDescent="0.25">
      <c r="A3726" s="4" t="str">
        <f t="shared" si="117"/>
        <v>TariffFlat7/9/2021 (5pm-6pm &amp; 6:30pm-8:58pm)5</v>
      </c>
      <c r="B3726" t="s">
        <v>100</v>
      </c>
      <c r="C3726" t="s">
        <v>121</v>
      </c>
      <c r="D3726" s="5" t="s">
        <v>285</v>
      </c>
      <c r="E3726">
        <v>5</v>
      </c>
      <c r="F3726">
        <v>0.77094739675521851</v>
      </c>
      <c r="G3726">
        <v>0.77442198991775513</v>
      </c>
      <c r="H3726">
        <v>4.711612593382597E-3</v>
      </c>
      <c r="I3726">
        <v>72.015713520082812</v>
      </c>
      <c r="J3726">
        <f t="shared" si="116"/>
        <v>0</v>
      </c>
    </row>
    <row r="3727" spans="1:10" x14ac:dyDescent="0.25">
      <c r="A3727" s="4" t="str">
        <f t="shared" si="117"/>
        <v>TariffFlat7/9/2021 (5pm-6pm &amp; 6:30pm-8:58pm)6</v>
      </c>
      <c r="B3727" t="s">
        <v>100</v>
      </c>
      <c r="C3727" t="s">
        <v>121</v>
      </c>
      <c r="D3727" s="5" t="s">
        <v>285</v>
      </c>
      <c r="E3727">
        <v>6</v>
      </c>
      <c r="F3727">
        <v>0.73057490587234497</v>
      </c>
      <c r="G3727">
        <v>0.73878943920135498</v>
      </c>
      <c r="H3727">
        <v>4.2763343080878258E-3</v>
      </c>
      <c r="I3727">
        <v>71.378888809494683</v>
      </c>
      <c r="J3727">
        <f t="shared" si="116"/>
        <v>0</v>
      </c>
    </row>
    <row r="3728" spans="1:10" x14ac:dyDescent="0.25">
      <c r="A3728" s="4" t="str">
        <f t="shared" si="117"/>
        <v>TariffFlat7/9/2021 (5pm-6pm &amp; 6:30pm-8:58pm)7</v>
      </c>
      <c r="B3728" t="s">
        <v>100</v>
      </c>
      <c r="C3728" t="s">
        <v>121</v>
      </c>
      <c r="D3728" s="5" t="s">
        <v>285</v>
      </c>
      <c r="E3728">
        <v>7</v>
      </c>
      <c r="F3728">
        <v>0.72673684358596802</v>
      </c>
      <c r="G3728">
        <v>0.72491216659545898</v>
      </c>
      <c r="H3728">
        <v>4.1893539018929005E-3</v>
      </c>
      <c r="I3728">
        <v>70.958397170200982</v>
      </c>
      <c r="J3728">
        <f t="shared" si="116"/>
        <v>0</v>
      </c>
    </row>
    <row r="3729" spans="1:10" x14ac:dyDescent="0.25">
      <c r="A3729" s="4" t="str">
        <f t="shared" si="117"/>
        <v>TariffFlat7/9/2021 (5pm-6pm &amp; 6:30pm-8:58pm)8</v>
      </c>
      <c r="B3729" t="s">
        <v>100</v>
      </c>
      <c r="C3729" t="s">
        <v>121</v>
      </c>
      <c r="D3729" s="5" t="s">
        <v>285</v>
      </c>
      <c r="E3729">
        <v>8</v>
      </c>
      <c r="F3729">
        <v>0.76324230432510376</v>
      </c>
      <c r="G3729">
        <v>0.75240045785903931</v>
      </c>
      <c r="H3729">
        <v>4.4833337888121605E-3</v>
      </c>
      <c r="I3729">
        <v>71.519727025860874</v>
      </c>
      <c r="J3729">
        <f t="shared" si="116"/>
        <v>0</v>
      </c>
    </row>
    <row r="3730" spans="1:10" x14ac:dyDescent="0.25">
      <c r="A3730" s="4" t="str">
        <f t="shared" si="117"/>
        <v>TariffFlat7/9/2021 (5pm-6pm &amp; 6:30pm-8:58pm)9</v>
      </c>
      <c r="B3730" t="s">
        <v>100</v>
      </c>
      <c r="C3730" t="s">
        <v>121</v>
      </c>
      <c r="D3730" s="5" t="s">
        <v>285</v>
      </c>
      <c r="E3730">
        <v>9</v>
      </c>
      <c r="F3730">
        <v>0.7959023118019104</v>
      </c>
      <c r="G3730">
        <v>0.80674725770950317</v>
      </c>
      <c r="H3730">
        <v>5.2162534557282925E-3</v>
      </c>
      <c r="I3730">
        <v>74.007473202824229</v>
      </c>
      <c r="J3730">
        <f t="shared" si="116"/>
        <v>0</v>
      </c>
    </row>
    <row r="3731" spans="1:10" x14ac:dyDescent="0.25">
      <c r="A3731" s="4" t="str">
        <f t="shared" si="117"/>
        <v>TariffFlat7/9/2021 (5pm-6pm &amp; 6:30pm-8:58pm)10</v>
      </c>
      <c r="B3731" t="s">
        <v>100</v>
      </c>
      <c r="C3731" t="s">
        <v>121</v>
      </c>
      <c r="D3731" s="5" t="s">
        <v>285</v>
      </c>
      <c r="E3731">
        <v>10</v>
      </c>
      <c r="F3731">
        <v>0.8831973671913147</v>
      </c>
      <c r="G3731">
        <v>0.89648866653442383</v>
      </c>
      <c r="H3731">
        <v>6.3376957550644875E-3</v>
      </c>
      <c r="I3731">
        <v>77.601368443639956</v>
      </c>
      <c r="J3731">
        <f t="shared" si="116"/>
        <v>0</v>
      </c>
    </row>
    <row r="3732" spans="1:10" x14ac:dyDescent="0.25">
      <c r="A3732" s="4" t="str">
        <f t="shared" si="117"/>
        <v>TariffFlat7/9/2021 (5pm-6pm &amp; 6:30pm-8:58pm)11</v>
      </c>
      <c r="B3732" t="s">
        <v>100</v>
      </c>
      <c r="C3732" t="s">
        <v>121</v>
      </c>
      <c r="D3732" s="5" t="s">
        <v>285</v>
      </c>
      <c r="E3732">
        <v>11</v>
      </c>
      <c r="F3732">
        <v>1.0372426509857178</v>
      </c>
      <c r="G3732">
        <v>1.0375345945358276</v>
      </c>
      <c r="H3732">
        <v>7.4377940036356449E-3</v>
      </c>
      <c r="I3732">
        <v>81.572492700495999</v>
      </c>
      <c r="J3732">
        <f t="shared" si="116"/>
        <v>0</v>
      </c>
    </row>
    <row r="3733" spans="1:10" x14ac:dyDescent="0.25">
      <c r="A3733" s="4" t="str">
        <f t="shared" si="117"/>
        <v>TariffFlat7/9/2021 (5pm-6pm &amp; 6:30pm-8:58pm)12</v>
      </c>
      <c r="B3733" t="s">
        <v>100</v>
      </c>
      <c r="C3733" t="s">
        <v>121</v>
      </c>
      <c r="D3733" s="5" t="s">
        <v>285</v>
      </c>
      <c r="E3733">
        <v>12</v>
      </c>
      <c r="F3733">
        <v>1.2615667581558228</v>
      </c>
      <c r="G3733">
        <v>1.2569092512130737</v>
      </c>
      <c r="H3733">
        <v>8.5034752264618874E-3</v>
      </c>
      <c r="I3733">
        <v>84.681299653700975</v>
      </c>
      <c r="J3733">
        <f t="shared" si="116"/>
        <v>0</v>
      </c>
    </row>
    <row r="3734" spans="1:10" x14ac:dyDescent="0.25">
      <c r="A3734" s="4" t="str">
        <f t="shared" si="117"/>
        <v>TariffFlat7/9/2021 (5pm-6pm &amp; 6:30pm-8:58pm)13</v>
      </c>
      <c r="B3734" t="s">
        <v>100</v>
      </c>
      <c r="C3734" t="s">
        <v>121</v>
      </c>
      <c r="D3734" s="5" t="s">
        <v>285</v>
      </c>
      <c r="E3734">
        <v>13</v>
      </c>
      <c r="F3734">
        <v>1.5517126321792603</v>
      </c>
      <c r="G3734">
        <v>1.5240331888198853</v>
      </c>
      <c r="H3734">
        <v>9.1428253799676895E-3</v>
      </c>
      <c r="I3734">
        <v>87.006966795684434</v>
      </c>
      <c r="J3734">
        <f t="shared" si="116"/>
        <v>0</v>
      </c>
    </row>
    <row r="3735" spans="1:10" x14ac:dyDescent="0.25">
      <c r="A3735" s="4" t="str">
        <f t="shared" si="117"/>
        <v>TariffFlat7/9/2021 (5pm-6pm &amp; 6:30pm-8:58pm)14</v>
      </c>
      <c r="B3735" t="s">
        <v>100</v>
      </c>
      <c r="C3735" t="s">
        <v>121</v>
      </c>
      <c r="D3735" s="5" t="s">
        <v>285</v>
      </c>
      <c r="E3735">
        <v>14</v>
      </c>
      <c r="F3735">
        <v>1.7959811687469482</v>
      </c>
      <c r="G3735">
        <v>1.7743145227432251</v>
      </c>
      <c r="H3735">
        <v>8.6352396756410599E-3</v>
      </c>
      <c r="I3735">
        <v>89.069589868943012</v>
      </c>
      <c r="J3735">
        <f t="shared" si="116"/>
        <v>0</v>
      </c>
    </row>
    <row r="3736" spans="1:10" x14ac:dyDescent="0.25">
      <c r="A3736" s="4" t="str">
        <f t="shared" si="117"/>
        <v>TariffFlat7/9/2021 (5pm-6pm &amp; 6:30pm-8:58pm)15</v>
      </c>
      <c r="B3736" t="s">
        <v>100</v>
      </c>
      <c r="C3736" t="s">
        <v>121</v>
      </c>
      <c r="D3736" s="5" t="s">
        <v>285</v>
      </c>
      <c r="E3736">
        <v>15</v>
      </c>
      <c r="F3736">
        <v>2.0368289947509766</v>
      </c>
      <c r="G3736">
        <v>2.0270030498504639</v>
      </c>
      <c r="H3736">
        <v>4.7872625291347504E-3</v>
      </c>
      <c r="I3736">
        <v>90.38380186055106</v>
      </c>
      <c r="J3736">
        <f t="shared" si="116"/>
        <v>0</v>
      </c>
    </row>
    <row r="3737" spans="1:10" x14ac:dyDescent="0.25">
      <c r="A3737" s="4" t="str">
        <f t="shared" si="117"/>
        <v>TariffFlat7/9/2021 (5pm-6pm &amp; 6:30pm-8:58pm)16</v>
      </c>
      <c r="B3737" t="s">
        <v>100</v>
      </c>
      <c r="C3737" t="s">
        <v>121</v>
      </c>
      <c r="D3737" s="5" t="s">
        <v>285</v>
      </c>
      <c r="E3737">
        <v>16</v>
      </c>
      <c r="F3737">
        <v>2.2856755256652832</v>
      </c>
      <c r="G3737">
        <v>2.2955014705657959</v>
      </c>
      <c r="H3737">
        <v>4.7872625291347504E-3</v>
      </c>
      <c r="I3737">
        <v>91.544085692921087</v>
      </c>
      <c r="J3737">
        <f t="shared" si="116"/>
        <v>0</v>
      </c>
    </row>
    <row r="3738" spans="1:10" x14ac:dyDescent="0.25">
      <c r="A3738" s="4" t="str">
        <f t="shared" si="117"/>
        <v>TariffFlat7/9/2021 (5pm-6pm &amp; 6:30pm-8:58pm)17</v>
      </c>
      <c r="B3738" t="s">
        <v>100</v>
      </c>
      <c r="C3738" t="s">
        <v>121</v>
      </c>
      <c r="D3738" s="5" t="s">
        <v>285</v>
      </c>
      <c r="E3738">
        <v>17</v>
      </c>
      <c r="F3738">
        <v>2.4566819667816162</v>
      </c>
      <c r="G3738">
        <v>2.4702975749969482</v>
      </c>
      <c r="H3738">
        <v>9.0505648404359818E-3</v>
      </c>
      <c r="I3738">
        <v>92.276454810904582</v>
      </c>
      <c r="J3738">
        <f t="shared" si="116"/>
        <v>0</v>
      </c>
    </row>
    <row r="3739" spans="1:10" x14ac:dyDescent="0.25">
      <c r="A3739" s="4" t="str">
        <f t="shared" si="117"/>
        <v>TariffFlat7/9/2021 (5pm-6pm &amp; 6:30pm-8:58pm)18</v>
      </c>
      <c r="B3739" t="s">
        <v>100</v>
      </c>
      <c r="C3739" t="s">
        <v>121</v>
      </c>
      <c r="D3739" s="5" t="s">
        <v>285</v>
      </c>
      <c r="E3739">
        <v>18</v>
      </c>
      <c r="F3739">
        <v>2.5979816913604736</v>
      </c>
      <c r="G3739">
        <v>1.471347451210022</v>
      </c>
      <c r="H3739">
        <v>1.045658253133297E-2</v>
      </c>
      <c r="I3739">
        <v>91.547236368563716</v>
      </c>
      <c r="J3739">
        <f t="shared" si="116"/>
        <v>0</v>
      </c>
    </row>
    <row r="3740" spans="1:10" x14ac:dyDescent="0.25">
      <c r="A3740" s="4" t="str">
        <f t="shared" si="117"/>
        <v>TariffFlat7/9/2021 (5pm-6pm &amp; 6:30pm-8:58pm)19</v>
      </c>
      <c r="B3740" t="s">
        <v>100</v>
      </c>
      <c r="C3740" t="s">
        <v>121</v>
      </c>
      <c r="D3740" s="5" t="s">
        <v>285</v>
      </c>
      <c r="E3740">
        <v>19</v>
      </c>
      <c r="F3740">
        <v>2.5692856311798096</v>
      </c>
      <c r="G3740">
        <v>2.3946821689605713</v>
      </c>
      <c r="H3740">
        <v>1.0242782533168793E-2</v>
      </c>
      <c r="I3740">
        <v>89.987292048617263</v>
      </c>
      <c r="J3740">
        <f t="shared" si="116"/>
        <v>0</v>
      </c>
    </row>
    <row r="3741" spans="1:10" x14ac:dyDescent="0.25">
      <c r="A3741" s="4" t="str">
        <f t="shared" si="117"/>
        <v>TariffFlat7/9/2021 (5pm-6pm &amp; 6:30pm-8:58pm)20</v>
      </c>
      <c r="B3741" t="s">
        <v>100</v>
      </c>
      <c r="C3741" t="s">
        <v>121</v>
      </c>
      <c r="D3741" s="5" t="s">
        <v>285</v>
      </c>
      <c r="E3741">
        <v>20</v>
      </c>
      <c r="F3741">
        <v>2.3599705696105957</v>
      </c>
      <c r="G3741">
        <v>1.7400251626968384</v>
      </c>
      <c r="H3741">
        <v>1.008920930325985E-2</v>
      </c>
      <c r="I3741">
        <v>87.458616826230354</v>
      </c>
      <c r="J3741">
        <f t="shared" si="116"/>
        <v>0</v>
      </c>
    </row>
    <row r="3742" spans="1:10" x14ac:dyDescent="0.25">
      <c r="A3742" s="4" t="str">
        <f t="shared" si="117"/>
        <v>TariffFlat7/9/2021 (5pm-6pm &amp; 6:30pm-8:58pm)21</v>
      </c>
      <c r="B3742" t="s">
        <v>100</v>
      </c>
      <c r="C3742" t="s">
        <v>121</v>
      </c>
      <c r="D3742" s="5" t="s">
        <v>285</v>
      </c>
      <c r="E3742">
        <v>21</v>
      </c>
      <c r="F3742">
        <v>2.1838665008544922</v>
      </c>
      <c r="G3742">
        <v>1.8759831190109253</v>
      </c>
      <c r="H3742">
        <v>9.6320472657680511E-3</v>
      </c>
      <c r="I3742">
        <v>84.091872071701331</v>
      </c>
      <c r="J3742">
        <f t="shared" si="116"/>
        <v>0</v>
      </c>
    </row>
    <row r="3743" spans="1:10" x14ac:dyDescent="0.25">
      <c r="A3743" s="4" t="str">
        <f t="shared" si="117"/>
        <v>TariffFlat7/9/2021 (5pm-6pm &amp; 6:30pm-8:58pm)22</v>
      </c>
      <c r="B3743" t="s">
        <v>100</v>
      </c>
      <c r="C3743" t="s">
        <v>121</v>
      </c>
      <c r="D3743" s="5" t="s">
        <v>285</v>
      </c>
      <c r="E3743">
        <v>22</v>
      </c>
      <c r="F3743">
        <v>2.0273227691650391</v>
      </c>
      <c r="G3743">
        <v>2.4591505527496338</v>
      </c>
      <c r="H3743">
        <v>9.4099044799804688E-3</v>
      </c>
      <c r="I3743">
        <v>80.607040809406229</v>
      </c>
      <c r="J3743">
        <f t="shared" si="116"/>
        <v>0</v>
      </c>
    </row>
    <row r="3744" spans="1:10" x14ac:dyDescent="0.25">
      <c r="A3744" s="4" t="str">
        <f t="shared" si="117"/>
        <v>TariffFlat7/9/2021 (5pm-6pm &amp; 6:30pm-8:58pm)23</v>
      </c>
      <c r="B3744" t="s">
        <v>100</v>
      </c>
      <c r="C3744" t="s">
        <v>121</v>
      </c>
      <c r="D3744" s="5" t="s">
        <v>285</v>
      </c>
      <c r="E3744">
        <v>23</v>
      </c>
      <c r="F3744">
        <v>1.829670786857605</v>
      </c>
      <c r="G3744">
        <v>2.0644199848175049</v>
      </c>
      <c r="H3744">
        <v>8.8748494163155556E-3</v>
      </c>
      <c r="I3744">
        <v>78.741026685669937</v>
      </c>
      <c r="J3744">
        <f t="shared" si="116"/>
        <v>0</v>
      </c>
    </row>
    <row r="3745" spans="1:10" x14ac:dyDescent="0.25">
      <c r="A3745" s="4" t="str">
        <f t="shared" si="117"/>
        <v>TariffFlat7/9/2021 (5pm-6pm &amp; 6:30pm-8:58pm)24</v>
      </c>
      <c r="B3745" t="s">
        <v>100</v>
      </c>
      <c r="C3745" t="s">
        <v>121</v>
      </c>
      <c r="D3745" s="5" t="s">
        <v>285</v>
      </c>
      <c r="E3745">
        <v>24</v>
      </c>
      <c r="F3745">
        <v>1.5697612762451172</v>
      </c>
      <c r="G3745">
        <v>1.7143239974975586</v>
      </c>
      <c r="H3745">
        <v>8.1408955156803131E-3</v>
      </c>
      <c r="I3745">
        <v>77.290916004599353</v>
      </c>
      <c r="J3745">
        <f t="shared" si="116"/>
        <v>0</v>
      </c>
    </row>
    <row r="3746" spans="1:10" x14ac:dyDescent="0.25">
      <c r="A3746" s="4" t="str">
        <f t="shared" si="117"/>
        <v>TariffFlat8/5/2021 (5pm-6pm &amp; 8pm-9pm)1</v>
      </c>
      <c r="B3746" t="s">
        <v>100</v>
      </c>
      <c r="C3746" t="s">
        <v>121</v>
      </c>
      <c r="D3746" s="5" t="s">
        <v>286</v>
      </c>
      <c r="E3746">
        <v>1</v>
      </c>
      <c r="F3746">
        <v>1.2903555631637573</v>
      </c>
      <c r="G3746">
        <v>1.2967660427093506</v>
      </c>
      <c r="H3746">
        <v>6.842572707682848E-3</v>
      </c>
      <c r="I3746">
        <v>74.410590441694708</v>
      </c>
      <c r="J3746">
        <f t="shared" si="116"/>
        <v>0</v>
      </c>
    </row>
    <row r="3747" spans="1:10" x14ac:dyDescent="0.25">
      <c r="A3747" s="4" t="str">
        <f t="shared" si="117"/>
        <v>TariffFlat8/5/2021 (5pm-6pm &amp; 8pm-9pm)2</v>
      </c>
      <c r="B3747" t="s">
        <v>100</v>
      </c>
      <c r="C3747" t="s">
        <v>121</v>
      </c>
      <c r="D3747" s="5" t="s">
        <v>286</v>
      </c>
      <c r="E3747">
        <v>2</v>
      </c>
      <c r="F3747">
        <v>1.1035665273666382</v>
      </c>
      <c r="G3747">
        <v>1.0932303667068481</v>
      </c>
      <c r="H3747">
        <v>6.1641940847039223E-3</v>
      </c>
      <c r="I3747">
        <v>73.456343853072156</v>
      </c>
      <c r="J3747">
        <f t="shared" si="116"/>
        <v>0</v>
      </c>
    </row>
    <row r="3748" spans="1:10" x14ac:dyDescent="0.25">
      <c r="A3748" s="4" t="str">
        <f t="shared" si="117"/>
        <v>TariffFlat8/5/2021 (5pm-6pm &amp; 8pm-9pm)3</v>
      </c>
      <c r="B3748" t="s">
        <v>100</v>
      </c>
      <c r="C3748" t="s">
        <v>121</v>
      </c>
      <c r="D3748" s="5" t="s">
        <v>286</v>
      </c>
      <c r="E3748">
        <v>3</v>
      </c>
      <c r="F3748">
        <v>0.96419632434844971</v>
      </c>
      <c r="G3748">
        <v>0.9534919261932373</v>
      </c>
      <c r="H3748">
        <v>5.5859922431409359E-3</v>
      </c>
      <c r="I3748">
        <v>72.221652008023455</v>
      </c>
      <c r="J3748">
        <f t="shared" si="116"/>
        <v>0</v>
      </c>
    </row>
    <row r="3749" spans="1:10" x14ac:dyDescent="0.25">
      <c r="A3749" s="4" t="str">
        <f t="shared" si="117"/>
        <v>TariffFlat8/5/2021 (5pm-6pm &amp; 8pm-9pm)4</v>
      </c>
      <c r="B3749" t="s">
        <v>100</v>
      </c>
      <c r="C3749" t="s">
        <v>121</v>
      </c>
      <c r="D3749" s="5" t="s">
        <v>286</v>
      </c>
      <c r="E3749">
        <v>4</v>
      </c>
      <c r="F3749">
        <v>0.86265772581100464</v>
      </c>
      <c r="G3749">
        <v>0.85480308532714844</v>
      </c>
      <c r="H3749">
        <v>5.0137005746364594E-3</v>
      </c>
      <c r="I3749">
        <v>71.545068874090674</v>
      </c>
      <c r="J3749">
        <f t="shared" si="116"/>
        <v>0</v>
      </c>
    </row>
    <row r="3750" spans="1:10" x14ac:dyDescent="0.25">
      <c r="A3750" s="4" t="str">
        <f t="shared" si="117"/>
        <v>TariffFlat8/5/2021 (5pm-6pm &amp; 8pm-9pm)5</v>
      </c>
      <c r="B3750" t="s">
        <v>100</v>
      </c>
      <c r="C3750" t="s">
        <v>121</v>
      </c>
      <c r="D3750" s="5" t="s">
        <v>286</v>
      </c>
      <c r="E3750">
        <v>5</v>
      </c>
      <c r="F3750">
        <v>0.78999394178390503</v>
      </c>
      <c r="G3750">
        <v>0.7875903844833374</v>
      </c>
      <c r="H3750">
        <v>4.4369869865477085E-3</v>
      </c>
      <c r="I3750">
        <v>70.968348638671458</v>
      </c>
      <c r="J3750">
        <f t="shared" si="116"/>
        <v>0</v>
      </c>
    </row>
    <row r="3751" spans="1:10" x14ac:dyDescent="0.25">
      <c r="A3751" s="4" t="str">
        <f t="shared" si="117"/>
        <v>TariffFlat8/5/2021 (5pm-6pm &amp; 8pm-9pm)6</v>
      </c>
      <c r="B3751" t="s">
        <v>100</v>
      </c>
      <c r="C3751" t="s">
        <v>121</v>
      </c>
      <c r="D3751" s="5" t="s">
        <v>286</v>
      </c>
      <c r="E3751">
        <v>6</v>
      </c>
      <c r="F3751">
        <v>0.74656862020492554</v>
      </c>
      <c r="G3751">
        <v>0.74276906251907349</v>
      </c>
      <c r="H3751">
        <v>3.8790446706116199E-3</v>
      </c>
      <c r="I3751">
        <v>70.041047985494501</v>
      </c>
      <c r="J3751">
        <f t="shared" si="116"/>
        <v>0</v>
      </c>
    </row>
    <row r="3752" spans="1:10" x14ac:dyDescent="0.25">
      <c r="A3752" s="4" t="str">
        <f t="shared" si="117"/>
        <v>TariffFlat8/5/2021 (5pm-6pm &amp; 8pm-9pm)7</v>
      </c>
      <c r="B3752" t="s">
        <v>100</v>
      </c>
      <c r="C3752" t="s">
        <v>121</v>
      </c>
      <c r="D3752" s="5" t="s">
        <v>286</v>
      </c>
      <c r="E3752">
        <v>7</v>
      </c>
      <c r="F3752">
        <v>0.72514122724533081</v>
      </c>
      <c r="G3752">
        <v>0.73193573951721191</v>
      </c>
      <c r="H3752">
        <v>3.7158511113375425E-3</v>
      </c>
      <c r="I3752">
        <v>69.322344952476527</v>
      </c>
      <c r="J3752">
        <f t="shared" si="116"/>
        <v>0</v>
      </c>
    </row>
    <row r="3753" spans="1:10" x14ac:dyDescent="0.25">
      <c r="A3753" s="4" t="str">
        <f t="shared" si="117"/>
        <v>TariffFlat8/5/2021 (5pm-6pm &amp; 8pm-9pm)8</v>
      </c>
      <c r="B3753" t="s">
        <v>100</v>
      </c>
      <c r="C3753" t="s">
        <v>121</v>
      </c>
      <c r="D3753" s="5" t="s">
        <v>286</v>
      </c>
      <c r="E3753">
        <v>8</v>
      </c>
      <c r="F3753">
        <v>0.7409932017326355</v>
      </c>
      <c r="G3753">
        <v>0.73912787437438965</v>
      </c>
      <c r="H3753">
        <v>4.1187452152371407E-3</v>
      </c>
      <c r="I3753">
        <v>69.292244066483434</v>
      </c>
      <c r="J3753">
        <f t="shared" si="116"/>
        <v>0</v>
      </c>
    </row>
    <row r="3754" spans="1:10" x14ac:dyDescent="0.25">
      <c r="A3754" s="4" t="str">
        <f t="shared" si="117"/>
        <v>TariffFlat8/5/2021 (5pm-6pm &amp; 8pm-9pm)9</v>
      </c>
      <c r="B3754" t="s">
        <v>100</v>
      </c>
      <c r="C3754" t="s">
        <v>121</v>
      </c>
      <c r="D3754" s="5" t="s">
        <v>286</v>
      </c>
      <c r="E3754">
        <v>9</v>
      </c>
      <c r="F3754">
        <v>0.76071661710739136</v>
      </c>
      <c r="G3754">
        <v>0.75261276960372925</v>
      </c>
      <c r="H3754">
        <v>4.8805917613208294E-3</v>
      </c>
      <c r="I3754">
        <v>71.510165556493888</v>
      </c>
      <c r="J3754">
        <f t="shared" si="116"/>
        <v>0</v>
      </c>
    </row>
    <row r="3755" spans="1:10" x14ac:dyDescent="0.25">
      <c r="A3755" s="4" t="str">
        <f t="shared" si="117"/>
        <v>TariffFlat8/5/2021 (5pm-6pm &amp; 8pm-9pm)10</v>
      </c>
      <c r="B3755" t="s">
        <v>100</v>
      </c>
      <c r="C3755" t="s">
        <v>121</v>
      </c>
      <c r="D3755" s="5" t="s">
        <v>286</v>
      </c>
      <c r="E3755">
        <v>10</v>
      </c>
      <c r="F3755">
        <v>0.80944150686264038</v>
      </c>
      <c r="G3755">
        <v>0.80906134843826294</v>
      </c>
      <c r="H3755">
        <v>5.8542597107589245E-3</v>
      </c>
      <c r="I3755">
        <v>75.475173640315759</v>
      </c>
      <c r="J3755">
        <f t="shared" si="116"/>
        <v>0</v>
      </c>
    </row>
    <row r="3756" spans="1:10" x14ac:dyDescent="0.25">
      <c r="A3756" s="4" t="str">
        <f t="shared" si="117"/>
        <v>TariffFlat8/5/2021 (5pm-6pm &amp; 8pm-9pm)11</v>
      </c>
      <c r="B3756" t="s">
        <v>100</v>
      </c>
      <c r="C3756" t="s">
        <v>121</v>
      </c>
      <c r="D3756" s="5" t="s">
        <v>286</v>
      </c>
      <c r="E3756">
        <v>11</v>
      </c>
      <c r="F3756">
        <v>0.94563347101211548</v>
      </c>
      <c r="G3756">
        <v>0.93092560768127441</v>
      </c>
      <c r="H3756">
        <v>6.8457447923719883E-3</v>
      </c>
      <c r="I3756">
        <v>79.917847118951883</v>
      </c>
      <c r="J3756">
        <f t="shared" si="116"/>
        <v>0</v>
      </c>
    </row>
    <row r="3757" spans="1:10" x14ac:dyDescent="0.25">
      <c r="A3757" s="4" t="str">
        <f t="shared" si="117"/>
        <v>TariffFlat8/5/2021 (5pm-6pm &amp; 8pm-9pm)12</v>
      </c>
      <c r="B3757" t="s">
        <v>100</v>
      </c>
      <c r="C3757" t="s">
        <v>121</v>
      </c>
      <c r="D3757" s="5" t="s">
        <v>286</v>
      </c>
      <c r="E3757">
        <v>12</v>
      </c>
      <c r="F3757">
        <v>1.1641309261322021</v>
      </c>
      <c r="G3757">
        <v>1.1446050405502319</v>
      </c>
      <c r="H3757">
        <v>7.8260879963636398E-3</v>
      </c>
      <c r="I3757">
        <v>84.142331048309089</v>
      </c>
      <c r="J3757">
        <f t="shared" si="116"/>
        <v>0</v>
      </c>
    </row>
    <row r="3758" spans="1:10" x14ac:dyDescent="0.25">
      <c r="A3758" s="4" t="str">
        <f t="shared" si="117"/>
        <v>TariffFlat8/5/2021 (5pm-6pm &amp; 8pm-9pm)13</v>
      </c>
      <c r="B3758" t="s">
        <v>100</v>
      </c>
      <c r="C3758" t="s">
        <v>121</v>
      </c>
      <c r="D3758" s="5" t="s">
        <v>286</v>
      </c>
      <c r="E3758">
        <v>13</v>
      </c>
      <c r="F3758">
        <v>1.4288221597671509</v>
      </c>
      <c r="G3758">
        <v>1.425281286239624</v>
      </c>
      <c r="H3758">
        <v>8.4956223145127296E-3</v>
      </c>
      <c r="I3758">
        <v>86.825339843494064</v>
      </c>
      <c r="J3758">
        <f t="shared" si="116"/>
        <v>0</v>
      </c>
    </row>
    <row r="3759" spans="1:10" x14ac:dyDescent="0.25">
      <c r="A3759" s="4" t="str">
        <f t="shared" si="117"/>
        <v>TariffFlat8/5/2021 (5pm-6pm &amp; 8pm-9pm)14</v>
      </c>
      <c r="B3759" t="s">
        <v>100</v>
      </c>
      <c r="C3759" t="s">
        <v>121</v>
      </c>
      <c r="D3759" s="5" t="s">
        <v>286</v>
      </c>
      <c r="E3759">
        <v>14</v>
      </c>
      <c r="F3759">
        <v>1.7053432464599609</v>
      </c>
      <c r="G3759">
        <v>1.705923318862915</v>
      </c>
      <c r="H3759">
        <v>8.2405237480998039E-3</v>
      </c>
      <c r="I3759">
        <v>88.084464528225737</v>
      </c>
      <c r="J3759">
        <f t="shared" si="116"/>
        <v>0</v>
      </c>
    </row>
    <row r="3760" spans="1:10" x14ac:dyDescent="0.25">
      <c r="A3760" s="4" t="str">
        <f t="shared" si="117"/>
        <v>TariffFlat8/5/2021 (5pm-6pm &amp; 8pm-9pm)15</v>
      </c>
      <c r="B3760" t="s">
        <v>100</v>
      </c>
      <c r="C3760" t="s">
        <v>121</v>
      </c>
      <c r="D3760" s="5" t="s">
        <v>286</v>
      </c>
      <c r="E3760">
        <v>15</v>
      </c>
      <c r="F3760">
        <v>1.9625699520111084</v>
      </c>
      <c r="G3760">
        <v>1.9622100591659546</v>
      </c>
      <c r="H3760">
        <v>4.6291695907711983E-3</v>
      </c>
      <c r="I3760">
        <v>88.864128888287013</v>
      </c>
      <c r="J3760">
        <f t="shared" si="116"/>
        <v>0</v>
      </c>
    </row>
    <row r="3761" spans="1:10" x14ac:dyDescent="0.25">
      <c r="A3761" s="4" t="str">
        <f t="shared" si="117"/>
        <v>TariffFlat8/5/2021 (5pm-6pm &amp; 8pm-9pm)16</v>
      </c>
      <c r="B3761" t="s">
        <v>100</v>
      </c>
      <c r="C3761" t="s">
        <v>121</v>
      </c>
      <c r="D3761" s="5" t="s">
        <v>286</v>
      </c>
      <c r="E3761">
        <v>16</v>
      </c>
      <c r="F3761">
        <v>2.2049000263214111</v>
      </c>
      <c r="G3761">
        <v>2.2052597999572754</v>
      </c>
      <c r="H3761">
        <v>4.6291695907711983E-3</v>
      </c>
      <c r="I3761">
        <v>89.224495893432533</v>
      </c>
      <c r="J3761">
        <f t="shared" si="116"/>
        <v>0</v>
      </c>
    </row>
    <row r="3762" spans="1:10" x14ac:dyDescent="0.25">
      <c r="A3762" s="4" t="str">
        <f t="shared" si="117"/>
        <v>TariffFlat8/5/2021 (5pm-6pm &amp; 8pm-9pm)17</v>
      </c>
      <c r="B3762" t="s">
        <v>100</v>
      </c>
      <c r="C3762" t="s">
        <v>121</v>
      </c>
      <c r="D3762" s="5" t="s">
        <v>286</v>
      </c>
      <c r="E3762">
        <v>17</v>
      </c>
      <c r="F3762">
        <v>2.4093127250671387</v>
      </c>
      <c r="G3762">
        <v>2.3987584114074707</v>
      </c>
      <c r="H3762">
        <v>8.704078383743763E-3</v>
      </c>
      <c r="I3762">
        <v>89.532507922161869</v>
      </c>
      <c r="J3762">
        <f t="shared" si="116"/>
        <v>0</v>
      </c>
    </row>
    <row r="3763" spans="1:10" x14ac:dyDescent="0.25">
      <c r="A3763" s="4" t="str">
        <f t="shared" si="117"/>
        <v>TariffFlat8/5/2021 (5pm-6pm &amp; 8pm-9pm)18</v>
      </c>
      <c r="B3763" t="s">
        <v>100</v>
      </c>
      <c r="C3763" t="s">
        <v>121</v>
      </c>
      <c r="D3763" s="5" t="s">
        <v>286</v>
      </c>
      <c r="E3763">
        <v>18</v>
      </c>
      <c r="F3763">
        <v>2.5569758415222168</v>
      </c>
      <c r="G3763">
        <v>1.6280158758163452</v>
      </c>
      <c r="H3763">
        <v>1.0043762624263763E-2</v>
      </c>
      <c r="I3763">
        <v>89.322932807339399</v>
      </c>
      <c r="J3763">
        <f t="shared" si="116"/>
        <v>0</v>
      </c>
    </row>
    <row r="3764" spans="1:10" x14ac:dyDescent="0.25">
      <c r="A3764" s="4" t="str">
        <f t="shared" si="117"/>
        <v>TariffFlat8/5/2021 (5pm-6pm &amp; 8pm-9pm)19</v>
      </c>
      <c r="B3764" t="s">
        <v>100</v>
      </c>
      <c r="C3764" t="s">
        <v>121</v>
      </c>
      <c r="D3764" s="5" t="s">
        <v>286</v>
      </c>
      <c r="E3764">
        <v>19</v>
      </c>
      <c r="F3764">
        <v>2.5517241954803467</v>
      </c>
      <c r="G3764">
        <v>2.8663504123687744</v>
      </c>
      <c r="H3764">
        <v>9.9490350112318993E-3</v>
      </c>
      <c r="I3764">
        <v>88.089556360352461</v>
      </c>
      <c r="J3764">
        <f t="shared" si="116"/>
        <v>0</v>
      </c>
    </row>
    <row r="3765" spans="1:10" x14ac:dyDescent="0.25">
      <c r="A3765" s="4" t="str">
        <f t="shared" si="117"/>
        <v>TariffFlat8/5/2021 (5pm-6pm &amp; 8pm-9pm)20</v>
      </c>
      <c r="B3765" t="s">
        <v>100</v>
      </c>
      <c r="C3765" t="s">
        <v>121</v>
      </c>
      <c r="D3765" s="5" t="s">
        <v>286</v>
      </c>
      <c r="E3765">
        <v>20</v>
      </c>
      <c r="F3765">
        <v>2.3556807041168213</v>
      </c>
      <c r="G3765">
        <v>2.4463341236114502</v>
      </c>
      <c r="H3765">
        <v>9.4666723161935806E-3</v>
      </c>
      <c r="I3765">
        <v>85.761641660735137</v>
      </c>
      <c r="J3765">
        <f t="shared" si="116"/>
        <v>0</v>
      </c>
    </row>
    <row r="3766" spans="1:10" x14ac:dyDescent="0.25">
      <c r="A3766" s="4" t="str">
        <f t="shared" si="117"/>
        <v>TariffFlat8/5/2021 (5pm-6pm &amp; 8pm-9pm)21</v>
      </c>
      <c r="B3766" t="s">
        <v>100</v>
      </c>
      <c r="C3766" t="s">
        <v>121</v>
      </c>
      <c r="D3766" s="5" t="s">
        <v>286</v>
      </c>
      <c r="E3766">
        <v>21</v>
      </c>
      <c r="F3766">
        <v>2.1863002777099609</v>
      </c>
      <c r="G3766">
        <v>1.5135219097137451</v>
      </c>
      <c r="H3766">
        <v>9.1466717422008514E-3</v>
      </c>
      <c r="I3766">
        <v>82.2645175580368</v>
      </c>
      <c r="J3766">
        <f t="shared" si="116"/>
        <v>0</v>
      </c>
    </row>
    <row r="3767" spans="1:10" x14ac:dyDescent="0.25">
      <c r="A3767" s="4" t="str">
        <f t="shared" si="117"/>
        <v>TariffFlat8/5/2021 (5pm-6pm &amp; 8pm-9pm)22</v>
      </c>
      <c r="B3767" t="s">
        <v>100</v>
      </c>
      <c r="C3767" t="s">
        <v>121</v>
      </c>
      <c r="D3767" s="5" t="s">
        <v>286</v>
      </c>
      <c r="E3767">
        <v>22</v>
      </c>
      <c r="F3767">
        <v>2.0083401203155518</v>
      </c>
      <c r="G3767">
        <v>2.3575530052185059</v>
      </c>
      <c r="H3767">
        <v>8.824031800031662E-3</v>
      </c>
      <c r="I3767">
        <v>78.382868460195482</v>
      </c>
      <c r="J3767">
        <f t="shared" si="116"/>
        <v>0</v>
      </c>
    </row>
    <row r="3768" spans="1:10" x14ac:dyDescent="0.25">
      <c r="A3768" s="4" t="str">
        <f t="shared" si="117"/>
        <v>TariffFlat8/5/2021 (5pm-6pm &amp; 8pm-9pm)23</v>
      </c>
      <c r="B3768" t="s">
        <v>100</v>
      </c>
      <c r="C3768" t="s">
        <v>121</v>
      </c>
      <c r="D3768" s="5" t="s">
        <v>286</v>
      </c>
      <c r="E3768">
        <v>23</v>
      </c>
      <c r="F3768">
        <v>1.7127412557601929</v>
      </c>
      <c r="G3768">
        <v>1.8225259780883789</v>
      </c>
      <c r="H3768">
        <v>8.1153139472007751E-3</v>
      </c>
      <c r="I3768">
        <v>75.737609131485272</v>
      </c>
      <c r="J3768">
        <f t="shared" si="116"/>
        <v>0</v>
      </c>
    </row>
    <row r="3769" spans="1:10" x14ac:dyDescent="0.25">
      <c r="A3769" s="4" t="str">
        <f t="shared" si="117"/>
        <v>TariffFlat8/5/2021 (5pm-6pm &amp; 8pm-9pm)24</v>
      </c>
      <c r="B3769" t="s">
        <v>100</v>
      </c>
      <c r="C3769" t="s">
        <v>121</v>
      </c>
      <c r="D3769" s="5" t="s">
        <v>286</v>
      </c>
      <c r="E3769">
        <v>24</v>
      </c>
      <c r="F3769">
        <v>1.4210788011550903</v>
      </c>
      <c r="G3769">
        <v>1.4890979528427124</v>
      </c>
      <c r="H3769">
        <v>7.4161402881145477E-3</v>
      </c>
      <c r="I3769">
        <v>73.790113496745775</v>
      </c>
      <c r="J3769">
        <f t="shared" si="116"/>
        <v>0</v>
      </c>
    </row>
    <row r="3770" spans="1:10" x14ac:dyDescent="0.25">
      <c r="A3770" s="4" t="str">
        <f t="shared" si="117"/>
        <v>TariffFlat8/27/2021 (6pm-8pm)1</v>
      </c>
      <c r="B3770" t="s">
        <v>100</v>
      </c>
      <c r="C3770" t="s">
        <v>121</v>
      </c>
      <c r="D3770" s="5" t="s">
        <v>287</v>
      </c>
      <c r="E3770">
        <v>1</v>
      </c>
      <c r="F3770">
        <v>1.1071903705596924</v>
      </c>
      <c r="G3770">
        <v>1.1057038307189941</v>
      </c>
      <c r="H3770">
        <v>6.4136320725083351E-3</v>
      </c>
      <c r="I3770">
        <v>75.043293043595483</v>
      </c>
      <c r="J3770">
        <f t="shared" si="116"/>
        <v>0</v>
      </c>
    </row>
    <row r="3771" spans="1:10" x14ac:dyDescent="0.25">
      <c r="A3771" s="4" t="str">
        <f t="shared" si="117"/>
        <v>TariffFlat8/27/2021 (6pm-8pm)2</v>
      </c>
      <c r="B3771" t="s">
        <v>100</v>
      </c>
      <c r="C3771" t="s">
        <v>121</v>
      </c>
      <c r="D3771" s="5" t="s">
        <v>287</v>
      </c>
      <c r="E3771">
        <v>2</v>
      </c>
      <c r="F3771">
        <v>0.93943840265274048</v>
      </c>
      <c r="G3771">
        <v>0.9311789870262146</v>
      </c>
      <c r="H3771">
        <v>5.8233723975718021E-3</v>
      </c>
      <c r="I3771">
        <v>73.230362929136845</v>
      </c>
      <c r="J3771">
        <f t="shared" si="116"/>
        <v>0</v>
      </c>
    </row>
    <row r="3772" spans="1:10" x14ac:dyDescent="0.25">
      <c r="A3772" s="4" t="str">
        <f t="shared" si="117"/>
        <v>TariffFlat8/27/2021 (6pm-8pm)3</v>
      </c>
      <c r="B3772" t="s">
        <v>100</v>
      </c>
      <c r="C3772" t="s">
        <v>121</v>
      </c>
      <c r="D3772" s="5" t="s">
        <v>287</v>
      </c>
      <c r="E3772">
        <v>3</v>
      </c>
      <c r="F3772">
        <v>0.81198883056640625</v>
      </c>
      <c r="G3772">
        <v>0.80634874105453491</v>
      </c>
      <c r="H3772">
        <v>5.2019967697560787E-3</v>
      </c>
      <c r="I3772">
        <v>71.535219557662828</v>
      </c>
      <c r="J3772">
        <f t="shared" si="116"/>
        <v>0</v>
      </c>
    </row>
    <row r="3773" spans="1:10" x14ac:dyDescent="0.25">
      <c r="A3773" s="4" t="str">
        <f t="shared" si="117"/>
        <v>TariffFlat8/27/2021 (6pm-8pm)4</v>
      </c>
      <c r="B3773" t="s">
        <v>100</v>
      </c>
      <c r="C3773" t="s">
        <v>121</v>
      </c>
      <c r="D3773" s="5" t="s">
        <v>287</v>
      </c>
      <c r="E3773">
        <v>4</v>
      </c>
      <c r="F3773">
        <v>0.73327207565307617</v>
      </c>
      <c r="G3773">
        <v>0.7183915376663208</v>
      </c>
      <c r="H3773">
        <v>4.6525676734745502E-3</v>
      </c>
      <c r="I3773">
        <v>70.466898547010501</v>
      </c>
      <c r="J3773">
        <f t="shared" si="116"/>
        <v>0</v>
      </c>
    </row>
    <row r="3774" spans="1:10" x14ac:dyDescent="0.25">
      <c r="A3774" s="4" t="str">
        <f t="shared" si="117"/>
        <v>TariffFlat8/27/2021 (6pm-8pm)5</v>
      </c>
      <c r="B3774" t="s">
        <v>100</v>
      </c>
      <c r="C3774" t="s">
        <v>121</v>
      </c>
      <c r="D3774" s="5" t="s">
        <v>287</v>
      </c>
      <c r="E3774">
        <v>5</v>
      </c>
      <c r="F3774">
        <v>0.67390918731689453</v>
      </c>
      <c r="G3774">
        <v>0.66424804925918579</v>
      </c>
      <c r="H3774">
        <v>4.1013644076883793E-3</v>
      </c>
      <c r="I3774">
        <v>69.373493313628671</v>
      </c>
      <c r="J3774">
        <f t="shared" si="116"/>
        <v>0</v>
      </c>
    </row>
    <row r="3775" spans="1:10" x14ac:dyDescent="0.25">
      <c r="A3775" s="4" t="str">
        <f t="shared" si="117"/>
        <v>TariffFlat8/27/2021 (6pm-8pm)6</v>
      </c>
      <c r="B3775" t="s">
        <v>100</v>
      </c>
      <c r="C3775" t="s">
        <v>121</v>
      </c>
      <c r="D3775" s="5" t="s">
        <v>287</v>
      </c>
      <c r="E3775">
        <v>6</v>
      </c>
      <c r="F3775">
        <v>0.64923840761184692</v>
      </c>
      <c r="G3775">
        <v>0.64394032955169678</v>
      </c>
      <c r="H3775">
        <v>3.601619740948081E-3</v>
      </c>
      <c r="I3775">
        <v>68.57447119711243</v>
      </c>
      <c r="J3775">
        <f t="shared" si="116"/>
        <v>0</v>
      </c>
    </row>
    <row r="3776" spans="1:10" x14ac:dyDescent="0.25">
      <c r="A3776" s="4" t="str">
        <f t="shared" si="117"/>
        <v>TariffFlat8/27/2021 (6pm-8pm)7</v>
      </c>
      <c r="B3776" t="s">
        <v>100</v>
      </c>
      <c r="C3776" t="s">
        <v>121</v>
      </c>
      <c r="D3776" s="5" t="s">
        <v>287</v>
      </c>
      <c r="E3776">
        <v>7</v>
      </c>
      <c r="F3776">
        <v>0.66721314191818237</v>
      </c>
      <c r="G3776">
        <v>0.67075514793395996</v>
      </c>
      <c r="H3776">
        <v>3.4280868712812662E-3</v>
      </c>
      <c r="I3776">
        <v>67.592154108273249</v>
      </c>
      <c r="J3776">
        <f t="shared" si="116"/>
        <v>0</v>
      </c>
    </row>
    <row r="3777" spans="1:10" x14ac:dyDescent="0.25">
      <c r="A3777" s="4" t="str">
        <f t="shared" si="117"/>
        <v>TariffFlat8/27/2021 (6pm-8pm)8</v>
      </c>
      <c r="B3777" t="s">
        <v>100</v>
      </c>
      <c r="C3777" t="s">
        <v>121</v>
      </c>
      <c r="D3777" s="5" t="s">
        <v>287</v>
      </c>
      <c r="E3777">
        <v>8</v>
      </c>
      <c r="F3777">
        <v>0.67792296409606934</v>
      </c>
      <c r="G3777">
        <v>0.67058253288269043</v>
      </c>
      <c r="H3777">
        <v>3.7050512619316578E-3</v>
      </c>
      <c r="I3777">
        <v>67.252021987907028</v>
      </c>
      <c r="J3777">
        <f t="shared" si="116"/>
        <v>0</v>
      </c>
    </row>
    <row r="3778" spans="1:10" x14ac:dyDescent="0.25">
      <c r="A3778" s="4" t="str">
        <f t="shared" si="117"/>
        <v>TariffFlat8/27/2021 (6pm-8pm)9</v>
      </c>
      <c r="B3778" t="s">
        <v>100</v>
      </c>
      <c r="C3778" t="s">
        <v>121</v>
      </c>
      <c r="D3778" s="5" t="s">
        <v>287</v>
      </c>
      <c r="E3778">
        <v>9</v>
      </c>
      <c r="F3778">
        <v>0.63432681560516357</v>
      </c>
      <c r="G3778">
        <v>0.64049685001373291</v>
      </c>
      <c r="H3778">
        <v>4.3753338977694511E-3</v>
      </c>
      <c r="I3778">
        <v>69.795237880924958</v>
      </c>
      <c r="J3778">
        <f t="shared" ref="J3778:J3841" si="118">INDEX(events, MATCH(CONCATENATE(B3778, C3778, D3778), events_y, 0), MATCH("Confidential", events_x, 0))</f>
        <v>0</v>
      </c>
    </row>
    <row r="3779" spans="1:10" x14ac:dyDescent="0.25">
      <c r="A3779" s="4" t="str">
        <f t="shared" ref="A3779:A3842" si="119">B3779&amp;C3779&amp;D3779&amp;E3779</f>
        <v>TariffFlat8/27/2021 (6pm-8pm)10</v>
      </c>
      <c r="B3779" t="s">
        <v>100</v>
      </c>
      <c r="C3779" t="s">
        <v>121</v>
      </c>
      <c r="D3779" s="5" t="s">
        <v>287</v>
      </c>
      <c r="E3779">
        <v>10</v>
      </c>
      <c r="F3779">
        <v>0.64309924840927124</v>
      </c>
      <c r="G3779">
        <v>0.64941346645355225</v>
      </c>
      <c r="H3779">
        <v>5.2382475696504116E-3</v>
      </c>
      <c r="I3779">
        <v>75.085628455721263</v>
      </c>
      <c r="J3779">
        <f t="shared" si="118"/>
        <v>0</v>
      </c>
    </row>
    <row r="3780" spans="1:10" x14ac:dyDescent="0.25">
      <c r="A3780" s="4" t="str">
        <f t="shared" si="119"/>
        <v>TariffFlat8/27/2021 (6pm-8pm)11</v>
      </c>
      <c r="B3780" t="s">
        <v>100</v>
      </c>
      <c r="C3780" t="s">
        <v>121</v>
      </c>
      <c r="D3780" s="5" t="s">
        <v>287</v>
      </c>
      <c r="E3780">
        <v>11</v>
      </c>
      <c r="F3780">
        <v>0.71446698904037476</v>
      </c>
      <c r="G3780">
        <v>0.72005933523178101</v>
      </c>
      <c r="H3780">
        <v>6.2271011993288994E-3</v>
      </c>
      <c r="I3780">
        <v>80.63086312204544</v>
      </c>
      <c r="J3780">
        <f t="shared" si="118"/>
        <v>0</v>
      </c>
    </row>
    <row r="3781" spans="1:10" x14ac:dyDescent="0.25">
      <c r="A3781" s="4" t="str">
        <f t="shared" si="119"/>
        <v>TariffFlat8/27/2021 (6pm-8pm)12</v>
      </c>
      <c r="B3781" t="s">
        <v>100</v>
      </c>
      <c r="C3781" t="s">
        <v>121</v>
      </c>
      <c r="D3781" s="5" t="s">
        <v>287</v>
      </c>
      <c r="E3781">
        <v>12</v>
      </c>
      <c r="F3781">
        <v>0.90089321136474609</v>
      </c>
      <c r="G3781">
        <v>0.89148104190826416</v>
      </c>
      <c r="H3781">
        <v>7.2921677492558956E-3</v>
      </c>
      <c r="I3781">
        <v>85.362146071756058</v>
      </c>
      <c r="J3781">
        <f t="shared" si="118"/>
        <v>0</v>
      </c>
    </row>
    <row r="3782" spans="1:10" x14ac:dyDescent="0.25">
      <c r="A3782" s="4" t="str">
        <f t="shared" si="119"/>
        <v>TariffFlat8/27/2021 (6pm-8pm)13</v>
      </c>
      <c r="B3782" t="s">
        <v>100</v>
      </c>
      <c r="C3782" t="s">
        <v>121</v>
      </c>
      <c r="D3782" s="5" t="s">
        <v>287</v>
      </c>
      <c r="E3782">
        <v>13</v>
      </c>
      <c r="F3782">
        <v>1.1981409788131714</v>
      </c>
      <c r="G3782">
        <v>1.1982946395874023</v>
      </c>
      <c r="H3782">
        <v>8.3912992849946022E-3</v>
      </c>
      <c r="I3782">
        <v>89.083264755032403</v>
      </c>
      <c r="J3782">
        <f t="shared" si="118"/>
        <v>0</v>
      </c>
    </row>
    <row r="3783" spans="1:10" x14ac:dyDescent="0.25">
      <c r="A3783" s="4" t="str">
        <f t="shared" si="119"/>
        <v>TariffFlat8/27/2021 (6pm-8pm)14</v>
      </c>
      <c r="B3783" t="s">
        <v>100</v>
      </c>
      <c r="C3783" t="s">
        <v>121</v>
      </c>
      <c r="D3783" s="5" t="s">
        <v>287</v>
      </c>
      <c r="E3783">
        <v>14</v>
      </c>
      <c r="F3783">
        <v>1.5653880834579468</v>
      </c>
      <c r="G3783">
        <v>1.5621109008789063</v>
      </c>
      <c r="H3783">
        <v>9.0108523145318031E-3</v>
      </c>
      <c r="I3783">
        <v>91.786844541615167</v>
      </c>
      <c r="J3783">
        <f t="shared" si="118"/>
        <v>0</v>
      </c>
    </row>
    <row r="3784" spans="1:10" x14ac:dyDescent="0.25">
      <c r="A3784" s="4" t="str">
        <f t="shared" si="119"/>
        <v>TariffFlat8/27/2021 (6pm-8pm)15</v>
      </c>
      <c r="B3784" t="s">
        <v>100</v>
      </c>
      <c r="C3784" t="s">
        <v>121</v>
      </c>
      <c r="D3784" s="5" t="s">
        <v>287</v>
      </c>
      <c r="E3784">
        <v>15</v>
      </c>
      <c r="F3784">
        <v>1.9087773561477661</v>
      </c>
      <c r="G3784">
        <v>1.9349128007888794</v>
      </c>
      <c r="H3784">
        <v>8.6388746276497841E-3</v>
      </c>
      <c r="I3784">
        <v>93.398712549821298</v>
      </c>
      <c r="J3784">
        <f t="shared" si="118"/>
        <v>0</v>
      </c>
    </row>
    <row r="3785" spans="1:10" x14ac:dyDescent="0.25">
      <c r="A3785" s="4" t="str">
        <f t="shared" si="119"/>
        <v>TariffFlat8/27/2021 (6pm-8pm)16</v>
      </c>
      <c r="B3785" t="s">
        <v>100</v>
      </c>
      <c r="C3785" t="s">
        <v>121</v>
      </c>
      <c r="D3785" s="5" t="s">
        <v>287</v>
      </c>
      <c r="E3785">
        <v>16</v>
      </c>
      <c r="F3785">
        <v>2.3031530380249023</v>
      </c>
      <c r="G3785">
        <v>2.3127462863922119</v>
      </c>
      <c r="H3785">
        <v>4.7984141856431961E-3</v>
      </c>
      <c r="I3785">
        <v>94.780640349763615</v>
      </c>
      <c r="J3785">
        <f t="shared" si="118"/>
        <v>0</v>
      </c>
    </row>
    <row r="3786" spans="1:10" x14ac:dyDescent="0.25">
      <c r="A3786" s="4" t="str">
        <f t="shared" si="119"/>
        <v>TariffFlat8/27/2021 (6pm-8pm)17</v>
      </c>
      <c r="B3786" t="s">
        <v>100</v>
      </c>
      <c r="C3786" t="s">
        <v>121</v>
      </c>
      <c r="D3786" s="5" t="s">
        <v>287</v>
      </c>
      <c r="E3786">
        <v>17</v>
      </c>
      <c r="F3786">
        <v>2.5585660934448242</v>
      </c>
      <c r="G3786">
        <v>2.5489728450775146</v>
      </c>
      <c r="H3786">
        <v>4.7984141856431961E-3</v>
      </c>
      <c r="I3786">
        <v>94.529049119183654</v>
      </c>
      <c r="J3786">
        <f t="shared" si="118"/>
        <v>0</v>
      </c>
    </row>
    <row r="3787" spans="1:10" x14ac:dyDescent="0.25">
      <c r="A3787" s="4" t="str">
        <f t="shared" si="119"/>
        <v>TariffFlat8/27/2021 (6pm-8pm)18</v>
      </c>
      <c r="B3787" t="s">
        <v>100</v>
      </c>
      <c r="C3787" t="s">
        <v>121</v>
      </c>
      <c r="D3787" s="5" t="s">
        <v>287</v>
      </c>
      <c r="E3787">
        <v>18</v>
      </c>
      <c r="F3787">
        <v>2.6513140201568604</v>
      </c>
      <c r="G3787">
        <v>2.6491751670837402</v>
      </c>
      <c r="H3787">
        <v>8.7295593693852425E-3</v>
      </c>
      <c r="I3787">
        <v>92.756959946001118</v>
      </c>
      <c r="J3787">
        <f t="shared" si="118"/>
        <v>0</v>
      </c>
    </row>
    <row r="3788" spans="1:10" x14ac:dyDescent="0.25">
      <c r="A3788" s="4" t="str">
        <f t="shared" si="119"/>
        <v>TariffFlat8/27/2021 (6pm-8pm)19</v>
      </c>
      <c r="B3788" t="s">
        <v>100</v>
      </c>
      <c r="C3788" t="s">
        <v>121</v>
      </c>
      <c r="D3788" s="5" t="s">
        <v>287</v>
      </c>
      <c r="E3788">
        <v>19</v>
      </c>
      <c r="F3788">
        <v>2.5719480514526367</v>
      </c>
      <c r="G3788">
        <v>1.6215569972991943</v>
      </c>
      <c r="H3788">
        <v>9.8506193608045578E-3</v>
      </c>
      <c r="I3788">
        <v>90.960223736641211</v>
      </c>
      <c r="J3788">
        <f t="shared" si="118"/>
        <v>0</v>
      </c>
    </row>
    <row r="3789" spans="1:10" x14ac:dyDescent="0.25">
      <c r="A3789" s="4" t="str">
        <f t="shared" si="119"/>
        <v>TariffFlat8/27/2021 (6pm-8pm)20</v>
      </c>
      <c r="B3789" t="s">
        <v>100</v>
      </c>
      <c r="C3789" t="s">
        <v>121</v>
      </c>
      <c r="D3789" s="5" t="s">
        <v>287</v>
      </c>
      <c r="E3789">
        <v>20</v>
      </c>
      <c r="F3789">
        <v>2.3444681167602539</v>
      </c>
      <c r="G3789">
        <v>1.8194640874862671</v>
      </c>
      <c r="H3789">
        <v>9.545537643134594E-3</v>
      </c>
      <c r="I3789">
        <v>88.139702970302679</v>
      </c>
      <c r="J3789">
        <f t="shared" si="118"/>
        <v>0</v>
      </c>
    </row>
    <row r="3790" spans="1:10" x14ac:dyDescent="0.25">
      <c r="A3790" s="4" t="str">
        <f t="shared" si="119"/>
        <v>TariffFlat8/27/2021 (6pm-8pm)21</v>
      </c>
      <c r="B3790" t="s">
        <v>100</v>
      </c>
      <c r="C3790" t="s">
        <v>121</v>
      </c>
      <c r="D3790" s="5" t="s">
        <v>287</v>
      </c>
      <c r="E3790">
        <v>21</v>
      </c>
      <c r="F3790">
        <v>2.1589765548706055</v>
      </c>
      <c r="G3790">
        <v>2.5779504776000977</v>
      </c>
      <c r="H3790">
        <v>9.250761941075325E-3</v>
      </c>
      <c r="I3790">
        <v>83.497778384966438</v>
      </c>
      <c r="J3790">
        <f t="shared" si="118"/>
        <v>0</v>
      </c>
    </row>
    <row r="3791" spans="1:10" x14ac:dyDescent="0.25">
      <c r="A3791" s="4" t="str">
        <f t="shared" si="119"/>
        <v>TariffFlat8/27/2021 (6pm-8pm)22</v>
      </c>
      <c r="B3791" t="s">
        <v>100</v>
      </c>
      <c r="C3791" t="s">
        <v>121</v>
      </c>
      <c r="D3791" s="5" t="s">
        <v>287</v>
      </c>
      <c r="E3791">
        <v>22</v>
      </c>
      <c r="F3791">
        <v>1.9635468721389771</v>
      </c>
      <c r="G3791">
        <v>2.1112327575683594</v>
      </c>
      <c r="H3791">
        <v>8.6445864289999008E-3</v>
      </c>
      <c r="I3791">
        <v>79.726957374323106</v>
      </c>
      <c r="J3791">
        <f t="shared" si="118"/>
        <v>0</v>
      </c>
    </row>
    <row r="3792" spans="1:10" x14ac:dyDescent="0.25">
      <c r="A3792" s="4" t="str">
        <f t="shared" si="119"/>
        <v>TariffFlat8/27/2021 (6pm-8pm)23</v>
      </c>
      <c r="B3792" t="s">
        <v>100</v>
      </c>
      <c r="C3792" t="s">
        <v>121</v>
      </c>
      <c r="D3792" s="5" t="s">
        <v>287</v>
      </c>
      <c r="E3792">
        <v>23</v>
      </c>
      <c r="F3792">
        <v>1.6939613819122314</v>
      </c>
      <c r="G3792">
        <v>1.7743880748748779</v>
      </c>
      <c r="H3792">
        <v>8.0375019460916519E-3</v>
      </c>
      <c r="I3792">
        <v>77.34102706698387</v>
      </c>
      <c r="J3792">
        <f t="shared" si="118"/>
        <v>0</v>
      </c>
    </row>
    <row r="3793" spans="1:10" x14ac:dyDescent="0.25">
      <c r="A3793" s="4" t="str">
        <f t="shared" si="119"/>
        <v>TariffFlat8/27/2021 (6pm-8pm)24</v>
      </c>
      <c r="B3793" t="s">
        <v>100</v>
      </c>
      <c r="C3793" t="s">
        <v>121</v>
      </c>
      <c r="D3793" s="5" t="s">
        <v>287</v>
      </c>
      <c r="E3793">
        <v>24</v>
      </c>
      <c r="F3793">
        <v>1.4125444889068604</v>
      </c>
      <c r="G3793">
        <v>1.4791774749755859</v>
      </c>
      <c r="H3793">
        <v>7.2673014365136623E-3</v>
      </c>
      <c r="I3793">
        <v>75.332972547264006</v>
      </c>
      <c r="J3793">
        <f t="shared" si="118"/>
        <v>0</v>
      </c>
    </row>
    <row r="3794" spans="1:10" x14ac:dyDescent="0.25">
      <c r="A3794" s="4" t="str">
        <f t="shared" si="119"/>
        <v>TariffFlat9/9/2021 (6pm-8pm)1</v>
      </c>
      <c r="B3794" t="s">
        <v>100</v>
      </c>
      <c r="C3794" t="s">
        <v>121</v>
      </c>
      <c r="D3794" s="5" t="s">
        <v>288</v>
      </c>
      <c r="E3794">
        <v>1</v>
      </c>
      <c r="F3794">
        <v>1.1772274971008301</v>
      </c>
      <c r="G3794">
        <v>1.1815884113311768</v>
      </c>
      <c r="H3794">
        <v>6.6962423734366894E-3</v>
      </c>
      <c r="I3794">
        <v>72.800149847741807</v>
      </c>
      <c r="J3794">
        <f t="shared" si="118"/>
        <v>0</v>
      </c>
    </row>
    <row r="3795" spans="1:10" x14ac:dyDescent="0.25">
      <c r="A3795" s="4" t="str">
        <f t="shared" si="119"/>
        <v>TariffFlat9/9/2021 (6pm-8pm)2</v>
      </c>
      <c r="B3795" t="s">
        <v>100</v>
      </c>
      <c r="C3795" t="s">
        <v>121</v>
      </c>
      <c r="D3795" s="5" t="s">
        <v>288</v>
      </c>
      <c r="E3795">
        <v>2</v>
      </c>
      <c r="F3795">
        <v>0.99342978000640869</v>
      </c>
      <c r="G3795">
        <v>1.0162075757980347</v>
      </c>
      <c r="H3795">
        <v>5.9269117191433907E-3</v>
      </c>
      <c r="I3795">
        <v>72.214895227200202</v>
      </c>
      <c r="J3795">
        <f t="shared" si="118"/>
        <v>0</v>
      </c>
    </row>
    <row r="3796" spans="1:10" x14ac:dyDescent="0.25">
      <c r="A3796" s="4" t="str">
        <f t="shared" si="119"/>
        <v>TariffFlat9/9/2021 (6pm-8pm)3</v>
      </c>
      <c r="B3796" t="s">
        <v>100</v>
      </c>
      <c r="C3796" t="s">
        <v>121</v>
      </c>
      <c r="D3796" s="5" t="s">
        <v>288</v>
      </c>
      <c r="E3796">
        <v>3</v>
      </c>
      <c r="F3796">
        <v>0.8865165114402771</v>
      </c>
      <c r="G3796">
        <v>0.90299028158187866</v>
      </c>
      <c r="H3796">
        <v>5.3947898559272289E-3</v>
      </c>
      <c r="I3796">
        <v>71.782054451725188</v>
      </c>
      <c r="J3796">
        <f t="shared" si="118"/>
        <v>0</v>
      </c>
    </row>
    <row r="3797" spans="1:10" x14ac:dyDescent="0.25">
      <c r="A3797" s="4" t="str">
        <f t="shared" si="119"/>
        <v>TariffFlat9/9/2021 (6pm-8pm)4</v>
      </c>
      <c r="B3797" t="s">
        <v>100</v>
      </c>
      <c r="C3797" t="s">
        <v>121</v>
      </c>
      <c r="D3797" s="5" t="s">
        <v>288</v>
      </c>
      <c r="E3797">
        <v>4</v>
      </c>
      <c r="F3797">
        <v>0.80870908498764038</v>
      </c>
      <c r="G3797">
        <v>0.82355666160583496</v>
      </c>
      <c r="H3797">
        <v>4.8772571608424187E-3</v>
      </c>
      <c r="I3797">
        <v>71.458665239573918</v>
      </c>
      <c r="J3797">
        <f t="shared" si="118"/>
        <v>0</v>
      </c>
    </row>
    <row r="3798" spans="1:10" x14ac:dyDescent="0.25">
      <c r="A3798" s="4" t="str">
        <f t="shared" si="119"/>
        <v>TariffFlat9/9/2021 (6pm-8pm)5</v>
      </c>
      <c r="B3798" t="s">
        <v>100</v>
      </c>
      <c r="C3798" t="s">
        <v>121</v>
      </c>
      <c r="D3798" s="5" t="s">
        <v>288</v>
      </c>
      <c r="E3798">
        <v>5</v>
      </c>
      <c r="F3798">
        <v>0.75955480337142944</v>
      </c>
      <c r="G3798">
        <v>0.76957440376281738</v>
      </c>
      <c r="H3798">
        <v>4.3894597329199314E-3</v>
      </c>
      <c r="I3798">
        <v>71.418894382974443</v>
      </c>
      <c r="J3798">
        <f t="shared" si="118"/>
        <v>0</v>
      </c>
    </row>
    <row r="3799" spans="1:10" x14ac:dyDescent="0.25">
      <c r="A3799" s="4" t="str">
        <f t="shared" si="119"/>
        <v>TariffFlat9/9/2021 (6pm-8pm)6</v>
      </c>
      <c r="B3799" t="s">
        <v>100</v>
      </c>
      <c r="C3799" t="s">
        <v>121</v>
      </c>
      <c r="D3799" s="5" t="s">
        <v>288</v>
      </c>
      <c r="E3799">
        <v>6</v>
      </c>
      <c r="F3799">
        <v>0.74894285202026367</v>
      </c>
      <c r="G3799">
        <v>0.74827849864959717</v>
      </c>
      <c r="H3799">
        <v>3.937981091439724E-3</v>
      </c>
      <c r="I3799">
        <v>71.389641812633727</v>
      </c>
      <c r="J3799">
        <f t="shared" si="118"/>
        <v>0</v>
      </c>
    </row>
    <row r="3800" spans="1:10" x14ac:dyDescent="0.25">
      <c r="A3800" s="4" t="str">
        <f t="shared" si="119"/>
        <v>TariffFlat9/9/2021 (6pm-8pm)7</v>
      </c>
      <c r="B3800" t="s">
        <v>100</v>
      </c>
      <c r="C3800" t="s">
        <v>121</v>
      </c>
      <c r="D3800" s="5" t="s">
        <v>288</v>
      </c>
      <c r="E3800">
        <v>7</v>
      </c>
      <c r="F3800">
        <v>0.76757133007049561</v>
      </c>
      <c r="G3800">
        <v>0.7773672342300415</v>
      </c>
      <c r="H3800">
        <v>3.8428448606282473E-3</v>
      </c>
      <c r="I3800">
        <v>71.493635239865426</v>
      </c>
      <c r="J3800">
        <f t="shared" si="118"/>
        <v>0</v>
      </c>
    </row>
    <row r="3801" spans="1:10" x14ac:dyDescent="0.25">
      <c r="A3801" s="4" t="str">
        <f t="shared" si="119"/>
        <v>TariffFlat9/9/2021 (6pm-8pm)8</v>
      </c>
      <c r="B3801" t="s">
        <v>100</v>
      </c>
      <c r="C3801" t="s">
        <v>121</v>
      </c>
      <c r="D3801" s="5" t="s">
        <v>288</v>
      </c>
      <c r="E3801">
        <v>8</v>
      </c>
      <c r="F3801">
        <v>0.77777189016342163</v>
      </c>
      <c r="G3801">
        <v>0.78560072183609009</v>
      </c>
      <c r="H3801">
        <v>4.1742529720067978E-3</v>
      </c>
      <c r="I3801">
        <v>71.257223746502945</v>
      </c>
      <c r="J3801">
        <f t="shared" si="118"/>
        <v>0</v>
      </c>
    </row>
    <row r="3802" spans="1:10" x14ac:dyDescent="0.25">
      <c r="A3802" s="4" t="str">
        <f t="shared" si="119"/>
        <v>TariffFlat9/9/2021 (6pm-8pm)9</v>
      </c>
      <c r="B3802" t="s">
        <v>100</v>
      </c>
      <c r="C3802" t="s">
        <v>121</v>
      </c>
      <c r="D3802" s="5" t="s">
        <v>288</v>
      </c>
      <c r="E3802">
        <v>9</v>
      </c>
      <c r="F3802">
        <v>0.77419054508209229</v>
      </c>
      <c r="G3802">
        <v>0.77062690258026123</v>
      </c>
      <c r="H3802">
        <v>4.8787207342684269E-3</v>
      </c>
      <c r="I3802">
        <v>72.669105737633373</v>
      </c>
      <c r="J3802">
        <f t="shared" si="118"/>
        <v>0</v>
      </c>
    </row>
    <row r="3803" spans="1:10" x14ac:dyDescent="0.25">
      <c r="A3803" s="4" t="str">
        <f t="shared" si="119"/>
        <v>TariffFlat9/9/2021 (6pm-8pm)10</v>
      </c>
      <c r="B3803" t="s">
        <v>100</v>
      </c>
      <c r="C3803" t="s">
        <v>121</v>
      </c>
      <c r="D3803" s="5" t="s">
        <v>288</v>
      </c>
      <c r="E3803">
        <v>10</v>
      </c>
      <c r="F3803">
        <v>0.81889623403549194</v>
      </c>
      <c r="G3803">
        <v>0.80944383144378662</v>
      </c>
      <c r="H3803">
        <v>5.8860066346824169E-3</v>
      </c>
      <c r="I3803">
        <v>76.399589350871011</v>
      </c>
      <c r="J3803">
        <f t="shared" si="118"/>
        <v>0</v>
      </c>
    </row>
    <row r="3804" spans="1:10" x14ac:dyDescent="0.25">
      <c r="A3804" s="4" t="str">
        <f t="shared" si="119"/>
        <v>TariffFlat9/9/2021 (6pm-8pm)11</v>
      </c>
      <c r="B3804" t="s">
        <v>100</v>
      </c>
      <c r="C3804" t="s">
        <v>121</v>
      </c>
      <c r="D3804" s="5" t="s">
        <v>288</v>
      </c>
      <c r="E3804">
        <v>11</v>
      </c>
      <c r="F3804">
        <v>0.93761700391769409</v>
      </c>
      <c r="G3804">
        <v>0.9360535740852356</v>
      </c>
      <c r="H3804">
        <v>6.9163828156888485E-3</v>
      </c>
      <c r="I3804">
        <v>80.7251656767246</v>
      </c>
      <c r="J3804">
        <f t="shared" si="118"/>
        <v>0</v>
      </c>
    </row>
    <row r="3805" spans="1:10" x14ac:dyDescent="0.25">
      <c r="A3805" s="4" t="str">
        <f t="shared" si="119"/>
        <v>TariffFlat9/9/2021 (6pm-8pm)12</v>
      </c>
      <c r="B3805" t="s">
        <v>100</v>
      </c>
      <c r="C3805" t="s">
        <v>121</v>
      </c>
      <c r="D3805" s="5" t="s">
        <v>288</v>
      </c>
      <c r="E3805">
        <v>12</v>
      </c>
      <c r="F3805">
        <v>1.1586530208587646</v>
      </c>
      <c r="G3805">
        <v>1.1513217687606812</v>
      </c>
      <c r="H3805">
        <v>7.9692685976624489E-3</v>
      </c>
      <c r="I3805">
        <v>84.619609250149367</v>
      </c>
      <c r="J3805">
        <f t="shared" si="118"/>
        <v>0</v>
      </c>
    </row>
    <row r="3806" spans="1:10" x14ac:dyDescent="0.25">
      <c r="A3806" s="4" t="str">
        <f t="shared" si="119"/>
        <v>TariffFlat9/9/2021 (6pm-8pm)13</v>
      </c>
      <c r="B3806" t="s">
        <v>100</v>
      </c>
      <c r="C3806" t="s">
        <v>121</v>
      </c>
      <c r="D3806" s="5" t="s">
        <v>288</v>
      </c>
      <c r="E3806">
        <v>13</v>
      </c>
      <c r="F3806">
        <v>1.4492417573928833</v>
      </c>
      <c r="G3806">
        <v>1.462254524230957</v>
      </c>
      <c r="H3806">
        <v>8.7339049205183983E-3</v>
      </c>
      <c r="I3806">
        <v>87.296013205892066</v>
      </c>
      <c r="J3806">
        <f t="shared" si="118"/>
        <v>0</v>
      </c>
    </row>
    <row r="3807" spans="1:10" x14ac:dyDescent="0.25">
      <c r="A3807" s="4" t="str">
        <f t="shared" si="119"/>
        <v>TariffFlat9/9/2021 (6pm-8pm)14</v>
      </c>
      <c r="B3807" t="s">
        <v>100</v>
      </c>
      <c r="C3807" t="s">
        <v>121</v>
      </c>
      <c r="D3807" s="5" t="s">
        <v>288</v>
      </c>
      <c r="E3807">
        <v>14</v>
      </c>
      <c r="F3807">
        <v>1.7711820602416992</v>
      </c>
      <c r="G3807">
        <v>1.8008207082748413</v>
      </c>
      <c r="H3807">
        <v>9.0746516361832619E-3</v>
      </c>
      <c r="I3807">
        <v>89.662731027823654</v>
      </c>
      <c r="J3807">
        <f t="shared" si="118"/>
        <v>0</v>
      </c>
    </row>
    <row r="3808" spans="1:10" x14ac:dyDescent="0.25">
      <c r="A3808" s="4" t="str">
        <f t="shared" si="119"/>
        <v>TariffFlat9/9/2021 (6pm-8pm)15</v>
      </c>
      <c r="B3808" t="s">
        <v>100</v>
      </c>
      <c r="C3808" t="s">
        <v>121</v>
      </c>
      <c r="D3808" s="5" t="s">
        <v>288</v>
      </c>
      <c r="E3808">
        <v>15</v>
      </c>
      <c r="F3808">
        <v>2.1023025512695313</v>
      </c>
      <c r="G3808">
        <v>2.1178019046783447</v>
      </c>
      <c r="H3808">
        <v>8.4767499938607216E-3</v>
      </c>
      <c r="I3808">
        <v>91.576486266479947</v>
      </c>
      <c r="J3808">
        <f t="shared" si="118"/>
        <v>0</v>
      </c>
    </row>
    <row r="3809" spans="1:10" x14ac:dyDescent="0.25">
      <c r="A3809" s="4" t="str">
        <f t="shared" si="119"/>
        <v>TariffFlat9/9/2021 (6pm-8pm)16</v>
      </c>
      <c r="B3809" t="s">
        <v>100</v>
      </c>
      <c r="C3809" t="s">
        <v>121</v>
      </c>
      <c r="D3809" s="5" t="s">
        <v>288</v>
      </c>
      <c r="E3809">
        <v>16</v>
      </c>
      <c r="F3809">
        <v>2.4373395442962646</v>
      </c>
      <c r="G3809">
        <v>2.4423749446868896</v>
      </c>
      <c r="H3809">
        <v>4.580620676279068E-3</v>
      </c>
      <c r="I3809">
        <v>93.605463261652574</v>
      </c>
      <c r="J3809">
        <f t="shared" si="118"/>
        <v>0</v>
      </c>
    </row>
    <row r="3810" spans="1:10" x14ac:dyDescent="0.25">
      <c r="A3810" s="4" t="str">
        <f t="shared" si="119"/>
        <v>TariffFlat9/9/2021 (6pm-8pm)17</v>
      </c>
      <c r="B3810" t="s">
        <v>100</v>
      </c>
      <c r="C3810" t="s">
        <v>121</v>
      </c>
      <c r="D3810" s="5" t="s">
        <v>288</v>
      </c>
      <c r="E3810">
        <v>17</v>
      </c>
      <c r="F3810">
        <v>2.6313769817352295</v>
      </c>
      <c r="G3810">
        <v>2.6263415813446045</v>
      </c>
      <c r="H3810">
        <v>4.580620676279068E-3</v>
      </c>
      <c r="I3810">
        <v>93.383840865933195</v>
      </c>
      <c r="J3810">
        <f t="shared" si="118"/>
        <v>0</v>
      </c>
    </row>
    <row r="3811" spans="1:10" x14ac:dyDescent="0.25">
      <c r="A3811" s="4" t="str">
        <f t="shared" si="119"/>
        <v>TariffFlat9/9/2021 (6pm-8pm)18</v>
      </c>
      <c r="B3811" t="s">
        <v>100</v>
      </c>
      <c r="C3811" t="s">
        <v>121</v>
      </c>
      <c r="D3811" s="5" t="s">
        <v>288</v>
      </c>
      <c r="E3811">
        <v>18</v>
      </c>
      <c r="F3811">
        <v>2.6954059600830078</v>
      </c>
      <c r="G3811">
        <v>2.687516450881958</v>
      </c>
      <c r="H3811">
        <v>8.4984637796878815E-3</v>
      </c>
      <c r="I3811">
        <v>91.984038954380978</v>
      </c>
      <c r="J3811">
        <f t="shared" si="118"/>
        <v>0</v>
      </c>
    </row>
    <row r="3812" spans="1:10" x14ac:dyDescent="0.25">
      <c r="A3812" s="4" t="str">
        <f t="shared" si="119"/>
        <v>TariffFlat9/9/2021 (6pm-8pm)19</v>
      </c>
      <c r="B3812" t="s">
        <v>100</v>
      </c>
      <c r="C3812" t="s">
        <v>121</v>
      </c>
      <c r="D3812" s="5" t="s">
        <v>288</v>
      </c>
      <c r="E3812">
        <v>19</v>
      </c>
      <c r="F3812">
        <v>2.6072392463684082</v>
      </c>
      <c r="G3812">
        <v>1.631761908531189</v>
      </c>
      <c r="H3812">
        <v>9.565192274749279E-3</v>
      </c>
      <c r="I3812">
        <v>89.532241686006145</v>
      </c>
      <c r="J3812">
        <f t="shared" si="118"/>
        <v>0</v>
      </c>
    </row>
    <row r="3813" spans="1:10" x14ac:dyDescent="0.25">
      <c r="A3813" s="4" t="str">
        <f t="shared" si="119"/>
        <v>TariffFlat9/9/2021 (6pm-8pm)20</v>
      </c>
      <c r="B3813" t="s">
        <v>100</v>
      </c>
      <c r="C3813" t="s">
        <v>121</v>
      </c>
      <c r="D3813" s="5" t="s">
        <v>288</v>
      </c>
      <c r="E3813">
        <v>20</v>
      </c>
      <c r="F3813">
        <v>2.4123260974884033</v>
      </c>
      <c r="G3813">
        <v>1.9134879112243652</v>
      </c>
      <c r="H3813">
        <v>9.3823997303843498E-3</v>
      </c>
      <c r="I3813">
        <v>85.857448065853163</v>
      </c>
      <c r="J3813">
        <f t="shared" si="118"/>
        <v>0</v>
      </c>
    </row>
    <row r="3814" spans="1:10" x14ac:dyDescent="0.25">
      <c r="A3814" s="4" t="str">
        <f t="shared" si="119"/>
        <v>TariffFlat9/9/2021 (6pm-8pm)21</v>
      </c>
      <c r="B3814" t="s">
        <v>100</v>
      </c>
      <c r="C3814" t="s">
        <v>121</v>
      </c>
      <c r="D3814" s="5" t="s">
        <v>288</v>
      </c>
      <c r="E3814">
        <v>21</v>
      </c>
      <c r="F3814">
        <v>2.2615785598754883</v>
      </c>
      <c r="G3814">
        <v>2.7309329509735107</v>
      </c>
      <c r="H3814">
        <v>9.0125566348433495E-3</v>
      </c>
      <c r="I3814">
        <v>82.238095396033103</v>
      </c>
      <c r="J3814">
        <f t="shared" si="118"/>
        <v>0</v>
      </c>
    </row>
    <row r="3815" spans="1:10" x14ac:dyDescent="0.25">
      <c r="A3815" s="4" t="str">
        <f t="shared" si="119"/>
        <v>TariffFlat9/9/2021 (6pm-8pm)22</v>
      </c>
      <c r="B3815" t="s">
        <v>100</v>
      </c>
      <c r="C3815" t="s">
        <v>121</v>
      </c>
      <c r="D3815" s="5" t="s">
        <v>288</v>
      </c>
      <c r="E3815">
        <v>22</v>
      </c>
      <c r="F3815">
        <v>2.0530135631561279</v>
      </c>
      <c r="G3815">
        <v>2.2528200149536133</v>
      </c>
      <c r="H3815">
        <v>8.5416398942470551E-3</v>
      </c>
      <c r="I3815">
        <v>79.634235535326852</v>
      </c>
      <c r="J3815">
        <f t="shared" si="118"/>
        <v>0</v>
      </c>
    </row>
    <row r="3816" spans="1:10" x14ac:dyDescent="0.25">
      <c r="A3816" s="4" t="str">
        <f t="shared" si="119"/>
        <v>TariffFlat9/9/2021 (6pm-8pm)23</v>
      </c>
      <c r="B3816" t="s">
        <v>100</v>
      </c>
      <c r="C3816" t="s">
        <v>121</v>
      </c>
      <c r="D3816" s="5" t="s">
        <v>288</v>
      </c>
      <c r="E3816">
        <v>23</v>
      </c>
      <c r="F3816">
        <v>1.7635747194290161</v>
      </c>
      <c r="G3816">
        <v>1.8732061386108398</v>
      </c>
      <c r="H3816">
        <v>7.9426746815443039E-3</v>
      </c>
      <c r="I3816">
        <v>77.519373775144274</v>
      </c>
      <c r="J3816">
        <f t="shared" si="118"/>
        <v>0</v>
      </c>
    </row>
    <row r="3817" spans="1:10" x14ac:dyDescent="0.25">
      <c r="A3817" s="4" t="str">
        <f t="shared" si="119"/>
        <v>TariffFlat9/9/2021 (6pm-8pm)24</v>
      </c>
      <c r="B3817" t="s">
        <v>100</v>
      </c>
      <c r="C3817" t="s">
        <v>121</v>
      </c>
      <c r="D3817" s="5" t="s">
        <v>288</v>
      </c>
      <c r="E3817">
        <v>24</v>
      </c>
      <c r="F3817">
        <v>1.4624084234237671</v>
      </c>
      <c r="G3817">
        <v>1.5399085283279419</v>
      </c>
      <c r="H3817">
        <v>7.2274394333362579E-3</v>
      </c>
      <c r="I3817">
        <v>76.10942352339319</v>
      </c>
      <c r="J3817">
        <f t="shared" si="118"/>
        <v>0</v>
      </c>
    </row>
    <row r="3818" spans="1:10" x14ac:dyDescent="0.25">
      <c r="A3818" s="4" t="str">
        <f t="shared" si="119"/>
        <v>TariffFlat9/14/2021 (4pm-7pm)1</v>
      </c>
      <c r="B3818" t="s">
        <v>100</v>
      </c>
      <c r="C3818" t="s">
        <v>121</v>
      </c>
      <c r="D3818" s="5" t="s">
        <v>289</v>
      </c>
      <c r="E3818">
        <v>1</v>
      </c>
      <c r="F3818">
        <v>0.9219893217086792</v>
      </c>
      <c r="G3818">
        <v>0.91899359226226807</v>
      </c>
      <c r="H3818">
        <v>5.5578076280653477E-3</v>
      </c>
      <c r="I3818">
        <v>68.62820479681892</v>
      </c>
      <c r="J3818">
        <f t="shared" si="118"/>
        <v>0</v>
      </c>
    </row>
    <row r="3819" spans="1:10" x14ac:dyDescent="0.25">
      <c r="A3819" s="4" t="str">
        <f t="shared" si="119"/>
        <v>TariffFlat9/14/2021 (4pm-7pm)2</v>
      </c>
      <c r="B3819" t="s">
        <v>100</v>
      </c>
      <c r="C3819" t="s">
        <v>121</v>
      </c>
      <c r="D3819" s="5" t="s">
        <v>289</v>
      </c>
      <c r="E3819">
        <v>2</v>
      </c>
      <c r="F3819">
        <v>0.78586280345916748</v>
      </c>
      <c r="G3819">
        <v>0.78825056552886963</v>
      </c>
      <c r="H3819">
        <v>5.0610536709427834E-3</v>
      </c>
      <c r="I3819">
        <v>67.378873226735152</v>
      </c>
      <c r="J3819">
        <f t="shared" si="118"/>
        <v>0</v>
      </c>
    </row>
    <row r="3820" spans="1:10" x14ac:dyDescent="0.25">
      <c r="A3820" s="4" t="str">
        <f t="shared" si="119"/>
        <v>TariffFlat9/14/2021 (4pm-7pm)3</v>
      </c>
      <c r="B3820" t="s">
        <v>100</v>
      </c>
      <c r="C3820" t="s">
        <v>121</v>
      </c>
      <c r="D3820" s="5" t="s">
        <v>289</v>
      </c>
      <c r="E3820">
        <v>3</v>
      </c>
      <c r="F3820">
        <v>0.69704204797744751</v>
      </c>
      <c r="G3820">
        <v>0.69906741380691528</v>
      </c>
      <c r="H3820">
        <v>4.5234495773911476E-3</v>
      </c>
      <c r="I3820">
        <v>66.241812334712009</v>
      </c>
      <c r="J3820">
        <f t="shared" si="118"/>
        <v>0</v>
      </c>
    </row>
    <row r="3821" spans="1:10" x14ac:dyDescent="0.25">
      <c r="A3821" s="4" t="str">
        <f t="shared" si="119"/>
        <v>TariffFlat9/14/2021 (4pm-7pm)4</v>
      </c>
      <c r="B3821" t="s">
        <v>100</v>
      </c>
      <c r="C3821" t="s">
        <v>121</v>
      </c>
      <c r="D3821" s="5" t="s">
        <v>289</v>
      </c>
      <c r="E3821">
        <v>4</v>
      </c>
      <c r="F3821">
        <v>0.62910753488540649</v>
      </c>
      <c r="G3821">
        <v>0.64201915264129639</v>
      </c>
      <c r="H3821">
        <v>4.016416147351265E-3</v>
      </c>
      <c r="I3821">
        <v>65.661565280109926</v>
      </c>
      <c r="J3821">
        <f t="shared" si="118"/>
        <v>0</v>
      </c>
    </row>
    <row r="3822" spans="1:10" x14ac:dyDescent="0.25">
      <c r="A3822" s="4" t="str">
        <f t="shared" si="119"/>
        <v>TariffFlat9/14/2021 (4pm-7pm)5</v>
      </c>
      <c r="B3822" t="s">
        <v>100</v>
      </c>
      <c r="C3822" t="s">
        <v>121</v>
      </c>
      <c r="D3822" s="5" t="s">
        <v>289</v>
      </c>
      <c r="E3822">
        <v>5</v>
      </c>
      <c r="F3822">
        <v>0.60240143537521362</v>
      </c>
      <c r="G3822">
        <v>0.6073986291885376</v>
      </c>
      <c r="H3822">
        <v>3.6088726483285427E-3</v>
      </c>
      <c r="I3822">
        <v>65.014828083684463</v>
      </c>
      <c r="J3822">
        <f t="shared" si="118"/>
        <v>0</v>
      </c>
    </row>
    <row r="3823" spans="1:10" x14ac:dyDescent="0.25">
      <c r="A3823" s="4" t="str">
        <f t="shared" si="119"/>
        <v>TariffFlat9/14/2021 (4pm-7pm)6</v>
      </c>
      <c r="B3823" t="s">
        <v>100</v>
      </c>
      <c r="C3823" t="s">
        <v>121</v>
      </c>
      <c r="D3823" s="5" t="s">
        <v>289</v>
      </c>
      <c r="E3823">
        <v>6</v>
      </c>
      <c r="F3823">
        <v>0.60370755195617676</v>
      </c>
      <c r="G3823">
        <v>0.6053231954574585</v>
      </c>
      <c r="H3823">
        <v>3.2209896016865969E-3</v>
      </c>
      <c r="I3823">
        <v>64.195163500820385</v>
      </c>
      <c r="J3823">
        <f t="shared" si="118"/>
        <v>0</v>
      </c>
    </row>
    <row r="3824" spans="1:10" x14ac:dyDescent="0.25">
      <c r="A3824" s="4" t="str">
        <f t="shared" si="119"/>
        <v>TariffFlat9/14/2021 (4pm-7pm)7</v>
      </c>
      <c r="B3824" t="s">
        <v>100</v>
      </c>
      <c r="C3824" t="s">
        <v>121</v>
      </c>
      <c r="D3824" s="5" t="s">
        <v>289</v>
      </c>
      <c r="E3824">
        <v>7</v>
      </c>
      <c r="F3824">
        <v>0.65204310417175293</v>
      </c>
      <c r="G3824">
        <v>0.64292937517166138</v>
      </c>
      <c r="H3824">
        <v>3.1380439177155495E-3</v>
      </c>
      <c r="I3824">
        <v>63.765588783380153</v>
      </c>
      <c r="J3824">
        <f t="shared" si="118"/>
        <v>0</v>
      </c>
    </row>
    <row r="3825" spans="1:10" x14ac:dyDescent="0.25">
      <c r="A3825" s="4" t="str">
        <f t="shared" si="119"/>
        <v>TariffFlat9/14/2021 (4pm-7pm)8</v>
      </c>
      <c r="B3825" t="s">
        <v>100</v>
      </c>
      <c r="C3825" t="s">
        <v>121</v>
      </c>
      <c r="D3825" s="5" t="s">
        <v>289</v>
      </c>
      <c r="E3825">
        <v>8</v>
      </c>
      <c r="F3825">
        <v>0.64194411039352417</v>
      </c>
      <c r="G3825">
        <v>0.6444053053855896</v>
      </c>
      <c r="H3825">
        <v>3.3520376309752464E-3</v>
      </c>
      <c r="I3825">
        <v>63.499893904793112</v>
      </c>
      <c r="J3825">
        <f t="shared" si="118"/>
        <v>0</v>
      </c>
    </row>
    <row r="3826" spans="1:10" x14ac:dyDescent="0.25">
      <c r="A3826" s="4" t="str">
        <f t="shared" si="119"/>
        <v>TariffFlat9/14/2021 (4pm-7pm)9</v>
      </c>
      <c r="B3826" t="s">
        <v>100</v>
      </c>
      <c r="C3826" t="s">
        <v>121</v>
      </c>
      <c r="D3826" s="5" t="s">
        <v>289</v>
      </c>
      <c r="E3826">
        <v>9</v>
      </c>
      <c r="F3826">
        <v>0.57126975059509277</v>
      </c>
      <c r="G3826">
        <v>0.57600247859954834</v>
      </c>
      <c r="H3826">
        <v>3.7513063289225101E-3</v>
      </c>
      <c r="I3826">
        <v>64.154731305602027</v>
      </c>
      <c r="J3826">
        <f t="shared" si="118"/>
        <v>0</v>
      </c>
    </row>
    <row r="3827" spans="1:10" x14ac:dyDescent="0.25">
      <c r="A3827" s="4" t="str">
        <f t="shared" si="119"/>
        <v>TariffFlat9/14/2021 (4pm-7pm)10</v>
      </c>
      <c r="B3827" t="s">
        <v>100</v>
      </c>
      <c r="C3827" t="s">
        <v>121</v>
      </c>
      <c r="D3827" s="5" t="s">
        <v>289</v>
      </c>
      <c r="E3827">
        <v>10</v>
      </c>
      <c r="F3827">
        <v>0.52082103490829468</v>
      </c>
      <c r="G3827">
        <v>0.51866215467453003</v>
      </c>
      <c r="H3827">
        <v>4.1907420381903648E-3</v>
      </c>
      <c r="I3827">
        <v>67.749210447234759</v>
      </c>
      <c r="J3827">
        <f t="shared" si="118"/>
        <v>0</v>
      </c>
    </row>
    <row r="3828" spans="1:10" x14ac:dyDescent="0.25">
      <c r="A3828" s="4" t="str">
        <f t="shared" si="119"/>
        <v>TariffFlat9/14/2021 (4pm-7pm)11</v>
      </c>
      <c r="B3828" t="s">
        <v>100</v>
      </c>
      <c r="C3828" t="s">
        <v>121</v>
      </c>
      <c r="D3828" s="5" t="s">
        <v>289</v>
      </c>
      <c r="E3828">
        <v>11</v>
      </c>
      <c r="F3828">
        <v>0.51357018947601318</v>
      </c>
      <c r="G3828">
        <v>0.51723176240921021</v>
      </c>
      <c r="H3828">
        <v>4.7114663757383823E-3</v>
      </c>
      <c r="I3828">
        <v>72.296021880276157</v>
      </c>
      <c r="J3828">
        <f t="shared" si="118"/>
        <v>0</v>
      </c>
    </row>
    <row r="3829" spans="1:10" x14ac:dyDescent="0.25">
      <c r="A3829" s="4" t="str">
        <f t="shared" si="119"/>
        <v>TariffFlat9/14/2021 (4pm-7pm)12</v>
      </c>
      <c r="B3829" t="s">
        <v>100</v>
      </c>
      <c r="C3829" t="s">
        <v>121</v>
      </c>
      <c r="D3829" s="5" t="s">
        <v>289</v>
      </c>
      <c r="E3829">
        <v>12</v>
      </c>
      <c r="F3829">
        <v>0.57776236534118652</v>
      </c>
      <c r="G3829">
        <v>0.58842283487319946</v>
      </c>
      <c r="H3829">
        <v>5.3100460208952427E-3</v>
      </c>
      <c r="I3829">
        <v>77.112291416190843</v>
      </c>
      <c r="J3829">
        <f t="shared" si="118"/>
        <v>0</v>
      </c>
    </row>
    <row r="3830" spans="1:10" x14ac:dyDescent="0.25">
      <c r="A3830" s="4" t="str">
        <f t="shared" si="119"/>
        <v>TariffFlat9/14/2021 (4pm-7pm)13</v>
      </c>
      <c r="B3830" t="s">
        <v>100</v>
      </c>
      <c r="C3830" t="s">
        <v>121</v>
      </c>
      <c r="D3830" s="5" t="s">
        <v>289</v>
      </c>
      <c r="E3830">
        <v>13</v>
      </c>
      <c r="F3830">
        <v>0.7333303689956665</v>
      </c>
      <c r="G3830">
        <v>0.72843790054321289</v>
      </c>
      <c r="H3830">
        <v>5.5281063541769981E-3</v>
      </c>
      <c r="I3830">
        <v>81.327913560941909</v>
      </c>
      <c r="J3830">
        <f t="shared" si="118"/>
        <v>0</v>
      </c>
    </row>
    <row r="3831" spans="1:10" x14ac:dyDescent="0.25">
      <c r="A3831" s="4" t="str">
        <f t="shared" si="119"/>
        <v>TariffFlat9/14/2021 (4pm-7pm)14</v>
      </c>
      <c r="B3831" t="s">
        <v>100</v>
      </c>
      <c r="C3831" t="s">
        <v>121</v>
      </c>
      <c r="D3831" s="5" t="s">
        <v>289</v>
      </c>
      <c r="E3831">
        <v>14</v>
      </c>
      <c r="F3831">
        <v>0.94971632957458496</v>
      </c>
      <c r="G3831">
        <v>0.94003915786743164</v>
      </c>
      <c r="H3831">
        <v>3.512402530759573E-3</v>
      </c>
      <c r="I3831">
        <v>84.232184719870133</v>
      </c>
      <c r="J3831">
        <f t="shared" si="118"/>
        <v>0</v>
      </c>
    </row>
    <row r="3832" spans="1:10" x14ac:dyDescent="0.25">
      <c r="A3832" s="4" t="str">
        <f t="shared" si="119"/>
        <v>TariffFlat9/14/2021 (4pm-7pm)15</v>
      </c>
      <c r="B3832" t="s">
        <v>100</v>
      </c>
      <c r="C3832" t="s">
        <v>121</v>
      </c>
      <c r="D3832" s="5" t="s">
        <v>289</v>
      </c>
      <c r="E3832">
        <v>15</v>
      </c>
      <c r="F3832">
        <v>1.1976442337036133</v>
      </c>
      <c r="G3832">
        <v>1.2073214054107666</v>
      </c>
      <c r="H3832">
        <v>3.512402530759573E-3</v>
      </c>
      <c r="I3832">
        <v>85.649232988688695</v>
      </c>
      <c r="J3832">
        <f t="shared" si="118"/>
        <v>0</v>
      </c>
    </row>
    <row r="3833" spans="1:10" x14ac:dyDescent="0.25">
      <c r="A3833" s="4" t="str">
        <f t="shared" si="119"/>
        <v>TariffFlat9/14/2021 (4pm-7pm)16</v>
      </c>
      <c r="B3833" t="s">
        <v>100</v>
      </c>
      <c r="C3833" t="s">
        <v>121</v>
      </c>
      <c r="D3833" s="5" t="s">
        <v>289</v>
      </c>
      <c r="E3833">
        <v>16</v>
      </c>
      <c r="F3833">
        <v>1.5059112310409546</v>
      </c>
      <c r="G3833">
        <v>1.5308699607849121</v>
      </c>
      <c r="H3833">
        <v>7.3345876298844814E-3</v>
      </c>
      <c r="I3833">
        <v>86.168076460660529</v>
      </c>
      <c r="J3833">
        <f t="shared" si="118"/>
        <v>0</v>
      </c>
    </row>
    <row r="3834" spans="1:10" x14ac:dyDescent="0.25">
      <c r="A3834" s="4" t="str">
        <f t="shared" si="119"/>
        <v>TariffFlat9/14/2021 (4pm-7pm)17</v>
      </c>
      <c r="B3834" t="s">
        <v>100</v>
      </c>
      <c r="C3834" t="s">
        <v>121</v>
      </c>
      <c r="D3834" s="5" t="s">
        <v>289</v>
      </c>
      <c r="E3834">
        <v>17</v>
      </c>
      <c r="F3834">
        <v>1.7621016502380371</v>
      </c>
      <c r="G3834">
        <v>1.1239684820175171</v>
      </c>
      <c r="H3834">
        <v>8.7192635983228683E-3</v>
      </c>
      <c r="I3834">
        <v>85.722209966346327</v>
      </c>
      <c r="J3834">
        <f t="shared" si="118"/>
        <v>0</v>
      </c>
    </row>
    <row r="3835" spans="1:10" x14ac:dyDescent="0.25">
      <c r="A3835" s="4" t="str">
        <f t="shared" si="119"/>
        <v>TariffFlat9/14/2021 (4pm-7pm)18</v>
      </c>
      <c r="B3835" t="s">
        <v>100</v>
      </c>
      <c r="C3835" t="s">
        <v>121</v>
      </c>
      <c r="D3835" s="5" t="s">
        <v>289</v>
      </c>
      <c r="E3835">
        <v>18</v>
      </c>
      <c r="F3835">
        <v>1.8746681213378906</v>
      </c>
      <c r="G3835">
        <v>1.4549059867858887</v>
      </c>
      <c r="H3835">
        <v>8.9559061452746391E-3</v>
      </c>
      <c r="I3835">
        <v>84.192400516989437</v>
      </c>
      <c r="J3835">
        <f t="shared" si="118"/>
        <v>0</v>
      </c>
    </row>
    <row r="3836" spans="1:10" x14ac:dyDescent="0.25">
      <c r="A3836" s="4" t="str">
        <f t="shared" si="119"/>
        <v>TariffFlat9/14/2021 (4pm-7pm)19</v>
      </c>
      <c r="B3836" t="s">
        <v>100</v>
      </c>
      <c r="C3836" t="s">
        <v>121</v>
      </c>
      <c r="D3836" s="5" t="s">
        <v>289</v>
      </c>
      <c r="E3836">
        <v>19</v>
      </c>
      <c r="F3836">
        <v>1.7942754030227661</v>
      </c>
      <c r="G3836">
        <v>1.5450747013092041</v>
      </c>
      <c r="H3836">
        <v>8.6575858294963837E-3</v>
      </c>
      <c r="I3836">
        <v>81.818878636666341</v>
      </c>
      <c r="J3836">
        <f t="shared" si="118"/>
        <v>0</v>
      </c>
    </row>
    <row r="3837" spans="1:10" x14ac:dyDescent="0.25">
      <c r="A3837" s="4" t="str">
        <f t="shared" si="119"/>
        <v>TariffFlat9/14/2021 (4pm-7pm)20</v>
      </c>
      <c r="B3837" t="s">
        <v>100</v>
      </c>
      <c r="C3837" t="s">
        <v>121</v>
      </c>
      <c r="D3837" s="5" t="s">
        <v>289</v>
      </c>
      <c r="E3837">
        <v>20</v>
      </c>
      <c r="F3837">
        <v>1.6727849245071411</v>
      </c>
      <c r="G3837">
        <v>1.9786169528961182</v>
      </c>
      <c r="H3837">
        <v>8.1120934337377548E-3</v>
      </c>
      <c r="I3837">
        <v>78.129415724941722</v>
      </c>
      <c r="J3837">
        <f t="shared" si="118"/>
        <v>0</v>
      </c>
    </row>
    <row r="3838" spans="1:10" x14ac:dyDescent="0.25">
      <c r="A3838" s="4" t="str">
        <f t="shared" si="119"/>
        <v>TariffFlat9/14/2021 (4pm-7pm)21</v>
      </c>
      <c r="B3838" t="s">
        <v>100</v>
      </c>
      <c r="C3838" t="s">
        <v>121</v>
      </c>
      <c r="D3838" s="5" t="s">
        <v>289</v>
      </c>
      <c r="E3838">
        <v>21</v>
      </c>
      <c r="F3838">
        <v>1.5705021619796753</v>
      </c>
      <c r="G3838">
        <v>1.6877173185348511</v>
      </c>
      <c r="H3838">
        <v>7.5702560134232044E-3</v>
      </c>
      <c r="I3838">
        <v>73.964591848992541</v>
      </c>
      <c r="J3838">
        <f t="shared" si="118"/>
        <v>0</v>
      </c>
    </row>
    <row r="3839" spans="1:10" x14ac:dyDescent="0.25">
      <c r="A3839" s="4" t="str">
        <f t="shared" si="119"/>
        <v>TariffFlat9/14/2021 (4pm-7pm)22</v>
      </c>
      <c r="B3839" t="s">
        <v>100</v>
      </c>
      <c r="C3839" t="s">
        <v>121</v>
      </c>
      <c r="D3839" s="5" t="s">
        <v>289</v>
      </c>
      <c r="E3839">
        <v>22</v>
      </c>
      <c r="F3839">
        <v>1.4297490119934082</v>
      </c>
      <c r="G3839">
        <v>1.4874264001846313</v>
      </c>
      <c r="H3839">
        <v>7.2901560924947262E-3</v>
      </c>
      <c r="I3839">
        <v>71.210904364046414</v>
      </c>
      <c r="J3839">
        <f t="shared" si="118"/>
        <v>0</v>
      </c>
    </row>
    <row r="3840" spans="1:10" x14ac:dyDescent="0.25">
      <c r="A3840" s="4" t="str">
        <f t="shared" si="119"/>
        <v>TariffFlat9/14/2021 (4pm-7pm)23</v>
      </c>
      <c r="B3840" t="s">
        <v>100</v>
      </c>
      <c r="C3840" t="s">
        <v>121</v>
      </c>
      <c r="D3840" s="5" t="s">
        <v>289</v>
      </c>
      <c r="E3840">
        <v>23</v>
      </c>
      <c r="F3840">
        <v>1.230953574180603</v>
      </c>
      <c r="G3840">
        <v>1.2601747512817383</v>
      </c>
      <c r="H3840">
        <v>6.8753119558095932E-3</v>
      </c>
      <c r="I3840">
        <v>69.248275126231732</v>
      </c>
      <c r="J3840">
        <f t="shared" si="118"/>
        <v>0</v>
      </c>
    </row>
    <row r="3841" spans="1:10" x14ac:dyDescent="0.25">
      <c r="A3841" s="4" t="str">
        <f t="shared" si="119"/>
        <v>TariffFlat9/14/2021 (4pm-7pm)24</v>
      </c>
      <c r="B3841" t="s">
        <v>100</v>
      </c>
      <c r="C3841" t="s">
        <v>121</v>
      </c>
      <c r="D3841" s="5" t="s">
        <v>289</v>
      </c>
      <c r="E3841">
        <v>24</v>
      </c>
      <c r="F3841">
        <v>1.0257583856582642</v>
      </c>
      <c r="G3841">
        <v>1.0390106439590454</v>
      </c>
      <c r="H3841">
        <v>6.2879989854991436E-3</v>
      </c>
      <c r="I3841">
        <v>67.972385489301246</v>
      </c>
      <c r="J3841">
        <f t="shared" si="118"/>
        <v>0</v>
      </c>
    </row>
    <row r="3842" spans="1:10" x14ac:dyDescent="0.25">
      <c r="A3842" s="4" t="str">
        <f t="shared" si="119"/>
        <v>TariffFlat9/22/2021 (4pm-5pm &amp; 5:55pm-7pm)1</v>
      </c>
      <c r="B3842" t="s">
        <v>100</v>
      </c>
      <c r="C3842" t="s">
        <v>121</v>
      </c>
      <c r="D3842" s="5" t="s">
        <v>290</v>
      </c>
      <c r="E3842">
        <v>1</v>
      </c>
      <c r="F3842">
        <v>1.0704071521759033</v>
      </c>
      <c r="G3842">
        <v>1.0664709806442261</v>
      </c>
      <c r="H3842">
        <v>6.6124023869633675E-3</v>
      </c>
      <c r="I3842">
        <v>75.303178040590538</v>
      </c>
      <c r="J3842">
        <f t="shared" ref="J3842:J3905" si="120">INDEX(events, MATCH(CONCATENATE(B3842, C3842, D3842), events_y, 0), MATCH("Confidential", events_x, 0))</f>
        <v>0</v>
      </c>
    </row>
    <row r="3843" spans="1:10" x14ac:dyDescent="0.25">
      <c r="A3843" s="4" t="str">
        <f t="shared" ref="A3843:A3906" si="121">B3843&amp;C3843&amp;D3843&amp;E3843</f>
        <v>TariffFlat9/22/2021 (4pm-5pm &amp; 5:55pm-7pm)2</v>
      </c>
      <c r="B3843" t="s">
        <v>100</v>
      </c>
      <c r="C3843" t="s">
        <v>121</v>
      </c>
      <c r="D3843" s="5" t="s">
        <v>290</v>
      </c>
      <c r="E3843">
        <v>2</v>
      </c>
      <c r="F3843">
        <v>0.91100883483886719</v>
      </c>
      <c r="G3843">
        <v>0.90042388439178467</v>
      </c>
      <c r="H3843">
        <v>5.8642602525651455E-3</v>
      </c>
      <c r="I3843">
        <v>73.371320484951866</v>
      </c>
      <c r="J3843">
        <f t="shared" si="120"/>
        <v>0</v>
      </c>
    </row>
    <row r="3844" spans="1:10" x14ac:dyDescent="0.25">
      <c r="A3844" s="4" t="str">
        <f t="shared" si="121"/>
        <v>TariffFlat9/22/2021 (4pm-5pm &amp; 5:55pm-7pm)3</v>
      </c>
      <c r="B3844" t="s">
        <v>100</v>
      </c>
      <c r="C3844" t="s">
        <v>121</v>
      </c>
      <c r="D3844" s="5" t="s">
        <v>290</v>
      </c>
      <c r="E3844">
        <v>3</v>
      </c>
      <c r="F3844">
        <v>0.79930573701858521</v>
      </c>
      <c r="G3844">
        <v>0.78875851631164551</v>
      </c>
      <c r="H3844">
        <v>5.189244169741869E-3</v>
      </c>
      <c r="I3844">
        <v>72.241975812456317</v>
      </c>
      <c r="J3844">
        <f t="shared" si="120"/>
        <v>0</v>
      </c>
    </row>
    <row r="3845" spans="1:10" x14ac:dyDescent="0.25">
      <c r="A3845" s="4" t="str">
        <f t="shared" si="121"/>
        <v>TariffFlat9/22/2021 (4pm-5pm &amp; 5:55pm-7pm)4</v>
      </c>
      <c r="B3845" t="s">
        <v>100</v>
      </c>
      <c r="C3845" t="s">
        <v>121</v>
      </c>
      <c r="D3845" s="5" t="s">
        <v>290</v>
      </c>
      <c r="E3845">
        <v>4</v>
      </c>
      <c r="F3845">
        <v>0.71909201145172119</v>
      </c>
      <c r="G3845">
        <v>0.7146955132484436</v>
      </c>
      <c r="H3845">
        <v>4.6126516535878181E-3</v>
      </c>
      <c r="I3845">
        <v>71.22245896757714</v>
      </c>
      <c r="J3845">
        <f t="shared" si="120"/>
        <v>0</v>
      </c>
    </row>
    <row r="3846" spans="1:10" x14ac:dyDescent="0.25">
      <c r="A3846" s="4" t="str">
        <f t="shared" si="121"/>
        <v>TariffFlat9/22/2021 (4pm-5pm &amp; 5:55pm-7pm)5</v>
      </c>
      <c r="B3846" t="s">
        <v>100</v>
      </c>
      <c r="C3846" t="s">
        <v>121</v>
      </c>
      <c r="D3846" s="5" t="s">
        <v>290</v>
      </c>
      <c r="E3846">
        <v>5</v>
      </c>
      <c r="F3846">
        <v>0.67006659507751465</v>
      </c>
      <c r="G3846">
        <v>0.66200160980224609</v>
      </c>
      <c r="H3846">
        <v>4.0713693015277386E-3</v>
      </c>
      <c r="I3846">
        <v>70.409026540770654</v>
      </c>
      <c r="J3846">
        <f t="shared" si="120"/>
        <v>0</v>
      </c>
    </row>
    <row r="3847" spans="1:10" x14ac:dyDescent="0.25">
      <c r="A3847" s="4" t="str">
        <f t="shared" si="121"/>
        <v>TariffFlat9/22/2021 (4pm-5pm &amp; 5:55pm-7pm)6</v>
      </c>
      <c r="B3847" t="s">
        <v>100</v>
      </c>
      <c r="C3847" t="s">
        <v>121</v>
      </c>
      <c r="D3847" s="5" t="s">
        <v>290</v>
      </c>
      <c r="E3847">
        <v>6</v>
      </c>
      <c r="F3847">
        <v>0.64868122339248657</v>
      </c>
      <c r="G3847">
        <v>0.64584773778915405</v>
      </c>
      <c r="H3847">
        <v>3.5902666859328747E-3</v>
      </c>
      <c r="I3847">
        <v>70.189778082270365</v>
      </c>
      <c r="J3847">
        <f t="shared" si="120"/>
        <v>0</v>
      </c>
    </row>
    <row r="3848" spans="1:10" x14ac:dyDescent="0.25">
      <c r="A3848" s="4" t="str">
        <f t="shared" si="121"/>
        <v>TariffFlat9/22/2021 (4pm-5pm &amp; 5:55pm-7pm)7</v>
      </c>
      <c r="B3848" t="s">
        <v>100</v>
      </c>
      <c r="C3848" t="s">
        <v>121</v>
      </c>
      <c r="D3848" s="5" t="s">
        <v>290</v>
      </c>
      <c r="E3848">
        <v>7</v>
      </c>
      <c r="F3848">
        <v>0.67619419097900391</v>
      </c>
      <c r="G3848">
        <v>0.68280947208404541</v>
      </c>
      <c r="H3848">
        <v>3.455344820395112E-3</v>
      </c>
      <c r="I3848">
        <v>69.759726549700403</v>
      </c>
      <c r="J3848">
        <f t="shared" si="120"/>
        <v>0</v>
      </c>
    </row>
    <row r="3849" spans="1:10" x14ac:dyDescent="0.25">
      <c r="A3849" s="4" t="str">
        <f t="shared" si="121"/>
        <v>TariffFlat9/22/2021 (4pm-5pm &amp; 5:55pm-7pm)8</v>
      </c>
      <c r="B3849" t="s">
        <v>100</v>
      </c>
      <c r="C3849" t="s">
        <v>121</v>
      </c>
      <c r="D3849" s="5" t="s">
        <v>290</v>
      </c>
      <c r="E3849">
        <v>8</v>
      </c>
      <c r="F3849">
        <v>0.68705511093139648</v>
      </c>
      <c r="G3849">
        <v>0.69037061929702759</v>
      </c>
      <c r="H3849">
        <v>3.7872707471251488E-3</v>
      </c>
      <c r="I3849">
        <v>69.198122486666492</v>
      </c>
      <c r="J3849">
        <f t="shared" si="120"/>
        <v>0</v>
      </c>
    </row>
    <row r="3850" spans="1:10" x14ac:dyDescent="0.25">
      <c r="A3850" s="4" t="str">
        <f t="shared" si="121"/>
        <v>TariffFlat9/22/2021 (4pm-5pm &amp; 5:55pm-7pm)9</v>
      </c>
      <c r="B3850" t="s">
        <v>100</v>
      </c>
      <c r="C3850" t="s">
        <v>121</v>
      </c>
      <c r="D3850" s="5" t="s">
        <v>290</v>
      </c>
      <c r="E3850">
        <v>9</v>
      </c>
      <c r="F3850">
        <v>0.65297424793243408</v>
      </c>
      <c r="G3850">
        <v>0.65276545286178589</v>
      </c>
      <c r="H3850">
        <v>4.4561438262462616E-3</v>
      </c>
      <c r="I3850">
        <v>70.533384170883878</v>
      </c>
      <c r="J3850">
        <f t="shared" si="120"/>
        <v>0</v>
      </c>
    </row>
    <row r="3851" spans="1:10" x14ac:dyDescent="0.25">
      <c r="A3851" s="4" t="str">
        <f t="shared" si="121"/>
        <v>TariffFlat9/22/2021 (4pm-5pm &amp; 5:55pm-7pm)10</v>
      </c>
      <c r="B3851" t="s">
        <v>100</v>
      </c>
      <c r="C3851" t="s">
        <v>121</v>
      </c>
      <c r="D3851" s="5" t="s">
        <v>290</v>
      </c>
      <c r="E3851">
        <v>10</v>
      </c>
      <c r="F3851">
        <v>0.66802871227264404</v>
      </c>
      <c r="G3851">
        <v>0.66519457101821899</v>
      </c>
      <c r="H3851">
        <v>5.2434946410357952E-3</v>
      </c>
      <c r="I3851">
        <v>75.334614101448295</v>
      </c>
      <c r="J3851">
        <f t="shared" si="120"/>
        <v>0</v>
      </c>
    </row>
    <row r="3852" spans="1:10" x14ac:dyDescent="0.25">
      <c r="A3852" s="4" t="str">
        <f t="shared" si="121"/>
        <v>TariffFlat9/22/2021 (4pm-5pm &amp; 5:55pm-7pm)11</v>
      </c>
      <c r="B3852" t="s">
        <v>100</v>
      </c>
      <c r="C3852" t="s">
        <v>121</v>
      </c>
      <c r="D3852" s="5" t="s">
        <v>290</v>
      </c>
      <c r="E3852">
        <v>11</v>
      </c>
      <c r="F3852">
        <v>0.755962073802948</v>
      </c>
      <c r="G3852">
        <v>0.75783544778823853</v>
      </c>
      <c r="H3852">
        <v>6.159583106637001E-3</v>
      </c>
      <c r="I3852">
        <v>81.022145006114172</v>
      </c>
      <c r="J3852">
        <f t="shared" si="120"/>
        <v>0</v>
      </c>
    </row>
    <row r="3853" spans="1:10" x14ac:dyDescent="0.25">
      <c r="A3853" s="4" t="str">
        <f t="shared" si="121"/>
        <v>TariffFlat9/22/2021 (4pm-5pm &amp; 5:55pm-7pm)12</v>
      </c>
      <c r="B3853" t="s">
        <v>100</v>
      </c>
      <c r="C3853" t="s">
        <v>121</v>
      </c>
      <c r="D3853" s="5" t="s">
        <v>290</v>
      </c>
      <c r="E3853">
        <v>12</v>
      </c>
      <c r="F3853">
        <v>0.96769094467163086</v>
      </c>
      <c r="G3853">
        <v>0.95578128099441528</v>
      </c>
      <c r="H3853">
        <v>7.0360437966883183E-3</v>
      </c>
      <c r="I3853">
        <v>86.623474427357252</v>
      </c>
      <c r="J3853">
        <f t="shared" si="120"/>
        <v>0</v>
      </c>
    </row>
    <row r="3854" spans="1:10" x14ac:dyDescent="0.25">
      <c r="A3854" s="4" t="str">
        <f t="shared" si="121"/>
        <v>TariffFlat9/22/2021 (4pm-5pm &amp; 5:55pm-7pm)13</v>
      </c>
      <c r="B3854" t="s">
        <v>100</v>
      </c>
      <c r="C3854" t="s">
        <v>121</v>
      </c>
      <c r="D3854" s="5" t="s">
        <v>290</v>
      </c>
      <c r="E3854">
        <v>13</v>
      </c>
      <c r="F3854">
        <v>1.2984350919723511</v>
      </c>
      <c r="G3854">
        <v>1.2754406929016113</v>
      </c>
      <c r="H3854">
        <v>7.2782258503139019E-3</v>
      </c>
      <c r="I3854">
        <v>90.340526645041265</v>
      </c>
      <c r="J3854">
        <f t="shared" si="120"/>
        <v>0</v>
      </c>
    </row>
    <row r="3855" spans="1:10" x14ac:dyDescent="0.25">
      <c r="A3855" s="4" t="str">
        <f t="shared" si="121"/>
        <v>TariffFlat9/22/2021 (4pm-5pm &amp; 5:55pm-7pm)14</v>
      </c>
      <c r="B3855" t="s">
        <v>100</v>
      </c>
      <c r="C3855" t="s">
        <v>121</v>
      </c>
      <c r="D3855" s="5" t="s">
        <v>290</v>
      </c>
      <c r="E3855">
        <v>14</v>
      </c>
      <c r="F3855">
        <v>1.6626521348953247</v>
      </c>
      <c r="G3855">
        <v>1.6567333936691284</v>
      </c>
      <c r="H3855">
        <v>4.2811734601855278E-3</v>
      </c>
      <c r="I3855">
        <v>92.337177623525946</v>
      </c>
      <c r="J3855">
        <f t="shared" si="120"/>
        <v>0</v>
      </c>
    </row>
    <row r="3856" spans="1:10" x14ac:dyDescent="0.25">
      <c r="A3856" s="4" t="str">
        <f t="shared" si="121"/>
        <v>TariffFlat9/22/2021 (4pm-5pm &amp; 5:55pm-7pm)15</v>
      </c>
      <c r="B3856" t="s">
        <v>100</v>
      </c>
      <c r="C3856" t="s">
        <v>121</v>
      </c>
      <c r="D3856" s="5" t="s">
        <v>290</v>
      </c>
      <c r="E3856">
        <v>15</v>
      </c>
      <c r="F3856">
        <v>1.9962378740310669</v>
      </c>
      <c r="G3856">
        <v>2.0021567344665527</v>
      </c>
      <c r="H3856">
        <v>4.2811734601855278E-3</v>
      </c>
      <c r="I3856">
        <v>93.352532245116279</v>
      </c>
      <c r="J3856">
        <f t="shared" si="120"/>
        <v>0</v>
      </c>
    </row>
    <row r="3857" spans="1:10" x14ac:dyDescent="0.25">
      <c r="A3857" s="4" t="str">
        <f t="shared" si="121"/>
        <v>TariffFlat9/22/2021 (4pm-5pm &amp; 5:55pm-7pm)16</v>
      </c>
      <c r="B3857" t="s">
        <v>100</v>
      </c>
      <c r="C3857" t="s">
        <v>121</v>
      </c>
      <c r="D3857" s="5" t="s">
        <v>290</v>
      </c>
      <c r="E3857">
        <v>16</v>
      </c>
      <c r="F3857">
        <v>2.25758957862854</v>
      </c>
      <c r="G3857">
        <v>2.2722470760345459</v>
      </c>
      <c r="H3857">
        <v>8.421565406024456E-3</v>
      </c>
      <c r="I3857">
        <v>93.580625837790208</v>
      </c>
      <c r="J3857">
        <f t="shared" si="120"/>
        <v>0</v>
      </c>
    </row>
    <row r="3858" spans="1:10" x14ac:dyDescent="0.25">
      <c r="A3858" s="4" t="str">
        <f t="shared" si="121"/>
        <v>TariffFlat9/22/2021 (4pm-5pm &amp; 5:55pm-7pm)17</v>
      </c>
      <c r="B3858" t="s">
        <v>100</v>
      </c>
      <c r="C3858" t="s">
        <v>121</v>
      </c>
      <c r="D3858" s="5" t="s">
        <v>290</v>
      </c>
      <c r="E3858">
        <v>17</v>
      </c>
      <c r="F3858">
        <v>2.3780806064605713</v>
      </c>
      <c r="G3858">
        <v>1.3791795969009399</v>
      </c>
      <c r="H3858">
        <v>9.8633607849478722E-3</v>
      </c>
      <c r="I3858">
        <v>91.910243960572217</v>
      </c>
      <c r="J3858">
        <f t="shared" si="120"/>
        <v>0</v>
      </c>
    </row>
    <row r="3859" spans="1:10" x14ac:dyDescent="0.25">
      <c r="A3859" s="4" t="str">
        <f t="shared" si="121"/>
        <v>TariffFlat9/22/2021 (4pm-5pm &amp; 5:55pm-7pm)18</v>
      </c>
      <c r="B3859" t="s">
        <v>100</v>
      </c>
      <c r="C3859" t="s">
        <v>121</v>
      </c>
      <c r="D3859" s="5" t="s">
        <v>290</v>
      </c>
      <c r="E3859">
        <v>18</v>
      </c>
      <c r="F3859">
        <v>2.3868706226348877</v>
      </c>
      <c r="G3859">
        <v>2.7556185722351074</v>
      </c>
      <c r="H3859">
        <v>9.7708022221922874E-3</v>
      </c>
      <c r="I3859">
        <v>90.015923267142412</v>
      </c>
      <c r="J3859">
        <f t="shared" si="120"/>
        <v>0</v>
      </c>
    </row>
    <row r="3860" spans="1:10" x14ac:dyDescent="0.25">
      <c r="A3860" s="4" t="str">
        <f t="shared" si="121"/>
        <v>TariffFlat9/22/2021 (4pm-5pm &amp; 5:55pm-7pm)19</v>
      </c>
      <c r="B3860" t="s">
        <v>100</v>
      </c>
      <c r="C3860" t="s">
        <v>121</v>
      </c>
      <c r="D3860" s="5" t="s">
        <v>290</v>
      </c>
      <c r="E3860">
        <v>19</v>
      </c>
      <c r="F3860">
        <v>2.2540225982666016</v>
      </c>
      <c r="G3860">
        <v>1.5511938333511353</v>
      </c>
      <c r="H3860">
        <v>9.6510453149676323E-3</v>
      </c>
      <c r="I3860">
        <v>87.883751452142832</v>
      </c>
      <c r="J3860">
        <f t="shared" si="120"/>
        <v>0</v>
      </c>
    </row>
    <row r="3861" spans="1:10" x14ac:dyDescent="0.25">
      <c r="A3861" s="4" t="str">
        <f t="shared" si="121"/>
        <v>TariffFlat9/22/2021 (4pm-5pm &amp; 5:55pm-7pm)20</v>
      </c>
      <c r="B3861" t="s">
        <v>100</v>
      </c>
      <c r="C3861" t="s">
        <v>121</v>
      </c>
      <c r="D3861" s="5" t="s">
        <v>290</v>
      </c>
      <c r="E3861">
        <v>20</v>
      </c>
      <c r="F3861">
        <v>2.0872354507446289</v>
      </c>
      <c r="G3861">
        <v>2.5161807537078857</v>
      </c>
      <c r="H3861">
        <v>9.2378575354814529E-3</v>
      </c>
      <c r="I3861">
        <v>84.60063417831968</v>
      </c>
      <c r="J3861">
        <f t="shared" si="120"/>
        <v>0</v>
      </c>
    </row>
    <row r="3862" spans="1:10" x14ac:dyDescent="0.25">
      <c r="A3862" s="4" t="str">
        <f t="shared" si="121"/>
        <v>TariffFlat9/22/2021 (4pm-5pm &amp; 5:55pm-7pm)21</v>
      </c>
      <c r="B3862" t="s">
        <v>100</v>
      </c>
      <c r="C3862" t="s">
        <v>121</v>
      </c>
      <c r="D3862" s="5" t="s">
        <v>290</v>
      </c>
      <c r="E3862">
        <v>21</v>
      </c>
      <c r="F3862">
        <v>1.9470888376235962</v>
      </c>
      <c r="G3862">
        <v>2.1093399524688721</v>
      </c>
      <c r="H3862">
        <v>8.664407767355442E-3</v>
      </c>
      <c r="I3862">
        <v>82.186527359918443</v>
      </c>
      <c r="J3862">
        <f t="shared" si="120"/>
        <v>0</v>
      </c>
    </row>
    <row r="3863" spans="1:10" x14ac:dyDescent="0.25">
      <c r="A3863" s="4" t="str">
        <f t="shared" si="121"/>
        <v>TariffFlat9/22/2021 (4pm-5pm &amp; 5:55pm-7pm)22</v>
      </c>
      <c r="B3863" t="s">
        <v>100</v>
      </c>
      <c r="C3863" t="s">
        <v>121</v>
      </c>
      <c r="D3863" s="5" t="s">
        <v>290</v>
      </c>
      <c r="E3863">
        <v>22</v>
      </c>
      <c r="F3863">
        <v>1.762650728225708</v>
      </c>
      <c r="G3863">
        <v>1.8665679693222046</v>
      </c>
      <c r="H3863">
        <v>8.2380566745996475E-3</v>
      </c>
      <c r="I3863">
        <v>80.215578624385998</v>
      </c>
      <c r="J3863">
        <f t="shared" si="120"/>
        <v>0</v>
      </c>
    </row>
    <row r="3864" spans="1:10" x14ac:dyDescent="0.25">
      <c r="A3864" s="4" t="str">
        <f t="shared" si="121"/>
        <v>TariffFlat9/22/2021 (4pm-5pm &amp; 5:55pm-7pm)23</v>
      </c>
      <c r="B3864" t="s">
        <v>100</v>
      </c>
      <c r="C3864" t="s">
        <v>121</v>
      </c>
      <c r="D3864" s="5" t="s">
        <v>290</v>
      </c>
      <c r="E3864">
        <v>23</v>
      </c>
      <c r="F3864">
        <v>1.5021083354949951</v>
      </c>
      <c r="G3864">
        <v>1.5769628286361694</v>
      </c>
      <c r="H3864">
        <v>7.6747103594243526E-3</v>
      </c>
      <c r="I3864">
        <v>77.785844032053362</v>
      </c>
      <c r="J3864">
        <f t="shared" si="120"/>
        <v>0</v>
      </c>
    </row>
    <row r="3865" spans="1:10" x14ac:dyDescent="0.25">
      <c r="A3865" s="4" t="str">
        <f t="shared" si="121"/>
        <v>TariffFlat9/22/2021 (4pm-5pm &amp; 5:55pm-7pm)24</v>
      </c>
      <c r="B3865" t="s">
        <v>100</v>
      </c>
      <c r="C3865" t="s">
        <v>121</v>
      </c>
      <c r="D3865" s="5" t="s">
        <v>290</v>
      </c>
      <c r="E3865">
        <v>24</v>
      </c>
      <c r="F3865">
        <v>1.236137866973877</v>
      </c>
      <c r="G3865">
        <v>1.3042879104614258</v>
      </c>
      <c r="H3865">
        <v>6.9347098469734192E-3</v>
      </c>
      <c r="I3865">
        <v>75.807828780790686</v>
      </c>
      <c r="J3865">
        <f t="shared" si="120"/>
        <v>0</v>
      </c>
    </row>
    <row r="3866" spans="1:10" x14ac:dyDescent="0.25">
      <c r="A3866" s="4" t="str">
        <f t="shared" si="121"/>
        <v>TariffFlat9/30/2021 (5pm-7pm)1</v>
      </c>
      <c r="B3866" t="s">
        <v>100</v>
      </c>
      <c r="C3866" t="s">
        <v>121</v>
      </c>
      <c r="D3866" s="5" t="s">
        <v>291</v>
      </c>
      <c r="E3866">
        <v>1</v>
      </c>
      <c r="F3866">
        <v>0.65291434526443481</v>
      </c>
      <c r="G3866">
        <v>0.67386090755462646</v>
      </c>
      <c r="H3866">
        <v>5.0354776903986931E-3</v>
      </c>
      <c r="I3866">
        <v>64.391347033329822</v>
      </c>
      <c r="J3866">
        <f t="shared" si="120"/>
        <v>0</v>
      </c>
    </row>
    <row r="3867" spans="1:10" x14ac:dyDescent="0.25">
      <c r="A3867" s="4" t="str">
        <f t="shared" si="121"/>
        <v>TariffFlat9/30/2021 (5pm-7pm)2</v>
      </c>
      <c r="B3867" t="s">
        <v>100</v>
      </c>
      <c r="C3867" t="s">
        <v>121</v>
      </c>
      <c r="D3867" s="5" t="s">
        <v>291</v>
      </c>
      <c r="E3867">
        <v>2</v>
      </c>
      <c r="F3867">
        <v>0.58450889587402344</v>
      </c>
      <c r="G3867">
        <v>0.60042208433151245</v>
      </c>
      <c r="H3867">
        <v>4.6047982759773731E-3</v>
      </c>
      <c r="I3867">
        <v>63.169001900597472</v>
      </c>
      <c r="J3867">
        <f t="shared" si="120"/>
        <v>0</v>
      </c>
    </row>
    <row r="3868" spans="1:10" x14ac:dyDescent="0.25">
      <c r="A3868" s="4" t="str">
        <f t="shared" si="121"/>
        <v>TariffFlat9/30/2021 (5pm-7pm)3</v>
      </c>
      <c r="B3868" t="s">
        <v>100</v>
      </c>
      <c r="C3868" t="s">
        <v>121</v>
      </c>
      <c r="D3868" s="5" t="s">
        <v>291</v>
      </c>
      <c r="E3868">
        <v>3</v>
      </c>
      <c r="F3868">
        <v>0.54211121797561646</v>
      </c>
      <c r="G3868">
        <v>0.55260622501373291</v>
      </c>
      <c r="H3868">
        <v>4.1547827422618866E-3</v>
      </c>
      <c r="I3868">
        <v>61.688712656650694</v>
      </c>
      <c r="J3868">
        <f t="shared" si="120"/>
        <v>0</v>
      </c>
    </row>
    <row r="3869" spans="1:10" x14ac:dyDescent="0.25">
      <c r="A3869" s="4" t="str">
        <f t="shared" si="121"/>
        <v>TariffFlat9/30/2021 (5pm-7pm)4</v>
      </c>
      <c r="B3869" t="s">
        <v>100</v>
      </c>
      <c r="C3869" t="s">
        <v>121</v>
      </c>
      <c r="D3869" s="5" t="s">
        <v>291</v>
      </c>
      <c r="E3869">
        <v>4</v>
      </c>
      <c r="F3869">
        <v>0.51256632804870605</v>
      </c>
      <c r="G3869">
        <v>0.52287012338638306</v>
      </c>
      <c r="H3869">
        <v>3.8008082192391157E-3</v>
      </c>
      <c r="I3869">
        <v>60.7784854784109</v>
      </c>
      <c r="J3869">
        <f t="shared" si="120"/>
        <v>0</v>
      </c>
    </row>
    <row r="3870" spans="1:10" x14ac:dyDescent="0.25">
      <c r="A3870" s="4" t="str">
        <f t="shared" si="121"/>
        <v>TariffFlat9/30/2021 (5pm-7pm)5</v>
      </c>
      <c r="B3870" t="s">
        <v>100</v>
      </c>
      <c r="C3870" t="s">
        <v>121</v>
      </c>
      <c r="D3870" s="5" t="s">
        <v>291</v>
      </c>
      <c r="E3870">
        <v>5</v>
      </c>
      <c r="F3870">
        <v>0.50304692983627319</v>
      </c>
      <c r="G3870">
        <v>0.51175111532211304</v>
      </c>
      <c r="H3870">
        <v>3.3968924544751644E-3</v>
      </c>
      <c r="I3870">
        <v>59.603285027016859</v>
      </c>
      <c r="J3870">
        <f t="shared" si="120"/>
        <v>0</v>
      </c>
    </row>
    <row r="3871" spans="1:10" x14ac:dyDescent="0.25">
      <c r="A3871" s="4" t="str">
        <f t="shared" si="121"/>
        <v>TariffFlat9/30/2021 (5pm-7pm)6</v>
      </c>
      <c r="B3871" t="s">
        <v>100</v>
      </c>
      <c r="C3871" t="s">
        <v>121</v>
      </c>
      <c r="D3871" s="5" t="s">
        <v>291</v>
      </c>
      <c r="E3871">
        <v>6</v>
      </c>
      <c r="F3871">
        <v>0.51779854297637939</v>
      </c>
      <c r="G3871">
        <v>0.52128034830093384</v>
      </c>
      <c r="H3871">
        <v>2.9432948213070631E-3</v>
      </c>
      <c r="I3871">
        <v>59.00395824674095</v>
      </c>
      <c r="J3871">
        <f t="shared" si="120"/>
        <v>0</v>
      </c>
    </row>
    <row r="3872" spans="1:10" x14ac:dyDescent="0.25">
      <c r="A3872" s="4" t="str">
        <f t="shared" si="121"/>
        <v>TariffFlat9/30/2021 (5pm-7pm)7</v>
      </c>
      <c r="B3872" t="s">
        <v>100</v>
      </c>
      <c r="C3872" t="s">
        <v>121</v>
      </c>
      <c r="D3872" s="5" t="s">
        <v>291</v>
      </c>
      <c r="E3872">
        <v>7</v>
      </c>
      <c r="F3872">
        <v>0.56976139545440674</v>
      </c>
      <c r="G3872">
        <v>0.57796955108642578</v>
      </c>
      <c r="H3872">
        <v>2.8103222139179707E-3</v>
      </c>
      <c r="I3872">
        <v>59.652715745100828</v>
      </c>
      <c r="J3872">
        <f t="shared" si="120"/>
        <v>0</v>
      </c>
    </row>
    <row r="3873" spans="1:10" x14ac:dyDescent="0.25">
      <c r="A3873" s="4" t="str">
        <f t="shared" si="121"/>
        <v>TariffFlat9/30/2021 (5pm-7pm)8</v>
      </c>
      <c r="B3873" t="s">
        <v>100</v>
      </c>
      <c r="C3873" t="s">
        <v>121</v>
      </c>
      <c r="D3873" s="5" t="s">
        <v>291</v>
      </c>
      <c r="E3873">
        <v>8</v>
      </c>
      <c r="F3873">
        <v>0.57796686887741089</v>
      </c>
      <c r="G3873">
        <v>0.58355218172073364</v>
      </c>
      <c r="H3873">
        <v>3.115419764071703E-3</v>
      </c>
      <c r="I3873">
        <v>59.821221417092787</v>
      </c>
      <c r="J3873">
        <f t="shared" si="120"/>
        <v>0</v>
      </c>
    </row>
    <row r="3874" spans="1:10" x14ac:dyDescent="0.25">
      <c r="A3874" s="4" t="str">
        <f t="shared" si="121"/>
        <v>TariffFlat9/30/2021 (5pm-7pm)9</v>
      </c>
      <c r="B3874" t="s">
        <v>100</v>
      </c>
      <c r="C3874" t="s">
        <v>121</v>
      </c>
      <c r="D3874" s="5" t="s">
        <v>291</v>
      </c>
      <c r="E3874">
        <v>9</v>
      </c>
      <c r="F3874">
        <v>0.50418335199356079</v>
      </c>
      <c r="G3874">
        <v>0.50350117683410645</v>
      </c>
      <c r="H3874">
        <v>3.6579826846718788E-3</v>
      </c>
      <c r="I3874">
        <v>61.369527231695457</v>
      </c>
      <c r="J3874">
        <f t="shared" si="120"/>
        <v>0</v>
      </c>
    </row>
    <row r="3875" spans="1:10" x14ac:dyDescent="0.25">
      <c r="A3875" s="4" t="str">
        <f t="shared" si="121"/>
        <v>TariffFlat9/30/2021 (5pm-7pm)10</v>
      </c>
      <c r="B3875" t="s">
        <v>100</v>
      </c>
      <c r="C3875" t="s">
        <v>121</v>
      </c>
      <c r="D3875" s="5" t="s">
        <v>291</v>
      </c>
      <c r="E3875">
        <v>10</v>
      </c>
      <c r="F3875">
        <v>0.43280899524688721</v>
      </c>
      <c r="G3875">
        <v>0.43769603967666626</v>
      </c>
      <c r="H3875">
        <v>4.1422825306653976E-3</v>
      </c>
      <c r="I3875">
        <v>66.094346379979001</v>
      </c>
      <c r="J3875">
        <f t="shared" si="120"/>
        <v>0</v>
      </c>
    </row>
    <row r="3876" spans="1:10" x14ac:dyDescent="0.25">
      <c r="A3876" s="4" t="str">
        <f t="shared" si="121"/>
        <v>TariffFlat9/30/2021 (5pm-7pm)11</v>
      </c>
      <c r="B3876" t="s">
        <v>100</v>
      </c>
      <c r="C3876" t="s">
        <v>121</v>
      </c>
      <c r="D3876" s="5" t="s">
        <v>291</v>
      </c>
      <c r="E3876">
        <v>11</v>
      </c>
      <c r="F3876">
        <v>0.38891789317131042</v>
      </c>
      <c r="G3876">
        <v>0.37929821014404297</v>
      </c>
      <c r="H3876">
        <v>4.2971391230821609E-3</v>
      </c>
      <c r="I3876">
        <v>71.960762309201243</v>
      </c>
      <c r="J3876">
        <f t="shared" si="120"/>
        <v>0</v>
      </c>
    </row>
    <row r="3877" spans="1:10" x14ac:dyDescent="0.25">
      <c r="A3877" s="4" t="str">
        <f t="shared" si="121"/>
        <v>TariffFlat9/30/2021 (5pm-7pm)12</v>
      </c>
      <c r="B3877" t="s">
        <v>100</v>
      </c>
      <c r="C3877" t="s">
        <v>121</v>
      </c>
      <c r="D3877" s="5" t="s">
        <v>291</v>
      </c>
      <c r="E3877">
        <v>12</v>
      </c>
      <c r="F3877">
        <v>0.37554734945297241</v>
      </c>
      <c r="G3877">
        <v>0.37526491284370422</v>
      </c>
      <c r="H3877">
        <v>4.746902734041214E-3</v>
      </c>
      <c r="I3877">
        <v>77.992132469721696</v>
      </c>
      <c r="J3877">
        <f t="shared" si="120"/>
        <v>0</v>
      </c>
    </row>
    <row r="3878" spans="1:10" x14ac:dyDescent="0.25">
      <c r="A3878" s="4" t="str">
        <f t="shared" si="121"/>
        <v>TariffFlat9/30/2021 (5pm-7pm)13</v>
      </c>
      <c r="B3878" t="s">
        <v>100</v>
      </c>
      <c r="C3878" t="s">
        <v>121</v>
      </c>
      <c r="D3878" s="5" t="s">
        <v>291</v>
      </c>
      <c r="E3878">
        <v>13</v>
      </c>
      <c r="F3878">
        <v>0.43601453304290771</v>
      </c>
      <c r="G3878">
        <v>0.42974254488945007</v>
      </c>
      <c r="H3878">
        <v>5.1878485828638077E-3</v>
      </c>
      <c r="I3878">
        <v>82.554444617451651</v>
      </c>
      <c r="J3878">
        <f t="shared" si="120"/>
        <v>0</v>
      </c>
    </row>
    <row r="3879" spans="1:10" x14ac:dyDescent="0.25">
      <c r="A3879" s="4" t="str">
        <f t="shared" si="121"/>
        <v>TariffFlat9/30/2021 (5pm-7pm)14</v>
      </c>
      <c r="B3879" t="s">
        <v>100</v>
      </c>
      <c r="C3879" t="s">
        <v>121</v>
      </c>
      <c r="D3879" s="5" t="s">
        <v>291</v>
      </c>
      <c r="E3879">
        <v>14</v>
      </c>
      <c r="F3879">
        <v>0.54572290182113647</v>
      </c>
      <c r="G3879">
        <v>0.54898107051849365</v>
      </c>
      <c r="H3879">
        <v>5.2320831455290318E-3</v>
      </c>
      <c r="I3879">
        <v>84.105428954013348</v>
      </c>
      <c r="J3879">
        <f t="shared" si="120"/>
        <v>0</v>
      </c>
    </row>
    <row r="3880" spans="1:10" x14ac:dyDescent="0.25">
      <c r="A3880" s="4" t="str">
        <f t="shared" si="121"/>
        <v>TariffFlat9/30/2021 (5pm-7pm)15</v>
      </c>
      <c r="B3880" t="s">
        <v>100</v>
      </c>
      <c r="C3880" t="s">
        <v>121</v>
      </c>
      <c r="D3880" s="5" t="s">
        <v>291</v>
      </c>
      <c r="E3880">
        <v>15</v>
      </c>
      <c r="F3880">
        <v>0.73330503702163696</v>
      </c>
      <c r="G3880">
        <v>0.73361647129058838</v>
      </c>
      <c r="H3880">
        <v>3.2101972028613091E-3</v>
      </c>
      <c r="I3880">
        <v>85.446153582648222</v>
      </c>
      <c r="J3880">
        <f t="shared" si="120"/>
        <v>0</v>
      </c>
    </row>
    <row r="3881" spans="1:10" x14ac:dyDescent="0.25">
      <c r="A3881" s="4" t="str">
        <f t="shared" si="121"/>
        <v>TariffFlat9/30/2021 (5pm-7pm)16</v>
      </c>
      <c r="B3881" t="s">
        <v>100</v>
      </c>
      <c r="C3881" t="s">
        <v>121</v>
      </c>
      <c r="D3881" s="5" t="s">
        <v>291</v>
      </c>
      <c r="E3881">
        <v>16</v>
      </c>
      <c r="F3881">
        <v>0.99906331300735474</v>
      </c>
      <c r="G3881">
        <v>0.99875187873840332</v>
      </c>
      <c r="H3881">
        <v>3.2101972028613091E-3</v>
      </c>
      <c r="I3881">
        <v>86.816390869745078</v>
      </c>
      <c r="J3881">
        <f t="shared" si="120"/>
        <v>0</v>
      </c>
    </row>
    <row r="3882" spans="1:10" x14ac:dyDescent="0.25">
      <c r="A3882" s="4" t="str">
        <f t="shared" si="121"/>
        <v>TariffFlat9/30/2021 (5pm-7pm)17</v>
      </c>
      <c r="B3882" t="s">
        <v>100</v>
      </c>
      <c r="C3882" t="s">
        <v>121</v>
      </c>
      <c r="D3882" s="5" t="s">
        <v>291</v>
      </c>
      <c r="E3882">
        <v>17</v>
      </c>
      <c r="F3882">
        <v>1.2523622512817383</v>
      </c>
      <c r="G3882">
        <v>1.2265174388885498</v>
      </c>
      <c r="H3882">
        <v>6.6379876807332039E-3</v>
      </c>
      <c r="I3882">
        <v>87.271794600313214</v>
      </c>
      <c r="J3882">
        <f t="shared" si="120"/>
        <v>0</v>
      </c>
    </row>
    <row r="3883" spans="1:10" x14ac:dyDescent="0.25">
      <c r="A3883" s="4" t="str">
        <f t="shared" si="121"/>
        <v>TariffFlat9/30/2021 (5pm-7pm)18</v>
      </c>
      <c r="B3883" t="s">
        <v>100</v>
      </c>
      <c r="C3883" t="s">
        <v>121</v>
      </c>
      <c r="D3883" s="5" t="s">
        <v>291</v>
      </c>
      <c r="E3883">
        <v>18</v>
      </c>
      <c r="F3883">
        <v>1.3907057046890259</v>
      </c>
      <c r="G3883">
        <v>0.9519352912902832</v>
      </c>
      <c r="H3883">
        <v>7.4977953918278217E-3</v>
      </c>
      <c r="I3883">
        <v>87.093017158175357</v>
      </c>
      <c r="J3883">
        <f t="shared" si="120"/>
        <v>0</v>
      </c>
    </row>
    <row r="3884" spans="1:10" x14ac:dyDescent="0.25">
      <c r="A3884" s="4" t="str">
        <f t="shared" si="121"/>
        <v>TariffFlat9/30/2021 (5pm-7pm)19</v>
      </c>
      <c r="B3884" t="s">
        <v>100</v>
      </c>
      <c r="C3884" t="s">
        <v>121</v>
      </c>
      <c r="D3884" s="5" t="s">
        <v>291</v>
      </c>
      <c r="E3884">
        <v>19</v>
      </c>
      <c r="F3884">
        <v>1.3684751987457275</v>
      </c>
      <c r="G3884">
        <v>1.1320487260818481</v>
      </c>
      <c r="H3884">
        <v>7.4037620797753334E-3</v>
      </c>
      <c r="I3884">
        <v>86.283660511335086</v>
      </c>
      <c r="J3884">
        <f t="shared" si="120"/>
        <v>0</v>
      </c>
    </row>
    <row r="3885" spans="1:10" x14ac:dyDescent="0.25">
      <c r="A3885" s="4" t="str">
        <f t="shared" si="121"/>
        <v>TariffFlat9/30/2021 (5pm-7pm)20</v>
      </c>
      <c r="B3885" t="s">
        <v>100</v>
      </c>
      <c r="C3885" t="s">
        <v>121</v>
      </c>
      <c r="D3885" s="5" t="s">
        <v>291</v>
      </c>
      <c r="E3885">
        <v>20</v>
      </c>
      <c r="F3885">
        <v>1.3464877605438232</v>
      </c>
      <c r="G3885">
        <v>1.5754458904266357</v>
      </c>
      <c r="H3885">
        <v>7.1570789441466331E-3</v>
      </c>
      <c r="I3885">
        <v>82.962623859504333</v>
      </c>
      <c r="J3885">
        <f t="shared" si="120"/>
        <v>0</v>
      </c>
    </row>
    <row r="3886" spans="1:10" x14ac:dyDescent="0.25">
      <c r="A3886" s="4" t="str">
        <f t="shared" si="121"/>
        <v>TariffFlat9/30/2021 (5pm-7pm)21</v>
      </c>
      <c r="B3886" t="s">
        <v>100</v>
      </c>
      <c r="C3886" t="s">
        <v>121</v>
      </c>
      <c r="D3886" s="5" t="s">
        <v>291</v>
      </c>
      <c r="E3886">
        <v>21</v>
      </c>
      <c r="F3886">
        <v>1.2720931768417358</v>
      </c>
      <c r="G3886">
        <v>1.3266044855117798</v>
      </c>
      <c r="H3886">
        <v>6.6709592938423157E-3</v>
      </c>
      <c r="I3886">
        <v>79.544804596295137</v>
      </c>
      <c r="J3886">
        <f t="shared" si="120"/>
        <v>0</v>
      </c>
    </row>
    <row r="3887" spans="1:10" x14ac:dyDescent="0.25">
      <c r="A3887" s="4" t="str">
        <f t="shared" si="121"/>
        <v>TariffFlat9/30/2021 (5pm-7pm)22</v>
      </c>
      <c r="B3887" t="s">
        <v>100</v>
      </c>
      <c r="C3887" t="s">
        <v>121</v>
      </c>
      <c r="D3887" s="5" t="s">
        <v>291</v>
      </c>
      <c r="E3887">
        <v>22</v>
      </c>
      <c r="F3887">
        <v>1.1697359085083008</v>
      </c>
      <c r="G3887">
        <v>1.1939586400985718</v>
      </c>
      <c r="H3887">
        <v>6.5008285455405712E-3</v>
      </c>
      <c r="I3887">
        <v>76.672952698277001</v>
      </c>
      <c r="J3887">
        <f t="shared" si="120"/>
        <v>0</v>
      </c>
    </row>
    <row r="3888" spans="1:10" x14ac:dyDescent="0.25">
      <c r="A3888" s="4" t="str">
        <f t="shared" si="121"/>
        <v>TariffFlat9/30/2021 (5pm-7pm)23</v>
      </c>
      <c r="B3888" t="s">
        <v>100</v>
      </c>
      <c r="C3888" t="s">
        <v>121</v>
      </c>
      <c r="D3888" s="5" t="s">
        <v>291</v>
      </c>
      <c r="E3888">
        <v>23</v>
      </c>
      <c r="F3888">
        <v>1.0094386339187622</v>
      </c>
      <c r="G3888">
        <v>1.0222980976104736</v>
      </c>
      <c r="H3888">
        <v>6.2200929969549179E-3</v>
      </c>
      <c r="I3888">
        <v>74.104003674529281</v>
      </c>
      <c r="J3888">
        <f t="shared" si="120"/>
        <v>0</v>
      </c>
    </row>
    <row r="3889" spans="1:10" x14ac:dyDescent="0.25">
      <c r="A3889" s="4" t="str">
        <f t="shared" si="121"/>
        <v>TariffFlat9/30/2021 (5pm-7pm)24</v>
      </c>
      <c r="B3889" t="s">
        <v>100</v>
      </c>
      <c r="C3889" t="s">
        <v>121</v>
      </c>
      <c r="D3889" s="5" t="s">
        <v>291</v>
      </c>
      <c r="E3889">
        <v>24</v>
      </c>
      <c r="F3889">
        <v>0.85068446397781372</v>
      </c>
      <c r="G3889">
        <v>0.84849637746810913</v>
      </c>
      <c r="H3889">
        <v>5.7137617841362953E-3</v>
      </c>
      <c r="I3889">
        <v>71.973898109812154</v>
      </c>
      <c r="J3889">
        <f t="shared" si="120"/>
        <v>0</v>
      </c>
    </row>
    <row r="3890" spans="1:10" x14ac:dyDescent="0.25">
      <c r="A3890" s="4" t="str">
        <f t="shared" si="121"/>
        <v>Thermostats1 ThermostatAverage Event Day (6pm-8pm)1</v>
      </c>
      <c r="B3890" t="s">
        <v>101</v>
      </c>
      <c r="C3890" t="s">
        <v>122</v>
      </c>
      <c r="D3890" s="5" t="s">
        <v>292</v>
      </c>
      <c r="E3890">
        <v>1</v>
      </c>
      <c r="F3890">
        <v>1.1869112253189087</v>
      </c>
      <c r="G3890">
        <v>1.1967546939849854</v>
      </c>
      <c r="H3890">
        <v>6.6314241848886013E-3</v>
      </c>
      <c r="I3890">
        <v>73.519745402972845</v>
      </c>
      <c r="J3890">
        <f t="shared" si="120"/>
        <v>0</v>
      </c>
    </row>
    <row r="3891" spans="1:10" x14ac:dyDescent="0.25">
      <c r="A3891" s="4" t="str">
        <f t="shared" si="121"/>
        <v>Thermostats1 ThermostatAverage Event Day (6pm-8pm)2</v>
      </c>
      <c r="B3891" t="s">
        <v>101</v>
      </c>
      <c r="C3891" t="s">
        <v>122</v>
      </c>
      <c r="D3891" s="5" t="s">
        <v>292</v>
      </c>
      <c r="E3891">
        <v>2</v>
      </c>
      <c r="F3891">
        <v>1.01142418384552</v>
      </c>
      <c r="G3891">
        <v>1.0216107368469238</v>
      </c>
      <c r="H3891">
        <v>6.1095175333321095E-3</v>
      </c>
      <c r="I3891">
        <v>72.370569843933836</v>
      </c>
      <c r="J3891">
        <f t="shared" si="120"/>
        <v>0</v>
      </c>
    </row>
    <row r="3892" spans="1:10" x14ac:dyDescent="0.25">
      <c r="A3892" s="4" t="str">
        <f t="shared" si="121"/>
        <v>Thermostats1 ThermostatAverage Event Day (6pm-8pm)3</v>
      </c>
      <c r="B3892" t="s">
        <v>101</v>
      </c>
      <c r="C3892" t="s">
        <v>122</v>
      </c>
      <c r="D3892" s="5" t="s">
        <v>292</v>
      </c>
      <c r="E3892">
        <v>3</v>
      </c>
      <c r="F3892">
        <v>0.89021271467208862</v>
      </c>
      <c r="G3892">
        <v>0.89795613288879395</v>
      </c>
      <c r="H3892">
        <v>5.5701923556625843E-3</v>
      </c>
      <c r="I3892">
        <v>71.355729987624272</v>
      </c>
      <c r="J3892">
        <f t="shared" si="120"/>
        <v>0</v>
      </c>
    </row>
    <row r="3893" spans="1:10" x14ac:dyDescent="0.25">
      <c r="A3893" s="4" t="str">
        <f t="shared" si="121"/>
        <v>Thermostats1 ThermostatAverage Event Day (6pm-8pm)4</v>
      </c>
      <c r="B3893" t="s">
        <v>101</v>
      </c>
      <c r="C3893" t="s">
        <v>122</v>
      </c>
      <c r="D3893" s="5" t="s">
        <v>292</v>
      </c>
      <c r="E3893">
        <v>4</v>
      </c>
      <c r="F3893">
        <v>0.80593109130859375</v>
      </c>
      <c r="G3893">
        <v>0.81077170372009277</v>
      </c>
      <c r="H3893">
        <v>5.0386213697493076E-3</v>
      </c>
      <c r="I3893">
        <v>70.694424086067073</v>
      </c>
      <c r="J3893">
        <f t="shared" si="120"/>
        <v>0</v>
      </c>
    </row>
    <row r="3894" spans="1:10" x14ac:dyDescent="0.25">
      <c r="A3894" s="4" t="str">
        <f t="shared" si="121"/>
        <v>Thermostats1 ThermostatAverage Event Day (6pm-8pm)5</v>
      </c>
      <c r="B3894" t="s">
        <v>101</v>
      </c>
      <c r="C3894" t="s">
        <v>122</v>
      </c>
      <c r="D3894" s="5" t="s">
        <v>292</v>
      </c>
      <c r="E3894">
        <v>5</v>
      </c>
      <c r="F3894">
        <v>0.74756121635437012</v>
      </c>
      <c r="G3894">
        <v>0.75126540660858154</v>
      </c>
      <c r="H3894">
        <v>4.4873910956084728E-3</v>
      </c>
      <c r="I3894">
        <v>70.173711116588748</v>
      </c>
      <c r="J3894">
        <f t="shared" si="120"/>
        <v>0</v>
      </c>
    </row>
    <row r="3895" spans="1:10" x14ac:dyDescent="0.25">
      <c r="A3895" s="4" t="str">
        <f t="shared" si="121"/>
        <v>Thermostats1 ThermostatAverage Event Day (6pm-8pm)6</v>
      </c>
      <c r="B3895" t="s">
        <v>101</v>
      </c>
      <c r="C3895" t="s">
        <v>122</v>
      </c>
      <c r="D3895" s="5" t="s">
        <v>292</v>
      </c>
      <c r="E3895">
        <v>6</v>
      </c>
      <c r="F3895">
        <v>0.72466892004013062</v>
      </c>
      <c r="G3895">
        <v>0.72102838754653931</v>
      </c>
      <c r="H3895">
        <v>3.8348785601556301E-3</v>
      </c>
      <c r="I3895">
        <v>69.786433400533838</v>
      </c>
      <c r="J3895">
        <f t="shared" si="120"/>
        <v>0</v>
      </c>
    </row>
    <row r="3896" spans="1:10" x14ac:dyDescent="0.25">
      <c r="A3896" s="4" t="str">
        <f t="shared" si="121"/>
        <v>Thermostats1 ThermostatAverage Event Day (6pm-8pm)7</v>
      </c>
      <c r="B3896" t="s">
        <v>101</v>
      </c>
      <c r="C3896" t="s">
        <v>122</v>
      </c>
      <c r="D3896" s="5" t="s">
        <v>292</v>
      </c>
      <c r="E3896">
        <v>7</v>
      </c>
      <c r="F3896">
        <v>0.73259085416793823</v>
      </c>
      <c r="G3896">
        <v>0.737815260887146</v>
      </c>
      <c r="H3896">
        <v>3.5363005008548498E-3</v>
      </c>
      <c r="I3896">
        <v>69.383560261267434</v>
      </c>
      <c r="J3896">
        <f t="shared" si="120"/>
        <v>0</v>
      </c>
    </row>
    <row r="3897" spans="1:10" x14ac:dyDescent="0.25">
      <c r="A3897" s="4" t="str">
        <f t="shared" si="121"/>
        <v>Thermostats1 ThermostatAverage Event Day (6pm-8pm)8</v>
      </c>
      <c r="B3897" t="s">
        <v>101</v>
      </c>
      <c r="C3897" t="s">
        <v>122</v>
      </c>
      <c r="D3897" s="5" t="s">
        <v>292</v>
      </c>
      <c r="E3897">
        <v>8</v>
      </c>
      <c r="F3897">
        <v>0.71032774448394775</v>
      </c>
      <c r="G3897">
        <v>0.70775598287582397</v>
      </c>
      <c r="H3897">
        <v>3.7281985860317945E-3</v>
      </c>
      <c r="I3897">
        <v>69.109978583083361</v>
      </c>
      <c r="J3897">
        <f t="shared" si="120"/>
        <v>0</v>
      </c>
    </row>
    <row r="3898" spans="1:10" x14ac:dyDescent="0.25">
      <c r="A3898" s="4" t="str">
        <f t="shared" si="121"/>
        <v>Thermostats1 ThermostatAverage Event Day (6pm-8pm)9</v>
      </c>
      <c r="B3898" t="s">
        <v>101</v>
      </c>
      <c r="C3898" t="s">
        <v>122</v>
      </c>
      <c r="D3898" s="5" t="s">
        <v>292</v>
      </c>
      <c r="E3898">
        <v>9</v>
      </c>
      <c r="F3898">
        <v>0.62523841857910156</v>
      </c>
      <c r="G3898">
        <v>0.62346917390823364</v>
      </c>
      <c r="H3898">
        <v>4.2678001336753368E-3</v>
      </c>
      <c r="I3898">
        <v>71.036578571261884</v>
      </c>
      <c r="J3898">
        <f t="shared" si="120"/>
        <v>0</v>
      </c>
    </row>
    <row r="3899" spans="1:10" x14ac:dyDescent="0.25">
      <c r="A3899" s="4" t="str">
        <f t="shared" si="121"/>
        <v>Thermostats1 ThermostatAverage Event Day (6pm-8pm)10</v>
      </c>
      <c r="B3899" t="s">
        <v>101</v>
      </c>
      <c r="C3899" t="s">
        <v>122</v>
      </c>
      <c r="D3899" s="5" t="s">
        <v>292</v>
      </c>
      <c r="E3899">
        <v>10</v>
      </c>
      <c r="F3899">
        <v>0.57938003540039063</v>
      </c>
      <c r="G3899">
        <v>0.57497572898864746</v>
      </c>
      <c r="H3899">
        <v>5.0819916650652885E-3</v>
      </c>
      <c r="I3899">
        <v>75.456143939506376</v>
      </c>
      <c r="J3899">
        <f t="shared" si="120"/>
        <v>0</v>
      </c>
    </row>
    <row r="3900" spans="1:10" x14ac:dyDescent="0.25">
      <c r="A3900" s="4" t="str">
        <f t="shared" si="121"/>
        <v>Thermostats1 ThermostatAverage Event Day (6pm-8pm)11</v>
      </c>
      <c r="B3900" t="s">
        <v>101</v>
      </c>
      <c r="C3900" t="s">
        <v>122</v>
      </c>
      <c r="D3900" s="5" t="s">
        <v>292</v>
      </c>
      <c r="E3900">
        <v>11</v>
      </c>
      <c r="F3900">
        <v>0.60687863826751709</v>
      </c>
      <c r="G3900">
        <v>0.60631251335144043</v>
      </c>
      <c r="H3900">
        <v>5.9406035579741001E-3</v>
      </c>
      <c r="I3900">
        <v>80.296571574989045</v>
      </c>
      <c r="J3900">
        <f t="shared" si="120"/>
        <v>0</v>
      </c>
    </row>
    <row r="3901" spans="1:10" x14ac:dyDescent="0.25">
      <c r="A3901" s="4" t="str">
        <f t="shared" si="121"/>
        <v>Thermostats1 ThermostatAverage Event Day (6pm-8pm)12</v>
      </c>
      <c r="B3901" t="s">
        <v>101</v>
      </c>
      <c r="C3901" t="s">
        <v>122</v>
      </c>
      <c r="D3901" s="5" t="s">
        <v>292</v>
      </c>
      <c r="E3901">
        <v>12</v>
      </c>
      <c r="F3901">
        <v>0.75465524196624756</v>
      </c>
      <c r="G3901">
        <v>0.74740129709243774</v>
      </c>
      <c r="H3901">
        <v>6.8221422843635082E-3</v>
      </c>
      <c r="I3901">
        <v>84.536493299845887</v>
      </c>
      <c r="J3901">
        <f t="shared" si="120"/>
        <v>0</v>
      </c>
    </row>
    <row r="3902" spans="1:10" x14ac:dyDescent="0.25">
      <c r="A3902" s="4" t="str">
        <f t="shared" si="121"/>
        <v>Thermostats1 ThermostatAverage Event Day (6pm-8pm)13</v>
      </c>
      <c r="B3902" t="s">
        <v>101</v>
      </c>
      <c r="C3902" t="s">
        <v>122</v>
      </c>
      <c r="D3902" s="5" t="s">
        <v>292</v>
      </c>
      <c r="E3902">
        <v>13</v>
      </c>
      <c r="F3902">
        <v>1.0152778625488281</v>
      </c>
      <c r="G3902">
        <v>1.0223642587661743</v>
      </c>
      <c r="H3902">
        <v>7.6105548068881035E-3</v>
      </c>
      <c r="I3902">
        <v>87.615377030844783</v>
      </c>
      <c r="J3902">
        <f t="shared" si="120"/>
        <v>0</v>
      </c>
    </row>
    <row r="3903" spans="1:10" x14ac:dyDescent="0.25">
      <c r="A3903" s="4" t="str">
        <f t="shared" si="121"/>
        <v>Thermostats1 ThermostatAverage Event Day (6pm-8pm)14</v>
      </c>
      <c r="B3903" t="s">
        <v>101</v>
      </c>
      <c r="C3903" t="s">
        <v>122</v>
      </c>
      <c r="D3903" s="5" t="s">
        <v>292</v>
      </c>
      <c r="E3903">
        <v>14</v>
      </c>
      <c r="F3903">
        <v>1.343244194984436</v>
      </c>
      <c r="G3903">
        <v>1.3560148477554321</v>
      </c>
      <c r="H3903">
        <v>7.9967556521296501E-3</v>
      </c>
      <c r="I3903">
        <v>90.080237581220402</v>
      </c>
      <c r="J3903">
        <f t="shared" si="120"/>
        <v>0</v>
      </c>
    </row>
    <row r="3904" spans="1:10" x14ac:dyDescent="0.25">
      <c r="A3904" s="4" t="str">
        <f t="shared" si="121"/>
        <v>Thermostats1 ThermostatAverage Event Day (6pm-8pm)15</v>
      </c>
      <c r="B3904" t="s">
        <v>101</v>
      </c>
      <c r="C3904" t="s">
        <v>122</v>
      </c>
      <c r="D3904" s="5" t="s">
        <v>292</v>
      </c>
      <c r="E3904">
        <v>15</v>
      </c>
      <c r="F3904">
        <v>1.6745759248733521</v>
      </c>
      <c r="G3904">
        <v>1.6965404748916626</v>
      </c>
      <c r="H3904">
        <v>7.5025120750069618E-3</v>
      </c>
      <c r="I3904">
        <v>91.820912523980809</v>
      </c>
      <c r="J3904">
        <f t="shared" si="120"/>
        <v>0</v>
      </c>
    </row>
    <row r="3905" spans="1:10" x14ac:dyDescent="0.25">
      <c r="A3905" s="4" t="str">
        <f t="shared" si="121"/>
        <v>Thermostats1 ThermostatAverage Event Day (6pm-8pm)16</v>
      </c>
      <c r="B3905" t="s">
        <v>101</v>
      </c>
      <c r="C3905" t="s">
        <v>122</v>
      </c>
      <c r="D3905" s="5" t="s">
        <v>292</v>
      </c>
      <c r="E3905">
        <v>16</v>
      </c>
      <c r="F3905">
        <v>2.0570478439331055</v>
      </c>
      <c r="G3905">
        <v>2.0676627159118652</v>
      </c>
      <c r="H3905">
        <v>4.0885997004806995E-3</v>
      </c>
      <c r="I3905">
        <v>93.581079688277157</v>
      </c>
      <c r="J3905">
        <f t="shared" si="120"/>
        <v>0</v>
      </c>
    </row>
    <row r="3906" spans="1:10" x14ac:dyDescent="0.25">
      <c r="A3906" s="4" t="str">
        <f t="shared" si="121"/>
        <v>Thermostats1 ThermostatAverage Event Day (6pm-8pm)17</v>
      </c>
      <c r="B3906" t="s">
        <v>101</v>
      </c>
      <c r="C3906" t="s">
        <v>122</v>
      </c>
      <c r="D3906" s="5" t="s">
        <v>292</v>
      </c>
      <c r="E3906">
        <v>17</v>
      </c>
      <c r="F3906">
        <v>2.3253459930419922</v>
      </c>
      <c r="G3906">
        <v>2.3147311210632324</v>
      </c>
      <c r="H3906">
        <v>4.0885997004806995E-3</v>
      </c>
      <c r="I3906">
        <v>93.341974278723555</v>
      </c>
      <c r="J3906">
        <f t="shared" ref="J3906:J3969" si="122">INDEX(events, MATCH(CONCATENATE(B3906, C3906, D3906), events_y, 0), MATCH("Confidential", events_x, 0))</f>
        <v>0</v>
      </c>
    </row>
    <row r="3907" spans="1:10" x14ac:dyDescent="0.25">
      <c r="A3907" s="4" t="str">
        <f t="shared" ref="A3907:A3970" si="123">B3907&amp;C3907&amp;D3907&amp;E3907</f>
        <v>Thermostats1 ThermostatAverage Event Day (6pm-8pm)18</v>
      </c>
      <c r="B3907" t="s">
        <v>101</v>
      </c>
      <c r="C3907" t="s">
        <v>122</v>
      </c>
      <c r="D3907" s="5" t="s">
        <v>292</v>
      </c>
      <c r="E3907">
        <v>18</v>
      </c>
      <c r="F3907">
        <v>2.4910514354705811</v>
      </c>
      <c r="G3907">
        <v>2.476423978805542</v>
      </c>
      <c r="H3907">
        <v>7.5299623422324657E-3</v>
      </c>
      <c r="I3907">
        <v>91.677075047395249</v>
      </c>
      <c r="J3907">
        <f t="shared" si="122"/>
        <v>0</v>
      </c>
    </row>
    <row r="3908" spans="1:10" x14ac:dyDescent="0.25">
      <c r="A3908" s="4" t="str">
        <f t="shared" si="123"/>
        <v>Thermostats1 ThermostatAverage Event Day (6pm-8pm)19</v>
      </c>
      <c r="B3908" t="s">
        <v>101</v>
      </c>
      <c r="C3908" t="s">
        <v>122</v>
      </c>
      <c r="D3908" s="5" t="s">
        <v>292</v>
      </c>
      <c r="E3908">
        <v>19</v>
      </c>
      <c r="F3908">
        <v>2.4830262660980225</v>
      </c>
      <c r="G3908">
        <v>1.5946419239044189</v>
      </c>
      <c r="H3908">
        <v>8.4822587668895721E-3</v>
      </c>
      <c r="I3908">
        <v>89.532485188486902</v>
      </c>
      <c r="J3908">
        <f t="shared" si="122"/>
        <v>0</v>
      </c>
    </row>
    <row r="3909" spans="1:10" x14ac:dyDescent="0.25">
      <c r="A3909" s="4" t="str">
        <f t="shared" si="123"/>
        <v>Thermostats1 ThermostatAverage Event Day (6pm-8pm)20</v>
      </c>
      <c r="B3909" t="s">
        <v>101</v>
      </c>
      <c r="C3909" t="s">
        <v>122</v>
      </c>
      <c r="D3909" s="5" t="s">
        <v>292</v>
      </c>
      <c r="E3909">
        <v>20</v>
      </c>
      <c r="F3909">
        <v>2.3138234615325928</v>
      </c>
      <c r="G3909">
        <v>1.8433785438537598</v>
      </c>
      <c r="H3909">
        <v>8.2662096247076988E-3</v>
      </c>
      <c r="I3909">
        <v>86.319197141082356</v>
      </c>
      <c r="J3909">
        <f t="shared" si="122"/>
        <v>0</v>
      </c>
    </row>
    <row r="3910" spans="1:10" x14ac:dyDescent="0.25">
      <c r="A3910" s="4" t="str">
        <f t="shared" si="123"/>
        <v>Thermostats1 ThermostatAverage Event Day (6pm-8pm)21</v>
      </c>
      <c r="B3910" t="s">
        <v>101</v>
      </c>
      <c r="C3910" t="s">
        <v>122</v>
      </c>
      <c r="D3910" s="5" t="s">
        <v>292</v>
      </c>
      <c r="E3910">
        <v>21</v>
      </c>
      <c r="F3910">
        <v>2.1709318161010742</v>
      </c>
      <c r="G3910">
        <v>2.5622467994689941</v>
      </c>
      <c r="H3910">
        <v>8.0227134749293327E-3</v>
      </c>
      <c r="I3910">
        <v>82.224938291992018</v>
      </c>
      <c r="J3910">
        <f t="shared" si="122"/>
        <v>0</v>
      </c>
    </row>
    <row r="3911" spans="1:10" x14ac:dyDescent="0.25">
      <c r="A3911" s="4" t="str">
        <f t="shared" si="123"/>
        <v>Thermostats1 ThermostatAverage Event Day (6pm-8pm)22</v>
      </c>
      <c r="B3911" t="s">
        <v>101</v>
      </c>
      <c r="C3911" t="s">
        <v>122</v>
      </c>
      <c r="D3911" s="5" t="s">
        <v>292</v>
      </c>
      <c r="E3911">
        <v>22</v>
      </c>
      <c r="F3911">
        <v>2.0013515949249268</v>
      </c>
      <c r="G3911">
        <v>2.1571340560913086</v>
      </c>
      <c r="H3911">
        <v>7.7755521051585674E-3</v>
      </c>
      <c r="I3911">
        <v>79.095221302407424</v>
      </c>
      <c r="J3911">
        <f t="shared" si="122"/>
        <v>0</v>
      </c>
    </row>
    <row r="3912" spans="1:10" x14ac:dyDescent="0.25">
      <c r="A3912" s="4" t="str">
        <f t="shared" si="123"/>
        <v>Thermostats1 ThermostatAverage Event Day (6pm-8pm)23</v>
      </c>
      <c r="B3912" t="s">
        <v>101</v>
      </c>
      <c r="C3912" t="s">
        <v>122</v>
      </c>
      <c r="D3912" s="5" t="s">
        <v>292</v>
      </c>
      <c r="E3912">
        <v>23</v>
      </c>
      <c r="F3912">
        <v>1.7610865831375122</v>
      </c>
      <c r="G3912">
        <v>1.849493145942688</v>
      </c>
      <c r="H3912">
        <v>7.574000395834446E-3</v>
      </c>
      <c r="I3912">
        <v>76.897325886765188</v>
      </c>
      <c r="J3912">
        <f t="shared" si="122"/>
        <v>0</v>
      </c>
    </row>
    <row r="3913" spans="1:10" x14ac:dyDescent="0.25">
      <c r="A3913" s="4" t="str">
        <f t="shared" si="123"/>
        <v>Thermostats1 ThermostatAverage Event Day (6pm-8pm)24</v>
      </c>
      <c r="B3913" t="s">
        <v>101</v>
      </c>
      <c r="C3913" t="s">
        <v>122</v>
      </c>
      <c r="D3913" s="5" t="s">
        <v>292</v>
      </c>
      <c r="E3913">
        <v>24</v>
      </c>
      <c r="F3913">
        <v>1.4819532632827759</v>
      </c>
      <c r="G3913">
        <v>1.547120213508606</v>
      </c>
      <c r="H3913">
        <v>7.0806378498673439E-3</v>
      </c>
      <c r="I3913">
        <v>75.242815464524412</v>
      </c>
      <c r="J3913">
        <f t="shared" si="122"/>
        <v>0</v>
      </c>
    </row>
    <row r="3914" spans="1:10" x14ac:dyDescent="0.25">
      <c r="A3914" s="4" t="str">
        <f t="shared" si="123"/>
        <v>Thermostats1 Thermostat6/17/2021 (8pm-9pm)1</v>
      </c>
      <c r="B3914" t="s">
        <v>101</v>
      </c>
      <c r="C3914" t="s">
        <v>122</v>
      </c>
      <c r="D3914" s="5" t="s">
        <v>293</v>
      </c>
      <c r="E3914">
        <v>1</v>
      </c>
      <c r="F3914">
        <v>1.1227539777755737</v>
      </c>
      <c r="G3914">
        <v>1.1338940858840942</v>
      </c>
      <c r="H3914">
        <v>7.387224119156599E-3</v>
      </c>
      <c r="I3914">
        <v>71.712710811195166</v>
      </c>
      <c r="J3914">
        <f t="shared" si="122"/>
        <v>0</v>
      </c>
    </row>
    <row r="3915" spans="1:10" x14ac:dyDescent="0.25">
      <c r="A3915" s="4" t="str">
        <f t="shared" si="123"/>
        <v>Thermostats1 Thermostat6/17/2021 (8pm-9pm)2</v>
      </c>
      <c r="B3915" t="s">
        <v>101</v>
      </c>
      <c r="C3915" t="s">
        <v>122</v>
      </c>
      <c r="D3915" s="5" t="s">
        <v>293</v>
      </c>
      <c r="E3915">
        <v>2</v>
      </c>
      <c r="F3915">
        <v>0.94964098930358887</v>
      </c>
      <c r="G3915">
        <v>0.97785592079162598</v>
      </c>
      <c r="H3915">
        <v>6.726403720676899E-3</v>
      </c>
      <c r="I3915">
        <v>70.693746180949034</v>
      </c>
      <c r="J3915">
        <f t="shared" si="122"/>
        <v>0</v>
      </c>
    </row>
    <row r="3916" spans="1:10" x14ac:dyDescent="0.25">
      <c r="A3916" s="4" t="str">
        <f t="shared" si="123"/>
        <v>Thermostats1 Thermostat6/17/2021 (8pm-9pm)3</v>
      </c>
      <c r="B3916" t="s">
        <v>101</v>
      </c>
      <c r="C3916" t="s">
        <v>122</v>
      </c>
      <c r="D3916" s="5" t="s">
        <v>293</v>
      </c>
      <c r="E3916">
        <v>3</v>
      </c>
      <c r="F3916">
        <v>0.84703934192657471</v>
      </c>
      <c r="G3916">
        <v>0.86024671792984009</v>
      </c>
      <c r="H3916">
        <v>6.1328099109232426E-3</v>
      </c>
      <c r="I3916">
        <v>69.751951871915978</v>
      </c>
      <c r="J3916">
        <f t="shared" si="122"/>
        <v>0</v>
      </c>
    </row>
    <row r="3917" spans="1:10" x14ac:dyDescent="0.25">
      <c r="A3917" s="4" t="str">
        <f t="shared" si="123"/>
        <v>Thermostats1 Thermostat6/17/2021 (8pm-9pm)4</v>
      </c>
      <c r="B3917" t="s">
        <v>101</v>
      </c>
      <c r="C3917" t="s">
        <v>122</v>
      </c>
      <c r="D3917" s="5" t="s">
        <v>293</v>
      </c>
      <c r="E3917">
        <v>4</v>
      </c>
      <c r="F3917">
        <v>0.76369249820709229</v>
      </c>
      <c r="G3917">
        <v>0.7774396538734436</v>
      </c>
      <c r="H3917">
        <v>5.5514145642518997E-3</v>
      </c>
      <c r="I3917">
        <v>69.19438145826625</v>
      </c>
      <c r="J3917">
        <f t="shared" si="122"/>
        <v>0</v>
      </c>
    </row>
    <row r="3918" spans="1:10" x14ac:dyDescent="0.25">
      <c r="A3918" s="4" t="str">
        <f t="shared" si="123"/>
        <v>Thermostats1 Thermostat6/17/2021 (8pm-9pm)5</v>
      </c>
      <c r="B3918" t="s">
        <v>101</v>
      </c>
      <c r="C3918" t="s">
        <v>122</v>
      </c>
      <c r="D3918" s="5" t="s">
        <v>293</v>
      </c>
      <c r="E3918">
        <v>5</v>
      </c>
      <c r="F3918">
        <v>0.70627886056900024</v>
      </c>
      <c r="G3918">
        <v>0.71958774328231812</v>
      </c>
      <c r="H3918">
        <v>4.9069672822952271E-3</v>
      </c>
      <c r="I3918">
        <v>68.615219315743332</v>
      </c>
      <c r="J3918">
        <f t="shared" si="122"/>
        <v>0</v>
      </c>
    </row>
    <row r="3919" spans="1:10" x14ac:dyDescent="0.25">
      <c r="A3919" s="4" t="str">
        <f t="shared" si="123"/>
        <v>Thermostats1 Thermostat6/17/2021 (8pm-9pm)6</v>
      </c>
      <c r="B3919" t="s">
        <v>101</v>
      </c>
      <c r="C3919" t="s">
        <v>122</v>
      </c>
      <c r="D3919" s="5" t="s">
        <v>293</v>
      </c>
      <c r="E3919">
        <v>6</v>
      </c>
      <c r="F3919">
        <v>0.68398392200469971</v>
      </c>
      <c r="G3919">
        <v>0.68529725074768066</v>
      </c>
      <c r="H3919">
        <v>4.213542677462101E-3</v>
      </c>
      <c r="I3919">
        <v>68.107450122715477</v>
      </c>
      <c r="J3919">
        <f t="shared" si="122"/>
        <v>0</v>
      </c>
    </row>
    <row r="3920" spans="1:10" x14ac:dyDescent="0.25">
      <c r="A3920" s="4" t="str">
        <f t="shared" si="123"/>
        <v>Thermostats1 Thermostat6/17/2021 (8pm-9pm)7</v>
      </c>
      <c r="B3920" t="s">
        <v>101</v>
      </c>
      <c r="C3920" t="s">
        <v>122</v>
      </c>
      <c r="D3920" s="5" t="s">
        <v>293</v>
      </c>
      <c r="E3920">
        <v>7</v>
      </c>
      <c r="F3920">
        <v>0.65612113475799561</v>
      </c>
      <c r="G3920">
        <v>0.66066664457321167</v>
      </c>
      <c r="H3920">
        <v>3.9023051504045725E-3</v>
      </c>
      <c r="I3920">
        <v>67.595140736155926</v>
      </c>
      <c r="J3920">
        <f t="shared" si="122"/>
        <v>0</v>
      </c>
    </row>
    <row r="3921" spans="1:10" x14ac:dyDescent="0.25">
      <c r="A3921" s="4" t="str">
        <f t="shared" si="123"/>
        <v>Thermostats1 Thermostat6/17/2021 (8pm-9pm)8</v>
      </c>
      <c r="B3921" t="s">
        <v>101</v>
      </c>
      <c r="C3921" t="s">
        <v>122</v>
      </c>
      <c r="D3921" s="5" t="s">
        <v>293</v>
      </c>
      <c r="E3921">
        <v>8</v>
      </c>
      <c r="F3921">
        <v>0.63241899013519287</v>
      </c>
      <c r="G3921">
        <v>0.63416558504104614</v>
      </c>
      <c r="H3921">
        <v>4.0605352260172367E-3</v>
      </c>
      <c r="I3921">
        <v>68.133627939755499</v>
      </c>
      <c r="J3921">
        <f t="shared" si="122"/>
        <v>0</v>
      </c>
    </row>
    <row r="3922" spans="1:10" x14ac:dyDescent="0.25">
      <c r="A3922" s="4" t="str">
        <f t="shared" si="123"/>
        <v>Thermostats1 Thermostat6/17/2021 (8pm-9pm)9</v>
      </c>
      <c r="B3922" t="s">
        <v>101</v>
      </c>
      <c r="C3922" t="s">
        <v>122</v>
      </c>
      <c r="D3922" s="5" t="s">
        <v>293</v>
      </c>
      <c r="E3922">
        <v>9</v>
      </c>
      <c r="F3922">
        <v>0.62993383407592773</v>
      </c>
      <c r="G3922">
        <v>0.62335145473480225</v>
      </c>
      <c r="H3922">
        <v>4.6029617078602314E-3</v>
      </c>
      <c r="I3922">
        <v>71.461413490232005</v>
      </c>
      <c r="J3922">
        <f t="shared" si="122"/>
        <v>0</v>
      </c>
    </row>
    <row r="3923" spans="1:10" x14ac:dyDescent="0.25">
      <c r="A3923" s="4" t="str">
        <f t="shared" si="123"/>
        <v>Thermostats1 Thermostat6/17/2021 (8pm-9pm)10</v>
      </c>
      <c r="B3923" t="s">
        <v>101</v>
      </c>
      <c r="C3923" t="s">
        <v>122</v>
      </c>
      <c r="D3923" s="5" t="s">
        <v>293</v>
      </c>
      <c r="E3923">
        <v>10</v>
      </c>
      <c r="F3923">
        <v>0.60994189977645874</v>
      </c>
      <c r="G3923">
        <v>0.59991514682769775</v>
      </c>
      <c r="H3923">
        <v>5.4977680556476116E-3</v>
      </c>
      <c r="I3923">
        <v>74.478657272557996</v>
      </c>
      <c r="J3923">
        <f t="shared" si="122"/>
        <v>0</v>
      </c>
    </row>
    <row r="3924" spans="1:10" x14ac:dyDescent="0.25">
      <c r="A3924" s="4" t="str">
        <f t="shared" si="123"/>
        <v>Thermostats1 Thermostat6/17/2021 (8pm-9pm)11</v>
      </c>
      <c r="B3924" t="s">
        <v>101</v>
      </c>
      <c r="C3924" t="s">
        <v>122</v>
      </c>
      <c r="D3924" s="5" t="s">
        <v>293</v>
      </c>
      <c r="E3924">
        <v>11</v>
      </c>
      <c r="F3924">
        <v>0.6038358211517334</v>
      </c>
      <c r="G3924">
        <v>0.59773874282836914</v>
      </c>
      <c r="H3924">
        <v>6.4796628430485725E-3</v>
      </c>
      <c r="I3924">
        <v>76.562221616721445</v>
      </c>
      <c r="J3924">
        <f t="shared" si="122"/>
        <v>0</v>
      </c>
    </row>
    <row r="3925" spans="1:10" x14ac:dyDescent="0.25">
      <c r="A3925" s="4" t="str">
        <f t="shared" si="123"/>
        <v>Thermostats1 Thermostat6/17/2021 (8pm-9pm)12</v>
      </c>
      <c r="B3925" t="s">
        <v>101</v>
      </c>
      <c r="C3925" t="s">
        <v>122</v>
      </c>
      <c r="D3925" s="5" t="s">
        <v>293</v>
      </c>
      <c r="E3925">
        <v>12</v>
      </c>
      <c r="F3925">
        <v>0.67391622066497803</v>
      </c>
      <c r="G3925">
        <v>0.68437397480010986</v>
      </c>
      <c r="H3925">
        <v>7.3668309487402439E-3</v>
      </c>
      <c r="I3925">
        <v>81.131809461789985</v>
      </c>
      <c r="J3925">
        <f t="shared" si="122"/>
        <v>0</v>
      </c>
    </row>
    <row r="3926" spans="1:10" x14ac:dyDescent="0.25">
      <c r="A3926" s="4" t="str">
        <f t="shared" si="123"/>
        <v>Thermostats1 Thermostat6/17/2021 (8pm-9pm)13</v>
      </c>
      <c r="B3926" t="s">
        <v>101</v>
      </c>
      <c r="C3926" t="s">
        <v>122</v>
      </c>
      <c r="D3926" s="5" t="s">
        <v>293</v>
      </c>
      <c r="E3926">
        <v>13</v>
      </c>
      <c r="F3926">
        <v>0.87758773565292358</v>
      </c>
      <c r="G3926">
        <v>0.88061481714248657</v>
      </c>
      <c r="H3926">
        <v>8.2398653030395508E-3</v>
      </c>
      <c r="I3926">
        <v>85.162407993016302</v>
      </c>
      <c r="J3926">
        <f t="shared" si="122"/>
        <v>0</v>
      </c>
    </row>
    <row r="3927" spans="1:10" x14ac:dyDescent="0.25">
      <c r="A3927" s="4" t="str">
        <f t="shared" si="123"/>
        <v>Thermostats1 Thermostat6/17/2021 (8pm-9pm)14</v>
      </c>
      <c r="B3927" t="s">
        <v>101</v>
      </c>
      <c r="C3927" t="s">
        <v>122</v>
      </c>
      <c r="D3927" s="5" t="s">
        <v>293</v>
      </c>
      <c r="E3927">
        <v>14</v>
      </c>
      <c r="F3927">
        <v>1.1345882415771484</v>
      </c>
      <c r="G3927">
        <v>1.1373246908187866</v>
      </c>
      <c r="H3927">
        <v>8.9019536972045898E-3</v>
      </c>
      <c r="I3927">
        <v>86.725129388682106</v>
      </c>
      <c r="J3927">
        <f t="shared" si="122"/>
        <v>0</v>
      </c>
    </row>
    <row r="3928" spans="1:10" x14ac:dyDescent="0.25">
      <c r="A3928" s="4" t="str">
        <f t="shared" si="123"/>
        <v>Thermostats1 Thermostat6/17/2021 (8pm-9pm)15</v>
      </c>
      <c r="B3928" t="s">
        <v>101</v>
      </c>
      <c r="C3928" t="s">
        <v>122</v>
      </c>
      <c r="D3928" s="5" t="s">
        <v>293</v>
      </c>
      <c r="E3928">
        <v>15</v>
      </c>
      <c r="F3928">
        <v>1.3754327297210693</v>
      </c>
      <c r="G3928">
        <v>1.3812899589538574</v>
      </c>
      <c r="H3928">
        <v>9.1442866250872612E-3</v>
      </c>
      <c r="I3928">
        <v>87.433457128885308</v>
      </c>
      <c r="J3928">
        <f t="shared" si="122"/>
        <v>0</v>
      </c>
    </row>
    <row r="3929" spans="1:10" x14ac:dyDescent="0.25">
      <c r="A3929" s="4" t="str">
        <f t="shared" si="123"/>
        <v>Thermostats1 Thermostat6/17/2021 (8pm-9pm)16</v>
      </c>
      <c r="B3929" t="s">
        <v>101</v>
      </c>
      <c r="C3929" t="s">
        <v>122</v>
      </c>
      <c r="D3929" s="5" t="s">
        <v>293</v>
      </c>
      <c r="E3929">
        <v>16</v>
      </c>
      <c r="F3929">
        <v>1.6076984405517578</v>
      </c>
      <c r="G3929">
        <v>1.6321420669555664</v>
      </c>
      <c r="H3929">
        <v>9.0161757543683052E-3</v>
      </c>
      <c r="I3929">
        <v>87.077707697440118</v>
      </c>
      <c r="J3929">
        <f t="shared" si="122"/>
        <v>0</v>
      </c>
    </row>
    <row r="3930" spans="1:10" x14ac:dyDescent="0.25">
      <c r="A3930" s="4" t="str">
        <f t="shared" si="123"/>
        <v>Thermostats1 Thermostat6/17/2021 (8pm-9pm)17</v>
      </c>
      <c r="B3930" t="s">
        <v>101</v>
      </c>
      <c r="C3930" t="s">
        <v>122</v>
      </c>
      <c r="D3930" s="5" t="s">
        <v>293</v>
      </c>
      <c r="E3930">
        <v>17</v>
      </c>
      <c r="F3930">
        <v>1.8204313516616821</v>
      </c>
      <c r="G3930">
        <v>1.8422499895095825</v>
      </c>
      <c r="H3930">
        <v>8.0498633906245232E-3</v>
      </c>
      <c r="I3930">
        <v>87.050777000370559</v>
      </c>
      <c r="J3930">
        <f t="shared" si="122"/>
        <v>0</v>
      </c>
    </row>
    <row r="3931" spans="1:10" x14ac:dyDescent="0.25">
      <c r="A3931" s="4" t="str">
        <f t="shared" si="123"/>
        <v>Thermostats1 Thermostat6/17/2021 (8pm-9pm)18</v>
      </c>
      <c r="B3931" t="s">
        <v>101</v>
      </c>
      <c r="C3931" t="s">
        <v>122</v>
      </c>
      <c r="D3931" s="5" t="s">
        <v>293</v>
      </c>
      <c r="E3931">
        <v>18</v>
      </c>
      <c r="F3931">
        <v>1.9894968271255493</v>
      </c>
      <c r="G3931">
        <v>2.0056231021881104</v>
      </c>
      <c r="H3931">
        <v>4.2795394547283649E-3</v>
      </c>
      <c r="I3931">
        <v>85.76913103665791</v>
      </c>
      <c r="J3931">
        <f t="shared" si="122"/>
        <v>0</v>
      </c>
    </row>
    <row r="3932" spans="1:10" x14ac:dyDescent="0.25">
      <c r="A3932" s="4" t="str">
        <f t="shared" si="123"/>
        <v>Thermostats1 Thermostat6/17/2021 (8pm-9pm)19</v>
      </c>
      <c r="B3932" t="s">
        <v>101</v>
      </c>
      <c r="C3932" t="s">
        <v>122</v>
      </c>
      <c r="D3932" s="5" t="s">
        <v>293</v>
      </c>
      <c r="E3932">
        <v>19</v>
      </c>
      <c r="F3932">
        <v>2.0703034400939941</v>
      </c>
      <c r="G3932">
        <v>2.0541770458221436</v>
      </c>
      <c r="H3932">
        <v>4.2795394547283649E-3</v>
      </c>
      <c r="I3932">
        <v>84.01265663807574</v>
      </c>
      <c r="J3932">
        <f t="shared" si="122"/>
        <v>0</v>
      </c>
    </row>
    <row r="3933" spans="1:10" x14ac:dyDescent="0.25">
      <c r="A3933" s="4" t="str">
        <f t="shared" si="123"/>
        <v>Thermostats1 Thermostat6/17/2021 (8pm-9pm)20</v>
      </c>
      <c r="B3933" t="s">
        <v>101</v>
      </c>
      <c r="C3933" t="s">
        <v>122</v>
      </c>
      <c r="D3933" s="5" t="s">
        <v>293</v>
      </c>
      <c r="E3933">
        <v>20</v>
      </c>
      <c r="F3933">
        <v>1.9677660465240479</v>
      </c>
      <c r="G3933">
        <v>1.960898756980896</v>
      </c>
      <c r="H3933">
        <v>7.4406974017620087E-3</v>
      </c>
      <c r="I3933">
        <v>81.084993525430733</v>
      </c>
      <c r="J3933">
        <f t="shared" si="122"/>
        <v>0</v>
      </c>
    </row>
    <row r="3934" spans="1:10" x14ac:dyDescent="0.25">
      <c r="A3934" s="4" t="str">
        <f t="shared" si="123"/>
        <v>Thermostats1 Thermostat6/17/2021 (8pm-9pm)21</v>
      </c>
      <c r="B3934" t="s">
        <v>101</v>
      </c>
      <c r="C3934" t="s">
        <v>122</v>
      </c>
      <c r="D3934" s="5" t="s">
        <v>293</v>
      </c>
      <c r="E3934">
        <v>21</v>
      </c>
      <c r="F3934">
        <v>1.8736841678619385</v>
      </c>
      <c r="G3934">
        <v>1.2902227640151978</v>
      </c>
      <c r="H3934">
        <v>8.0376137048006058E-3</v>
      </c>
      <c r="I3934">
        <v>77.688626539721653</v>
      </c>
      <c r="J3934">
        <f t="shared" si="122"/>
        <v>0</v>
      </c>
    </row>
    <row r="3935" spans="1:10" x14ac:dyDescent="0.25">
      <c r="A3935" s="4" t="str">
        <f t="shared" si="123"/>
        <v>Thermostats1 Thermostat6/17/2021 (8pm-9pm)22</v>
      </c>
      <c r="B3935" t="s">
        <v>101</v>
      </c>
      <c r="C3935" t="s">
        <v>122</v>
      </c>
      <c r="D3935" s="5" t="s">
        <v>293</v>
      </c>
      <c r="E3935">
        <v>22</v>
      </c>
      <c r="F3935">
        <v>1.7665625810623169</v>
      </c>
      <c r="G3935">
        <v>2.0292978286743164</v>
      </c>
      <c r="H3935">
        <v>8.2467058673501015E-3</v>
      </c>
      <c r="I3935">
        <v>74.955015121227007</v>
      </c>
      <c r="J3935">
        <f t="shared" si="122"/>
        <v>0</v>
      </c>
    </row>
    <row r="3936" spans="1:10" x14ac:dyDescent="0.25">
      <c r="A3936" s="4" t="str">
        <f t="shared" si="123"/>
        <v>Thermostats1 Thermostat6/17/2021 (8pm-9pm)23</v>
      </c>
      <c r="B3936" t="s">
        <v>101</v>
      </c>
      <c r="C3936" t="s">
        <v>122</v>
      </c>
      <c r="D3936" s="5" t="s">
        <v>293</v>
      </c>
      <c r="E3936">
        <v>23</v>
      </c>
      <c r="F3936">
        <v>1.5956107378005981</v>
      </c>
      <c r="G3936">
        <v>1.6691170930862427</v>
      </c>
      <c r="H3936">
        <v>8.1803798675537109E-3</v>
      </c>
      <c r="I3936">
        <v>73.580651904827164</v>
      </c>
      <c r="J3936">
        <f t="shared" si="122"/>
        <v>0</v>
      </c>
    </row>
    <row r="3937" spans="1:10" x14ac:dyDescent="0.25">
      <c r="A3937" s="4" t="str">
        <f t="shared" si="123"/>
        <v>Thermostats1 Thermostat6/17/2021 (8pm-9pm)24</v>
      </c>
      <c r="B3937" t="s">
        <v>101</v>
      </c>
      <c r="C3937" t="s">
        <v>122</v>
      </c>
      <c r="D3937" s="5" t="s">
        <v>293</v>
      </c>
      <c r="E3937">
        <v>24</v>
      </c>
      <c r="F3937">
        <v>1.36332106590271</v>
      </c>
      <c r="G3937">
        <v>1.4004908800125122</v>
      </c>
      <c r="H3937">
        <v>7.7531612478196621E-3</v>
      </c>
      <c r="I3937">
        <v>72.008566830434404</v>
      </c>
      <c r="J3937">
        <f t="shared" si="122"/>
        <v>0</v>
      </c>
    </row>
    <row r="3938" spans="1:10" x14ac:dyDescent="0.25">
      <c r="A3938" s="4" t="str">
        <f t="shared" si="123"/>
        <v>Thermostats1 Thermostat7/9/2021 (5pm-6pm &amp; 6:30pm-8:58pm)1</v>
      </c>
      <c r="B3938" t="s">
        <v>101</v>
      </c>
      <c r="C3938" t="s">
        <v>122</v>
      </c>
      <c r="D3938" s="5" t="s">
        <v>294</v>
      </c>
      <c r="E3938">
        <v>1</v>
      </c>
      <c r="F3938">
        <v>1.2418645620346069</v>
      </c>
      <c r="G3938">
        <v>1.2559179067611694</v>
      </c>
      <c r="H3938">
        <v>7.150325458496809E-3</v>
      </c>
      <c r="I3938">
        <v>74.010793368710267</v>
      </c>
      <c r="J3938">
        <f t="shared" si="122"/>
        <v>0</v>
      </c>
    </row>
    <row r="3939" spans="1:10" x14ac:dyDescent="0.25">
      <c r="A3939" s="4" t="str">
        <f t="shared" si="123"/>
        <v>Thermostats1 Thermostat7/9/2021 (5pm-6pm &amp; 6:30pm-8:58pm)2</v>
      </c>
      <c r="B3939" t="s">
        <v>101</v>
      </c>
      <c r="C3939" t="s">
        <v>122</v>
      </c>
      <c r="D3939" s="5" t="s">
        <v>294</v>
      </c>
      <c r="E3939">
        <v>2</v>
      </c>
      <c r="F3939">
        <v>1.0619566440582275</v>
      </c>
      <c r="G3939">
        <v>1.0841994285583496</v>
      </c>
      <c r="H3939">
        <v>6.5450300462543964E-3</v>
      </c>
      <c r="I3939">
        <v>73.379380467082754</v>
      </c>
      <c r="J3939">
        <f t="shared" si="122"/>
        <v>0</v>
      </c>
    </row>
    <row r="3940" spans="1:10" x14ac:dyDescent="0.25">
      <c r="A3940" s="4" t="str">
        <f t="shared" si="123"/>
        <v>Thermostats1 Thermostat7/9/2021 (5pm-6pm &amp; 6:30pm-8:58pm)3</v>
      </c>
      <c r="B3940" t="s">
        <v>101</v>
      </c>
      <c r="C3940" t="s">
        <v>122</v>
      </c>
      <c r="D3940" s="5" t="s">
        <v>294</v>
      </c>
      <c r="E3940">
        <v>3</v>
      </c>
      <c r="F3940">
        <v>0.94231981039047241</v>
      </c>
      <c r="G3940">
        <v>0.9579308032989502</v>
      </c>
      <c r="H3940">
        <v>6.0468190349638462E-3</v>
      </c>
      <c r="I3940">
        <v>72.710003887713142</v>
      </c>
      <c r="J3940">
        <f t="shared" si="122"/>
        <v>0</v>
      </c>
    </row>
    <row r="3941" spans="1:10" x14ac:dyDescent="0.25">
      <c r="A3941" s="4" t="str">
        <f t="shared" si="123"/>
        <v>Thermostats1 Thermostat7/9/2021 (5pm-6pm &amp; 6:30pm-8:58pm)4</v>
      </c>
      <c r="B3941" t="s">
        <v>101</v>
      </c>
      <c r="C3941" t="s">
        <v>122</v>
      </c>
      <c r="D3941" s="5" t="s">
        <v>294</v>
      </c>
      <c r="E3941">
        <v>4</v>
      </c>
      <c r="F3941">
        <v>0.85326087474822998</v>
      </c>
      <c r="G3941">
        <v>0.86616700887680054</v>
      </c>
      <c r="H3941">
        <v>5.484181921929121E-3</v>
      </c>
      <c r="I3941">
        <v>72.14372108521394</v>
      </c>
      <c r="J3941">
        <f t="shared" si="122"/>
        <v>0</v>
      </c>
    </row>
    <row r="3942" spans="1:10" x14ac:dyDescent="0.25">
      <c r="A3942" s="4" t="str">
        <f t="shared" si="123"/>
        <v>Thermostats1 Thermostat7/9/2021 (5pm-6pm &amp; 6:30pm-8:58pm)5</v>
      </c>
      <c r="B3942" t="s">
        <v>101</v>
      </c>
      <c r="C3942" t="s">
        <v>122</v>
      </c>
      <c r="D3942" s="5" t="s">
        <v>294</v>
      </c>
      <c r="E3942">
        <v>5</v>
      </c>
      <c r="F3942">
        <v>0.79500836133956909</v>
      </c>
      <c r="G3942">
        <v>0.80014520883560181</v>
      </c>
      <c r="H3942">
        <v>4.8957993276417255E-3</v>
      </c>
      <c r="I3942">
        <v>71.68599400185046</v>
      </c>
      <c r="J3942">
        <f t="shared" si="122"/>
        <v>0</v>
      </c>
    </row>
    <row r="3943" spans="1:10" x14ac:dyDescent="0.25">
      <c r="A3943" s="4" t="str">
        <f t="shared" si="123"/>
        <v>Thermostats1 Thermostat7/9/2021 (5pm-6pm &amp; 6:30pm-8:58pm)6</v>
      </c>
      <c r="B3943" t="s">
        <v>101</v>
      </c>
      <c r="C3943" t="s">
        <v>122</v>
      </c>
      <c r="D3943" s="5" t="s">
        <v>294</v>
      </c>
      <c r="E3943">
        <v>6</v>
      </c>
      <c r="F3943">
        <v>0.7507975697517395</v>
      </c>
      <c r="G3943">
        <v>0.75967103242874146</v>
      </c>
      <c r="H3943">
        <v>4.3043801560997963E-3</v>
      </c>
      <c r="I3943">
        <v>71.069167476609479</v>
      </c>
      <c r="J3943">
        <f t="shared" si="122"/>
        <v>0</v>
      </c>
    </row>
    <row r="3944" spans="1:10" x14ac:dyDescent="0.25">
      <c r="A3944" s="4" t="str">
        <f t="shared" si="123"/>
        <v>Thermostats1 Thermostat7/9/2021 (5pm-6pm &amp; 6:30pm-8:58pm)7</v>
      </c>
      <c r="B3944" t="s">
        <v>101</v>
      </c>
      <c r="C3944" t="s">
        <v>122</v>
      </c>
      <c r="D3944" s="5" t="s">
        <v>294</v>
      </c>
      <c r="E3944">
        <v>7</v>
      </c>
      <c r="F3944">
        <v>0.73099642992019653</v>
      </c>
      <c r="G3944">
        <v>0.72685182094573975</v>
      </c>
      <c r="H3944">
        <v>3.9817932993173599E-3</v>
      </c>
      <c r="I3944">
        <v>70.655237566287624</v>
      </c>
      <c r="J3944">
        <f t="shared" si="122"/>
        <v>0</v>
      </c>
    </row>
    <row r="3945" spans="1:10" x14ac:dyDescent="0.25">
      <c r="A3945" s="4" t="str">
        <f t="shared" si="123"/>
        <v>Thermostats1 Thermostat7/9/2021 (5pm-6pm &amp; 6:30pm-8:58pm)8</v>
      </c>
      <c r="B3945" t="s">
        <v>101</v>
      </c>
      <c r="C3945" t="s">
        <v>122</v>
      </c>
      <c r="D3945" s="5" t="s">
        <v>294</v>
      </c>
      <c r="E3945">
        <v>8</v>
      </c>
      <c r="F3945">
        <v>0.72247475385665894</v>
      </c>
      <c r="G3945">
        <v>0.71647977828979492</v>
      </c>
      <c r="H3945">
        <v>4.2052161879837513E-3</v>
      </c>
      <c r="I3945">
        <v>71.225560800861658</v>
      </c>
      <c r="J3945">
        <f t="shared" si="122"/>
        <v>0</v>
      </c>
    </row>
    <row r="3946" spans="1:10" x14ac:dyDescent="0.25">
      <c r="A3946" s="4" t="str">
        <f t="shared" si="123"/>
        <v>Thermostats1 Thermostat7/9/2021 (5pm-6pm &amp; 6:30pm-8:58pm)9</v>
      </c>
      <c r="B3946" t="s">
        <v>101</v>
      </c>
      <c r="C3946" t="s">
        <v>122</v>
      </c>
      <c r="D3946" s="5" t="s">
        <v>294</v>
      </c>
      <c r="E3946">
        <v>9</v>
      </c>
      <c r="F3946">
        <v>0.69305062294006348</v>
      </c>
      <c r="G3946">
        <v>0.70835018157958984</v>
      </c>
      <c r="H3946">
        <v>4.806875716894865E-3</v>
      </c>
      <c r="I3946">
        <v>73.70798811475683</v>
      </c>
      <c r="J3946">
        <f t="shared" si="122"/>
        <v>0</v>
      </c>
    </row>
    <row r="3947" spans="1:10" x14ac:dyDescent="0.25">
      <c r="A3947" s="4" t="str">
        <f t="shared" si="123"/>
        <v>Thermostats1 Thermostat7/9/2021 (5pm-6pm &amp; 6:30pm-8:58pm)10</v>
      </c>
      <c r="B3947" t="s">
        <v>101</v>
      </c>
      <c r="C3947" t="s">
        <v>122</v>
      </c>
      <c r="D3947" s="5" t="s">
        <v>294</v>
      </c>
      <c r="E3947">
        <v>10</v>
      </c>
      <c r="F3947">
        <v>0.71463465690612793</v>
      </c>
      <c r="G3947">
        <v>0.73720604181289673</v>
      </c>
      <c r="H3947">
        <v>5.7980394922196865E-3</v>
      </c>
      <c r="I3947">
        <v>77.317616839314425</v>
      </c>
      <c r="J3947">
        <f t="shared" si="122"/>
        <v>0</v>
      </c>
    </row>
    <row r="3948" spans="1:10" x14ac:dyDescent="0.25">
      <c r="A3948" s="4" t="str">
        <f t="shared" si="123"/>
        <v>Thermostats1 Thermostat7/9/2021 (5pm-6pm &amp; 6:30pm-8:58pm)11</v>
      </c>
      <c r="B3948" t="s">
        <v>101</v>
      </c>
      <c r="C3948" t="s">
        <v>122</v>
      </c>
      <c r="D3948" s="5" t="s">
        <v>294</v>
      </c>
      <c r="E3948">
        <v>11</v>
      </c>
      <c r="F3948">
        <v>0.81164246797561646</v>
      </c>
      <c r="G3948">
        <v>0.82249432802200317</v>
      </c>
      <c r="H3948">
        <v>6.7206453531980515E-3</v>
      </c>
      <c r="I3948">
        <v>81.26250958615006</v>
      </c>
      <c r="J3948">
        <f t="shared" si="122"/>
        <v>0</v>
      </c>
    </row>
    <row r="3949" spans="1:10" x14ac:dyDescent="0.25">
      <c r="A3949" s="4" t="str">
        <f t="shared" si="123"/>
        <v>Thermostats1 Thermostat7/9/2021 (5pm-6pm &amp; 6:30pm-8:58pm)12</v>
      </c>
      <c r="B3949" t="s">
        <v>101</v>
      </c>
      <c r="C3949" t="s">
        <v>122</v>
      </c>
      <c r="D3949" s="5" t="s">
        <v>294</v>
      </c>
      <c r="E3949">
        <v>12</v>
      </c>
      <c r="F3949">
        <v>0.989166259765625</v>
      </c>
      <c r="G3949">
        <v>0.99490737915039063</v>
      </c>
      <c r="H3949">
        <v>7.6066860929131508E-3</v>
      </c>
      <c r="I3949">
        <v>84.315618140952068</v>
      </c>
      <c r="J3949">
        <f t="shared" si="122"/>
        <v>0</v>
      </c>
    </row>
    <row r="3950" spans="1:10" x14ac:dyDescent="0.25">
      <c r="A3950" s="4" t="str">
        <f t="shared" si="123"/>
        <v>Thermostats1 Thermostat7/9/2021 (5pm-6pm &amp; 6:30pm-8:58pm)13</v>
      </c>
      <c r="B3950" t="s">
        <v>101</v>
      </c>
      <c r="C3950" t="s">
        <v>122</v>
      </c>
      <c r="D3950" s="5" t="s">
        <v>294</v>
      </c>
      <c r="E3950">
        <v>13</v>
      </c>
      <c r="F3950">
        <v>1.2513552904129028</v>
      </c>
      <c r="G3950">
        <v>1.2306602001190186</v>
      </c>
      <c r="H3950">
        <v>8.1351175904273987E-3</v>
      </c>
      <c r="I3950">
        <v>86.529879677385793</v>
      </c>
      <c r="J3950">
        <f t="shared" si="122"/>
        <v>0</v>
      </c>
    </row>
    <row r="3951" spans="1:10" x14ac:dyDescent="0.25">
      <c r="A3951" s="4" t="str">
        <f t="shared" si="123"/>
        <v>Thermostats1 Thermostat7/9/2021 (5pm-6pm &amp; 6:30pm-8:58pm)14</v>
      </c>
      <c r="B3951" t="s">
        <v>101</v>
      </c>
      <c r="C3951" t="s">
        <v>122</v>
      </c>
      <c r="D3951" s="5" t="s">
        <v>294</v>
      </c>
      <c r="E3951">
        <v>14</v>
      </c>
      <c r="F3951">
        <v>1.4657570123672485</v>
      </c>
      <c r="G3951">
        <v>1.4368019104003906</v>
      </c>
      <c r="H3951">
        <v>7.6131913810968399E-3</v>
      </c>
      <c r="I3951">
        <v>88.521737405785203</v>
      </c>
      <c r="J3951">
        <f t="shared" si="122"/>
        <v>0</v>
      </c>
    </row>
    <row r="3952" spans="1:10" x14ac:dyDescent="0.25">
      <c r="A3952" s="4" t="str">
        <f t="shared" si="123"/>
        <v>Thermostats1 Thermostat7/9/2021 (5pm-6pm &amp; 6:30pm-8:58pm)15</v>
      </c>
      <c r="B3952" t="s">
        <v>101</v>
      </c>
      <c r="C3952" t="s">
        <v>122</v>
      </c>
      <c r="D3952" s="5" t="s">
        <v>294</v>
      </c>
      <c r="E3952">
        <v>15</v>
      </c>
      <c r="F3952">
        <v>1.6921100616455078</v>
      </c>
      <c r="G3952">
        <v>1.6801754236221313</v>
      </c>
      <c r="H3952">
        <v>4.1530095040798187E-3</v>
      </c>
      <c r="I3952">
        <v>89.756956234330275</v>
      </c>
      <c r="J3952">
        <f t="shared" si="122"/>
        <v>0</v>
      </c>
    </row>
    <row r="3953" spans="1:10" x14ac:dyDescent="0.25">
      <c r="A3953" s="4" t="str">
        <f t="shared" si="123"/>
        <v>Thermostats1 Thermostat7/9/2021 (5pm-6pm &amp; 6:30pm-8:58pm)16</v>
      </c>
      <c r="B3953" t="s">
        <v>101</v>
      </c>
      <c r="C3953" t="s">
        <v>122</v>
      </c>
      <c r="D3953" s="5" t="s">
        <v>294</v>
      </c>
      <c r="E3953">
        <v>16</v>
      </c>
      <c r="F3953">
        <v>1.9548013210296631</v>
      </c>
      <c r="G3953">
        <v>1.9667359590530396</v>
      </c>
      <c r="H3953">
        <v>4.1530095040798187E-3</v>
      </c>
      <c r="I3953">
        <v>90.829953722043314</v>
      </c>
      <c r="J3953">
        <f t="shared" si="122"/>
        <v>0</v>
      </c>
    </row>
    <row r="3954" spans="1:10" x14ac:dyDescent="0.25">
      <c r="A3954" s="4" t="str">
        <f t="shared" si="123"/>
        <v>Thermostats1 Thermostat7/9/2021 (5pm-6pm &amp; 6:30pm-8:58pm)17</v>
      </c>
      <c r="B3954" t="s">
        <v>101</v>
      </c>
      <c r="C3954" t="s">
        <v>122</v>
      </c>
      <c r="D3954" s="5" t="s">
        <v>294</v>
      </c>
      <c r="E3954">
        <v>17</v>
      </c>
      <c r="F3954">
        <v>2.1649155616760254</v>
      </c>
      <c r="G3954">
        <v>2.1696288585662842</v>
      </c>
      <c r="H3954">
        <v>7.8748343512415886E-3</v>
      </c>
      <c r="I3954">
        <v>91.563527700662164</v>
      </c>
      <c r="J3954">
        <f t="shared" si="122"/>
        <v>0</v>
      </c>
    </row>
    <row r="3955" spans="1:10" x14ac:dyDescent="0.25">
      <c r="A3955" s="4" t="str">
        <f t="shared" si="123"/>
        <v>Thermostats1 Thermostat7/9/2021 (5pm-6pm &amp; 6:30pm-8:58pm)18</v>
      </c>
      <c r="B3955" t="s">
        <v>101</v>
      </c>
      <c r="C3955" t="s">
        <v>122</v>
      </c>
      <c r="D3955" s="5" t="s">
        <v>294</v>
      </c>
      <c r="E3955">
        <v>18</v>
      </c>
      <c r="F3955">
        <v>2.3772151470184326</v>
      </c>
      <c r="G3955">
        <v>1.3268171548843384</v>
      </c>
      <c r="H3955">
        <v>9.1439075767993927E-3</v>
      </c>
      <c r="I3955">
        <v>90.825926219749732</v>
      </c>
      <c r="J3955">
        <f t="shared" si="122"/>
        <v>0</v>
      </c>
    </row>
    <row r="3956" spans="1:10" x14ac:dyDescent="0.25">
      <c r="A3956" s="4" t="str">
        <f t="shared" si="123"/>
        <v>Thermostats1 Thermostat7/9/2021 (5pm-6pm &amp; 6:30pm-8:58pm)19</v>
      </c>
      <c r="B3956" t="s">
        <v>101</v>
      </c>
      <c r="C3956" t="s">
        <v>122</v>
      </c>
      <c r="D3956" s="5" t="s">
        <v>294</v>
      </c>
      <c r="E3956">
        <v>19</v>
      </c>
      <c r="F3956">
        <v>2.4282565116882324</v>
      </c>
      <c r="G3956">
        <v>2.2515192031860352</v>
      </c>
      <c r="H3956">
        <v>8.9512486010789871E-3</v>
      </c>
      <c r="I3956">
        <v>89.292547930723941</v>
      </c>
      <c r="J3956">
        <f t="shared" si="122"/>
        <v>0</v>
      </c>
    </row>
    <row r="3957" spans="1:10" x14ac:dyDescent="0.25">
      <c r="A3957" s="4" t="str">
        <f t="shared" si="123"/>
        <v>Thermostats1 Thermostat7/9/2021 (5pm-6pm &amp; 6:30pm-8:58pm)20</v>
      </c>
      <c r="B3957" t="s">
        <v>101</v>
      </c>
      <c r="C3957" t="s">
        <v>122</v>
      </c>
      <c r="D3957" s="5" t="s">
        <v>294</v>
      </c>
      <c r="E3957">
        <v>20</v>
      </c>
      <c r="F3957">
        <v>2.275615930557251</v>
      </c>
      <c r="G3957">
        <v>1.7087088823318481</v>
      </c>
      <c r="H3957">
        <v>8.7900431826710701E-3</v>
      </c>
      <c r="I3957">
        <v>86.773809334914873</v>
      </c>
      <c r="J3957">
        <f t="shared" si="122"/>
        <v>0</v>
      </c>
    </row>
    <row r="3958" spans="1:10" x14ac:dyDescent="0.25">
      <c r="A3958" s="4" t="str">
        <f t="shared" si="123"/>
        <v>Thermostats1 Thermostat7/9/2021 (5pm-6pm &amp; 6:30pm-8:58pm)21</v>
      </c>
      <c r="B3958" t="s">
        <v>101</v>
      </c>
      <c r="C3958" t="s">
        <v>122</v>
      </c>
      <c r="D3958" s="5" t="s">
        <v>294</v>
      </c>
      <c r="E3958">
        <v>21</v>
      </c>
      <c r="F3958">
        <v>2.1363141536712646</v>
      </c>
      <c r="G3958">
        <v>1.848554253578186</v>
      </c>
      <c r="H3958">
        <v>8.4419567137956619E-3</v>
      </c>
      <c r="I3958">
        <v>83.432875842915649</v>
      </c>
      <c r="J3958">
        <f t="shared" si="122"/>
        <v>0</v>
      </c>
    </row>
    <row r="3959" spans="1:10" x14ac:dyDescent="0.25">
      <c r="A3959" s="4" t="str">
        <f t="shared" si="123"/>
        <v>Thermostats1 Thermostat7/9/2021 (5pm-6pm &amp; 6:30pm-8:58pm)22</v>
      </c>
      <c r="B3959" t="s">
        <v>101</v>
      </c>
      <c r="C3959" t="s">
        <v>122</v>
      </c>
      <c r="D3959" s="5" t="s">
        <v>294</v>
      </c>
      <c r="E3959">
        <v>22</v>
      </c>
      <c r="F3959">
        <v>2.0008795261383057</v>
      </c>
      <c r="G3959">
        <v>2.3999636173248291</v>
      </c>
      <c r="H3959">
        <v>8.4325224161148071E-3</v>
      </c>
      <c r="I3959">
        <v>80.00485072061727</v>
      </c>
      <c r="J3959">
        <f t="shared" si="122"/>
        <v>0</v>
      </c>
    </row>
    <row r="3960" spans="1:10" x14ac:dyDescent="0.25">
      <c r="A3960" s="4" t="str">
        <f t="shared" si="123"/>
        <v>Thermostats1 Thermostat7/9/2021 (5pm-6pm &amp; 6:30pm-8:58pm)23</v>
      </c>
      <c r="B3960" t="s">
        <v>101</v>
      </c>
      <c r="C3960" t="s">
        <v>122</v>
      </c>
      <c r="D3960" s="5" t="s">
        <v>294</v>
      </c>
      <c r="E3960">
        <v>23</v>
      </c>
      <c r="F3960">
        <v>1.8379112482070923</v>
      </c>
      <c r="G3960">
        <v>2.0666217803955078</v>
      </c>
      <c r="H3960">
        <v>8.4010027348995209E-3</v>
      </c>
      <c r="I3960">
        <v>78.227132883771034</v>
      </c>
      <c r="J3960">
        <f t="shared" si="122"/>
        <v>0</v>
      </c>
    </row>
    <row r="3961" spans="1:10" x14ac:dyDescent="0.25">
      <c r="A3961" s="4" t="str">
        <f t="shared" si="123"/>
        <v>Thermostats1 Thermostat7/9/2021 (5pm-6pm &amp; 6:30pm-8:58pm)24</v>
      </c>
      <c r="B3961" t="s">
        <v>101</v>
      </c>
      <c r="C3961" t="s">
        <v>122</v>
      </c>
      <c r="D3961" s="5" t="s">
        <v>294</v>
      </c>
      <c r="E3961">
        <v>24</v>
      </c>
      <c r="F3961">
        <v>1.5900572538375854</v>
      </c>
      <c r="G3961">
        <v>1.7388308048248291</v>
      </c>
      <c r="H3961">
        <v>7.9278219491243362E-3</v>
      </c>
      <c r="I3961">
        <v>76.834492661619294</v>
      </c>
      <c r="J3961">
        <f t="shared" si="122"/>
        <v>0</v>
      </c>
    </row>
    <row r="3962" spans="1:10" x14ac:dyDescent="0.25">
      <c r="A3962" s="4" t="str">
        <f t="shared" si="123"/>
        <v>Thermostats1 Thermostat8/5/2021 (5pm-6pm &amp; 8pm-9pm)1</v>
      </c>
      <c r="B3962" t="s">
        <v>101</v>
      </c>
      <c r="C3962" t="s">
        <v>122</v>
      </c>
      <c r="D3962" s="5" t="s">
        <v>295</v>
      </c>
      <c r="E3962">
        <v>1</v>
      </c>
      <c r="F3962">
        <v>1.3252633810043335</v>
      </c>
      <c r="G3962">
        <v>1.3381654024124146</v>
      </c>
      <c r="H3962">
        <v>6.8854955025017262E-3</v>
      </c>
      <c r="I3962">
        <v>73.867034472331156</v>
      </c>
      <c r="J3962">
        <f t="shared" si="122"/>
        <v>0</v>
      </c>
    </row>
    <row r="3963" spans="1:10" x14ac:dyDescent="0.25">
      <c r="A3963" s="4" t="str">
        <f t="shared" si="123"/>
        <v>Thermostats1 Thermostat8/5/2021 (5pm-6pm &amp; 8pm-9pm)2</v>
      </c>
      <c r="B3963" t="s">
        <v>101</v>
      </c>
      <c r="C3963" t="s">
        <v>122</v>
      </c>
      <c r="D3963" s="5" t="s">
        <v>295</v>
      </c>
      <c r="E3963">
        <v>2</v>
      </c>
      <c r="F3963">
        <v>1.1389269828796387</v>
      </c>
      <c r="G3963">
        <v>1.132211446762085</v>
      </c>
      <c r="H3963">
        <v>6.3768047839403152E-3</v>
      </c>
      <c r="I3963">
        <v>72.9535016241704</v>
      </c>
      <c r="J3963">
        <f t="shared" si="122"/>
        <v>0</v>
      </c>
    </row>
    <row r="3964" spans="1:10" x14ac:dyDescent="0.25">
      <c r="A3964" s="4" t="str">
        <f t="shared" si="123"/>
        <v>Thermostats1 Thermostat8/5/2021 (5pm-6pm &amp; 8pm-9pm)3</v>
      </c>
      <c r="B3964" t="s">
        <v>101</v>
      </c>
      <c r="C3964" t="s">
        <v>122</v>
      </c>
      <c r="D3964" s="5" t="s">
        <v>295</v>
      </c>
      <c r="E3964">
        <v>3</v>
      </c>
      <c r="F3964">
        <v>0.99891060590744019</v>
      </c>
      <c r="G3964">
        <v>0.98310005664825439</v>
      </c>
      <c r="H3964">
        <v>5.8568618260324001E-3</v>
      </c>
      <c r="I3964">
        <v>71.785533956159668</v>
      </c>
      <c r="J3964">
        <f t="shared" si="122"/>
        <v>0</v>
      </c>
    </row>
    <row r="3965" spans="1:10" x14ac:dyDescent="0.25">
      <c r="A3965" s="4" t="str">
        <f t="shared" si="123"/>
        <v>Thermostats1 Thermostat8/5/2021 (5pm-6pm &amp; 8pm-9pm)4</v>
      </c>
      <c r="B3965" t="s">
        <v>101</v>
      </c>
      <c r="C3965" t="s">
        <v>122</v>
      </c>
      <c r="D3965" s="5" t="s">
        <v>295</v>
      </c>
      <c r="E3965">
        <v>4</v>
      </c>
      <c r="F3965">
        <v>0.89749991893768311</v>
      </c>
      <c r="G3965">
        <v>0.88273030519485474</v>
      </c>
      <c r="H3965">
        <v>5.2838362753391266E-3</v>
      </c>
      <c r="I3965">
        <v>71.16587238437684</v>
      </c>
      <c r="J3965">
        <f t="shared" si="122"/>
        <v>0</v>
      </c>
    </row>
    <row r="3966" spans="1:10" x14ac:dyDescent="0.25">
      <c r="A3966" s="4" t="str">
        <f t="shared" si="123"/>
        <v>Thermostats1 Thermostat8/5/2021 (5pm-6pm &amp; 8pm-9pm)5</v>
      </c>
      <c r="B3966" t="s">
        <v>101</v>
      </c>
      <c r="C3966" t="s">
        <v>122</v>
      </c>
      <c r="D3966" s="5" t="s">
        <v>295</v>
      </c>
      <c r="E3966">
        <v>5</v>
      </c>
      <c r="F3966">
        <v>0.81822508573532104</v>
      </c>
      <c r="G3966">
        <v>0.81235182285308838</v>
      </c>
      <c r="H3966">
        <v>4.6954378485679626E-3</v>
      </c>
      <c r="I3966">
        <v>70.650176516507656</v>
      </c>
      <c r="J3966">
        <f t="shared" si="122"/>
        <v>0</v>
      </c>
    </row>
    <row r="3967" spans="1:10" x14ac:dyDescent="0.25">
      <c r="A3967" s="4" t="str">
        <f t="shared" si="123"/>
        <v>Thermostats1 Thermostat8/5/2021 (5pm-6pm &amp; 8pm-9pm)6</v>
      </c>
      <c r="B3967" t="s">
        <v>101</v>
      </c>
      <c r="C3967" t="s">
        <v>122</v>
      </c>
      <c r="D3967" s="5" t="s">
        <v>295</v>
      </c>
      <c r="E3967">
        <v>6</v>
      </c>
      <c r="F3967">
        <v>0.76634305715560913</v>
      </c>
      <c r="G3967">
        <v>0.76206672191619873</v>
      </c>
      <c r="H3967">
        <v>3.942207433283329E-3</v>
      </c>
      <c r="I3967">
        <v>69.77217334373745</v>
      </c>
      <c r="J3967">
        <f t="shared" si="122"/>
        <v>0</v>
      </c>
    </row>
    <row r="3968" spans="1:10" x14ac:dyDescent="0.25">
      <c r="A3968" s="4" t="str">
        <f t="shared" si="123"/>
        <v>Thermostats1 Thermostat8/5/2021 (5pm-6pm &amp; 8pm-9pm)7</v>
      </c>
      <c r="B3968" t="s">
        <v>101</v>
      </c>
      <c r="C3968" t="s">
        <v>122</v>
      </c>
      <c r="D3968" s="5" t="s">
        <v>295</v>
      </c>
      <c r="E3968">
        <v>7</v>
      </c>
      <c r="F3968">
        <v>0.72815710306167603</v>
      </c>
      <c r="G3968">
        <v>0.73727524280548096</v>
      </c>
      <c r="H3968">
        <v>3.5818000324070454E-3</v>
      </c>
      <c r="I3968">
        <v>69.060372673955698</v>
      </c>
      <c r="J3968">
        <f t="shared" si="122"/>
        <v>0</v>
      </c>
    </row>
    <row r="3969" spans="1:10" x14ac:dyDescent="0.25">
      <c r="A3969" s="4" t="str">
        <f t="shared" si="123"/>
        <v>Thermostats1 Thermostat8/5/2021 (5pm-6pm &amp; 8pm-9pm)8</v>
      </c>
      <c r="B3969" t="s">
        <v>101</v>
      </c>
      <c r="C3969" t="s">
        <v>122</v>
      </c>
      <c r="D3969" s="5" t="s">
        <v>295</v>
      </c>
      <c r="E3969">
        <v>8</v>
      </c>
      <c r="F3969">
        <v>0.70242244005203247</v>
      </c>
      <c r="G3969">
        <v>0.70104062557220459</v>
      </c>
      <c r="H3969">
        <v>3.8236735854297876E-3</v>
      </c>
      <c r="I3969">
        <v>69.036655755053076</v>
      </c>
      <c r="J3969">
        <f t="shared" si="122"/>
        <v>0</v>
      </c>
    </row>
    <row r="3970" spans="1:10" x14ac:dyDescent="0.25">
      <c r="A3970" s="4" t="str">
        <f t="shared" si="123"/>
        <v>Thermostats1 Thermostat8/5/2021 (5pm-6pm &amp; 8pm-9pm)9</v>
      </c>
      <c r="B3970" t="s">
        <v>101</v>
      </c>
      <c r="C3970" t="s">
        <v>122</v>
      </c>
      <c r="D3970" s="5" t="s">
        <v>295</v>
      </c>
      <c r="E3970">
        <v>9</v>
      </c>
      <c r="F3970">
        <v>0.65400868654251099</v>
      </c>
      <c r="G3970">
        <v>0.64633625745773315</v>
      </c>
      <c r="H3970">
        <v>4.4225654564797878E-3</v>
      </c>
      <c r="I3970">
        <v>71.229201269124019</v>
      </c>
      <c r="J3970">
        <f t="shared" ref="J3970:J4033" si="124">INDEX(events, MATCH(CONCATENATE(B3970, C3970, D3970), events_y, 0), MATCH("Confidential", events_x, 0))</f>
        <v>0</v>
      </c>
    </row>
    <row r="3971" spans="1:10" x14ac:dyDescent="0.25">
      <c r="A3971" s="4" t="str">
        <f t="shared" ref="A3971:A4034" si="125">B3971&amp;C3971&amp;D3971&amp;E3971</f>
        <v>Thermostats1 Thermostat8/5/2021 (5pm-6pm &amp; 8pm-9pm)10</v>
      </c>
      <c r="B3971" t="s">
        <v>101</v>
      </c>
      <c r="C3971" t="s">
        <v>122</v>
      </c>
      <c r="D3971" s="5" t="s">
        <v>295</v>
      </c>
      <c r="E3971">
        <v>10</v>
      </c>
      <c r="F3971">
        <v>0.62381798028945923</v>
      </c>
      <c r="G3971">
        <v>0.62903702259063721</v>
      </c>
      <c r="H3971">
        <v>5.2792318165302277E-3</v>
      </c>
      <c r="I3971">
        <v>75.143454032703289</v>
      </c>
      <c r="J3971">
        <f t="shared" si="124"/>
        <v>0</v>
      </c>
    </row>
    <row r="3972" spans="1:10" x14ac:dyDescent="0.25">
      <c r="A3972" s="4" t="str">
        <f t="shared" si="125"/>
        <v>Thermostats1 Thermostat8/5/2021 (5pm-6pm &amp; 8pm-9pm)11</v>
      </c>
      <c r="B3972" t="s">
        <v>101</v>
      </c>
      <c r="C3972" t="s">
        <v>122</v>
      </c>
      <c r="D3972" s="5" t="s">
        <v>295</v>
      </c>
      <c r="E3972">
        <v>11</v>
      </c>
      <c r="F3972">
        <v>0.68298667669296265</v>
      </c>
      <c r="G3972">
        <v>0.68074643611907959</v>
      </c>
      <c r="H3972">
        <v>6.1020553112030029E-3</v>
      </c>
      <c r="I3972">
        <v>79.514900410477992</v>
      </c>
      <c r="J3972">
        <f t="shared" si="124"/>
        <v>0</v>
      </c>
    </row>
    <row r="3973" spans="1:10" x14ac:dyDescent="0.25">
      <c r="A3973" s="4" t="str">
        <f t="shared" si="125"/>
        <v>Thermostats1 Thermostat8/5/2021 (5pm-6pm &amp; 8pm-9pm)12</v>
      </c>
      <c r="B3973" t="s">
        <v>101</v>
      </c>
      <c r="C3973" t="s">
        <v>122</v>
      </c>
      <c r="D3973" s="5" t="s">
        <v>295</v>
      </c>
      <c r="E3973">
        <v>12</v>
      </c>
      <c r="F3973">
        <v>0.84795749187469482</v>
      </c>
      <c r="G3973">
        <v>0.83616703748703003</v>
      </c>
      <c r="H3973">
        <v>6.9196661934256554E-3</v>
      </c>
      <c r="I3973">
        <v>83.682535189986126</v>
      </c>
      <c r="J3973">
        <f t="shared" si="124"/>
        <v>0</v>
      </c>
    </row>
    <row r="3974" spans="1:10" x14ac:dyDescent="0.25">
      <c r="A3974" s="4" t="str">
        <f t="shared" si="125"/>
        <v>Thermostats1 Thermostat8/5/2021 (5pm-6pm &amp; 8pm-9pm)13</v>
      </c>
      <c r="B3974" t="s">
        <v>101</v>
      </c>
      <c r="C3974" t="s">
        <v>122</v>
      </c>
      <c r="D3974" s="5" t="s">
        <v>295</v>
      </c>
      <c r="E3974">
        <v>13</v>
      </c>
      <c r="F3974">
        <v>1.0721361637115479</v>
      </c>
      <c r="G3974">
        <v>1.0809693336486816</v>
      </c>
      <c r="H3974">
        <v>7.4641057290136814E-3</v>
      </c>
      <c r="I3974">
        <v>86.185356432389597</v>
      </c>
      <c r="J3974">
        <f t="shared" si="124"/>
        <v>0</v>
      </c>
    </row>
    <row r="3975" spans="1:10" x14ac:dyDescent="0.25">
      <c r="A3975" s="4" t="str">
        <f t="shared" si="125"/>
        <v>Thermostats1 Thermostat8/5/2021 (5pm-6pm &amp; 8pm-9pm)14</v>
      </c>
      <c r="B3975" t="s">
        <v>101</v>
      </c>
      <c r="C3975" t="s">
        <v>122</v>
      </c>
      <c r="D3975" s="5" t="s">
        <v>295</v>
      </c>
      <c r="E3975">
        <v>14</v>
      </c>
      <c r="F3975">
        <v>1.3350682258605957</v>
      </c>
      <c r="G3975">
        <v>1.3393906354904175</v>
      </c>
      <c r="H3975">
        <v>7.1981819346547127E-3</v>
      </c>
      <c r="I3975">
        <v>87.265211643526925</v>
      </c>
      <c r="J3975">
        <f t="shared" si="124"/>
        <v>0</v>
      </c>
    </row>
    <row r="3976" spans="1:10" x14ac:dyDescent="0.25">
      <c r="A3976" s="4" t="str">
        <f t="shared" si="125"/>
        <v>Thermostats1 Thermostat8/5/2021 (5pm-6pm &amp; 8pm-9pm)15</v>
      </c>
      <c r="B3976" t="s">
        <v>101</v>
      </c>
      <c r="C3976" t="s">
        <v>122</v>
      </c>
      <c r="D3976" s="5" t="s">
        <v>295</v>
      </c>
      <c r="E3976">
        <v>15</v>
      </c>
      <c r="F3976">
        <v>1.5825252532958984</v>
      </c>
      <c r="G3976">
        <v>1.5825010538101196</v>
      </c>
      <c r="H3976">
        <v>4.0106042288243771E-3</v>
      </c>
      <c r="I3976">
        <v>88.070330873989292</v>
      </c>
      <c r="J3976">
        <f t="shared" si="124"/>
        <v>0</v>
      </c>
    </row>
    <row r="3977" spans="1:10" x14ac:dyDescent="0.25">
      <c r="A3977" s="4" t="str">
        <f t="shared" si="125"/>
        <v>Thermostats1 Thermostat8/5/2021 (5pm-6pm &amp; 8pm-9pm)16</v>
      </c>
      <c r="B3977" t="s">
        <v>101</v>
      </c>
      <c r="C3977" t="s">
        <v>122</v>
      </c>
      <c r="D3977" s="5" t="s">
        <v>295</v>
      </c>
      <c r="E3977">
        <v>16</v>
      </c>
      <c r="F3977">
        <v>1.8511531352996826</v>
      </c>
      <c r="G3977">
        <v>1.8511773347854614</v>
      </c>
      <c r="H3977">
        <v>4.0106042288243771E-3</v>
      </c>
      <c r="I3977">
        <v>88.405782992980377</v>
      </c>
      <c r="J3977">
        <f t="shared" si="124"/>
        <v>0</v>
      </c>
    </row>
    <row r="3978" spans="1:10" x14ac:dyDescent="0.25">
      <c r="A3978" s="4" t="str">
        <f t="shared" si="125"/>
        <v>Thermostats1 Thermostat8/5/2021 (5pm-6pm &amp; 8pm-9pm)17</v>
      </c>
      <c r="B3978" t="s">
        <v>101</v>
      </c>
      <c r="C3978" t="s">
        <v>122</v>
      </c>
      <c r="D3978" s="5" t="s">
        <v>295</v>
      </c>
      <c r="E3978">
        <v>17</v>
      </c>
      <c r="F3978">
        <v>2.0972793102264404</v>
      </c>
      <c r="G3978">
        <v>2.0853805541992188</v>
      </c>
      <c r="H3978">
        <v>7.5913006439805031E-3</v>
      </c>
      <c r="I3978">
        <v>88.694378163357882</v>
      </c>
      <c r="J3978">
        <f t="shared" si="124"/>
        <v>0</v>
      </c>
    </row>
    <row r="3979" spans="1:10" x14ac:dyDescent="0.25">
      <c r="A3979" s="4" t="str">
        <f t="shared" si="125"/>
        <v>Thermostats1 Thermostat8/5/2021 (5pm-6pm &amp; 8pm-9pm)18</v>
      </c>
      <c r="B3979" t="s">
        <v>101</v>
      </c>
      <c r="C3979" t="s">
        <v>122</v>
      </c>
      <c r="D3979" s="5" t="s">
        <v>295</v>
      </c>
      <c r="E3979">
        <v>18</v>
      </c>
      <c r="F3979">
        <v>2.3258240222930908</v>
      </c>
      <c r="G3979">
        <v>1.496064305305481</v>
      </c>
      <c r="H3979">
        <v>8.718579076230526E-3</v>
      </c>
      <c r="I3979">
        <v>88.559245587072439</v>
      </c>
      <c r="J3979">
        <f t="shared" si="124"/>
        <v>0</v>
      </c>
    </row>
    <row r="3980" spans="1:10" x14ac:dyDescent="0.25">
      <c r="A3980" s="4" t="str">
        <f t="shared" si="125"/>
        <v>Thermostats1 Thermostat8/5/2021 (5pm-6pm &amp; 8pm-9pm)19</v>
      </c>
      <c r="B3980" t="s">
        <v>101</v>
      </c>
      <c r="C3980" t="s">
        <v>122</v>
      </c>
      <c r="D3980" s="5" t="s">
        <v>295</v>
      </c>
      <c r="E3980">
        <v>19</v>
      </c>
      <c r="F3980">
        <v>2.4045286178588867</v>
      </c>
      <c r="G3980">
        <v>2.6739180088043213</v>
      </c>
      <c r="H3980">
        <v>8.6846770718693733E-3</v>
      </c>
      <c r="I3980">
        <v>87.351794626455629</v>
      </c>
      <c r="J3980">
        <f t="shared" si="124"/>
        <v>0</v>
      </c>
    </row>
    <row r="3981" spans="1:10" x14ac:dyDescent="0.25">
      <c r="A3981" s="4" t="str">
        <f t="shared" si="125"/>
        <v>Thermostats1 Thermostat8/5/2021 (5pm-6pm &amp; 8pm-9pm)20</v>
      </c>
      <c r="B3981" t="s">
        <v>101</v>
      </c>
      <c r="C3981" t="s">
        <v>122</v>
      </c>
      <c r="D3981" s="5" t="s">
        <v>295</v>
      </c>
      <c r="E3981">
        <v>20</v>
      </c>
      <c r="F3981">
        <v>2.2784895896911621</v>
      </c>
      <c r="G3981">
        <v>2.3508162498474121</v>
      </c>
      <c r="H3981">
        <v>8.2836905494332314E-3</v>
      </c>
      <c r="I3981">
        <v>85.015571727136376</v>
      </c>
      <c r="J3981">
        <f t="shared" si="124"/>
        <v>0</v>
      </c>
    </row>
    <row r="3982" spans="1:10" x14ac:dyDescent="0.25">
      <c r="A3982" s="4" t="str">
        <f t="shared" si="125"/>
        <v>Thermostats1 Thermostat8/5/2021 (5pm-6pm &amp; 8pm-9pm)21</v>
      </c>
      <c r="B3982" t="s">
        <v>101</v>
      </c>
      <c r="C3982" t="s">
        <v>122</v>
      </c>
      <c r="D3982" s="5" t="s">
        <v>295</v>
      </c>
      <c r="E3982">
        <v>21</v>
      </c>
      <c r="F3982">
        <v>2.1363024711608887</v>
      </c>
      <c r="G3982">
        <v>1.5180388689041138</v>
      </c>
      <c r="H3982">
        <v>8.076908066868782E-3</v>
      </c>
      <c r="I3982">
        <v>81.547295092280592</v>
      </c>
      <c r="J3982">
        <f t="shared" si="124"/>
        <v>0</v>
      </c>
    </row>
    <row r="3983" spans="1:10" x14ac:dyDescent="0.25">
      <c r="A3983" s="4" t="str">
        <f t="shared" si="125"/>
        <v>Thermostats1 Thermostat8/5/2021 (5pm-6pm &amp; 8pm-9pm)22</v>
      </c>
      <c r="B3983" t="s">
        <v>101</v>
      </c>
      <c r="C3983" t="s">
        <v>122</v>
      </c>
      <c r="D3983" s="5" t="s">
        <v>295</v>
      </c>
      <c r="E3983">
        <v>22</v>
      </c>
      <c r="F3983">
        <v>1.987952709197998</v>
      </c>
      <c r="G3983">
        <v>2.3175623416900635</v>
      </c>
      <c r="H3983">
        <v>7.9586636275053024E-3</v>
      </c>
      <c r="I3983">
        <v>77.73426082138154</v>
      </c>
      <c r="J3983">
        <f t="shared" si="124"/>
        <v>0</v>
      </c>
    </row>
    <row r="3984" spans="1:10" x14ac:dyDescent="0.25">
      <c r="A3984" s="4" t="str">
        <f t="shared" si="125"/>
        <v>Thermostats1 Thermostat8/5/2021 (5pm-6pm &amp; 8pm-9pm)23</v>
      </c>
      <c r="B3984" t="s">
        <v>101</v>
      </c>
      <c r="C3984" t="s">
        <v>122</v>
      </c>
      <c r="D3984" s="5" t="s">
        <v>295</v>
      </c>
      <c r="E3984">
        <v>23</v>
      </c>
      <c r="F3984">
        <v>1.7418868541717529</v>
      </c>
      <c r="G3984">
        <v>1.8437873125076294</v>
      </c>
      <c r="H3984">
        <v>7.7033746056258678E-3</v>
      </c>
      <c r="I3984">
        <v>75.178035404040429</v>
      </c>
      <c r="J3984">
        <f t="shared" si="124"/>
        <v>0</v>
      </c>
    </row>
    <row r="3985" spans="1:10" x14ac:dyDescent="0.25">
      <c r="A3985" s="4" t="str">
        <f t="shared" si="125"/>
        <v>Thermostats1 Thermostat8/5/2021 (5pm-6pm &amp; 8pm-9pm)24</v>
      </c>
      <c r="B3985" t="s">
        <v>101</v>
      </c>
      <c r="C3985" t="s">
        <v>122</v>
      </c>
      <c r="D3985" s="5" t="s">
        <v>295</v>
      </c>
      <c r="E3985">
        <v>24</v>
      </c>
      <c r="F3985">
        <v>1.4585516452789307</v>
      </c>
      <c r="G3985">
        <v>1.5242694616317749</v>
      </c>
      <c r="H3985">
        <v>7.2475993074476719E-3</v>
      </c>
      <c r="I3985">
        <v>73.320850351287646</v>
      </c>
      <c r="J3985">
        <f t="shared" si="124"/>
        <v>0</v>
      </c>
    </row>
    <row r="3986" spans="1:10" x14ac:dyDescent="0.25">
      <c r="A3986" s="4" t="str">
        <f t="shared" si="125"/>
        <v>Thermostats1 Thermostat8/27/2021 (6pm-8pm)1</v>
      </c>
      <c r="B3986" t="s">
        <v>101</v>
      </c>
      <c r="C3986" t="s">
        <v>122</v>
      </c>
      <c r="D3986" s="5" t="s">
        <v>296</v>
      </c>
      <c r="E3986">
        <v>1</v>
      </c>
      <c r="F3986">
        <v>1.15260910987854</v>
      </c>
      <c r="G3986">
        <v>1.1654815673828125</v>
      </c>
      <c r="H3986">
        <v>6.5590441226959229E-3</v>
      </c>
      <c r="I3986">
        <v>74.693768395246423</v>
      </c>
      <c r="J3986">
        <f t="shared" si="124"/>
        <v>0</v>
      </c>
    </row>
    <row r="3987" spans="1:10" x14ac:dyDescent="0.25">
      <c r="A3987" s="4" t="str">
        <f t="shared" si="125"/>
        <v>Thermostats1 Thermostat8/27/2021 (6pm-8pm)2</v>
      </c>
      <c r="B3987" t="s">
        <v>101</v>
      </c>
      <c r="C3987" t="s">
        <v>122</v>
      </c>
      <c r="D3987" s="5" t="s">
        <v>296</v>
      </c>
      <c r="E3987">
        <v>2</v>
      </c>
      <c r="F3987">
        <v>0.98279237747192383</v>
      </c>
      <c r="G3987">
        <v>0.98478776216506958</v>
      </c>
      <c r="H3987">
        <v>6.0924752615392208E-3</v>
      </c>
      <c r="I3987">
        <v>72.902602362597804</v>
      </c>
      <c r="J3987">
        <f t="shared" si="124"/>
        <v>0</v>
      </c>
    </row>
    <row r="3988" spans="1:10" x14ac:dyDescent="0.25">
      <c r="A3988" s="4" t="str">
        <f t="shared" si="125"/>
        <v>Thermostats1 Thermostat8/27/2021 (6pm-8pm)3</v>
      </c>
      <c r="B3988" t="s">
        <v>101</v>
      </c>
      <c r="C3988" t="s">
        <v>122</v>
      </c>
      <c r="D3988" s="5" t="s">
        <v>296</v>
      </c>
      <c r="E3988">
        <v>3</v>
      </c>
      <c r="F3988">
        <v>0.85334599018096924</v>
      </c>
      <c r="G3988">
        <v>0.85677534341812134</v>
      </c>
      <c r="H3988">
        <v>5.5230832658708096E-3</v>
      </c>
      <c r="I3988">
        <v>71.248651516669398</v>
      </c>
      <c r="J3988">
        <f t="shared" si="124"/>
        <v>0</v>
      </c>
    </row>
    <row r="3989" spans="1:10" x14ac:dyDescent="0.25">
      <c r="A3989" s="4" t="str">
        <f t="shared" si="125"/>
        <v>Thermostats1 Thermostat8/27/2021 (6pm-8pm)4</v>
      </c>
      <c r="B3989" t="s">
        <v>101</v>
      </c>
      <c r="C3989" t="s">
        <v>122</v>
      </c>
      <c r="D3989" s="5" t="s">
        <v>296</v>
      </c>
      <c r="E3989">
        <v>4</v>
      </c>
      <c r="F3989">
        <v>0.77275645732879639</v>
      </c>
      <c r="G3989">
        <v>0.76544129848480225</v>
      </c>
      <c r="H3989">
        <v>5.0433771684765816E-3</v>
      </c>
      <c r="I3989">
        <v>70.214898388237287</v>
      </c>
      <c r="J3989">
        <f t="shared" si="124"/>
        <v>0</v>
      </c>
    </row>
    <row r="3990" spans="1:10" x14ac:dyDescent="0.25">
      <c r="A3990" s="4" t="str">
        <f t="shared" si="125"/>
        <v>Thermostats1 Thermostat8/27/2021 (6pm-8pm)5</v>
      </c>
      <c r="B3990" t="s">
        <v>101</v>
      </c>
      <c r="C3990" t="s">
        <v>122</v>
      </c>
      <c r="D3990" s="5" t="s">
        <v>296</v>
      </c>
      <c r="E3990">
        <v>5</v>
      </c>
      <c r="F3990">
        <v>0.70629203319549561</v>
      </c>
      <c r="G3990">
        <v>0.7029610276222229</v>
      </c>
      <c r="H3990">
        <v>4.3982444331049919E-3</v>
      </c>
      <c r="I3990">
        <v>69.169181850059019</v>
      </c>
      <c r="J3990">
        <f t="shared" si="124"/>
        <v>0</v>
      </c>
    </row>
    <row r="3991" spans="1:10" x14ac:dyDescent="0.25">
      <c r="A3991" s="4" t="str">
        <f t="shared" si="125"/>
        <v>Thermostats1 Thermostat8/27/2021 (6pm-8pm)6</v>
      </c>
      <c r="B3991" t="s">
        <v>101</v>
      </c>
      <c r="C3991" t="s">
        <v>122</v>
      </c>
      <c r="D3991" s="5" t="s">
        <v>296</v>
      </c>
      <c r="E3991">
        <v>6</v>
      </c>
      <c r="F3991">
        <v>0.67566895484924316</v>
      </c>
      <c r="G3991">
        <v>0.67183095216751099</v>
      </c>
      <c r="H3991">
        <v>3.7152634467929602E-3</v>
      </c>
      <c r="I3991">
        <v>68.388974622053354</v>
      </c>
      <c r="J3991">
        <f t="shared" si="124"/>
        <v>0</v>
      </c>
    </row>
    <row r="3992" spans="1:10" x14ac:dyDescent="0.25">
      <c r="A3992" s="4" t="str">
        <f t="shared" si="125"/>
        <v>Thermostats1 Thermostat8/27/2021 (6pm-8pm)7</v>
      </c>
      <c r="B3992" t="s">
        <v>101</v>
      </c>
      <c r="C3992" t="s">
        <v>122</v>
      </c>
      <c r="D3992" s="5" t="s">
        <v>296</v>
      </c>
      <c r="E3992">
        <v>7</v>
      </c>
      <c r="F3992">
        <v>0.68158489465713501</v>
      </c>
      <c r="G3992">
        <v>0.68867826461791992</v>
      </c>
      <c r="H3992">
        <v>3.357467008754611E-3</v>
      </c>
      <c r="I3992">
        <v>67.44110997097529</v>
      </c>
      <c r="J3992">
        <f t="shared" si="124"/>
        <v>0</v>
      </c>
    </row>
    <row r="3993" spans="1:10" x14ac:dyDescent="0.25">
      <c r="A3993" s="4" t="str">
        <f t="shared" si="125"/>
        <v>Thermostats1 Thermostat8/27/2021 (6pm-8pm)8</v>
      </c>
      <c r="B3993" t="s">
        <v>101</v>
      </c>
      <c r="C3993" t="s">
        <v>122</v>
      </c>
      <c r="D3993" s="5" t="s">
        <v>296</v>
      </c>
      <c r="E3993">
        <v>8</v>
      </c>
      <c r="F3993">
        <v>0.65518403053283691</v>
      </c>
      <c r="G3993">
        <v>0.6491127610206604</v>
      </c>
      <c r="H3993">
        <v>3.5432842560112476E-3</v>
      </c>
      <c r="I3993">
        <v>67.122120082075568</v>
      </c>
      <c r="J3993">
        <f t="shared" si="124"/>
        <v>0</v>
      </c>
    </row>
    <row r="3994" spans="1:10" x14ac:dyDescent="0.25">
      <c r="A3994" s="4" t="str">
        <f t="shared" si="125"/>
        <v>Thermostats1 Thermostat8/27/2021 (6pm-8pm)9</v>
      </c>
      <c r="B3994" t="s">
        <v>101</v>
      </c>
      <c r="C3994" t="s">
        <v>122</v>
      </c>
      <c r="D3994" s="5" t="s">
        <v>296</v>
      </c>
      <c r="E3994">
        <v>9</v>
      </c>
      <c r="F3994">
        <v>0.54804384708404541</v>
      </c>
      <c r="G3994">
        <v>0.5504797101020813</v>
      </c>
      <c r="H3994">
        <v>4.0473886765539646E-3</v>
      </c>
      <c r="I3994">
        <v>69.617797577342657</v>
      </c>
      <c r="J3994">
        <f t="shared" si="124"/>
        <v>0</v>
      </c>
    </row>
    <row r="3995" spans="1:10" x14ac:dyDescent="0.25">
      <c r="A3995" s="4" t="str">
        <f t="shared" si="125"/>
        <v>Thermostats1 Thermostat8/27/2021 (6pm-8pm)10</v>
      </c>
      <c r="B3995" t="s">
        <v>101</v>
      </c>
      <c r="C3995" t="s">
        <v>122</v>
      </c>
      <c r="D3995" s="5" t="s">
        <v>296</v>
      </c>
      <c r="E3995">
        <v>10</v>
      </c>
      <c r="F3995">
        <v>0.47891071438789368</v>
      </c>
      <c r="G3995">
        <v>0.48685336112976074</v>
      </c>
      <c r="H3995">
        <v>4.8128371126949787E-3</v>
      </c>
      <c r="I3995">
        <v>74.804064721224904</v>
      </c>
      <c r="J3995">
        <f t="shared" si="124"/>
        <v>0</v>
      </c>
    </row>
    <row r="3996" spans="1:10" x14ac:dyDescent="0.25">
      <c r="A3996" s="4" t="str">
        <f t="shared" si="125"/>
        <v>Thermostats1 Thermostat8/27/2021 (6pm-8pm)11</v>
      </c>
      <c r="B3996" t="s">
        <v>101</v>
      </c>
      <c r="C3996" t="s">
        <v>122</v>
      </c>
      <c r="D3996" s="5" t="s">
        <v>296</v>
      </c>
      <c r="E3996">
        <v>11</v>
      </c>
      <c r="F3996">
        <v>0.48022100329399109</v>
      </c>
      <c r="G3996">
        <v>0.49136140942573547</v>
      </c>
      <c r="H3996">
        <v>5.6441193446516991E-3</v>
      </c>
      <c r="I3996">
        <v>80.259980979089306</v>
      </c>
      <c r="J3996">
        <f t="shared" si="124"/>
        <v>0</v>
      </c>
    </row>
    <row r="3997" spans="1:10" x14ac:dyDescent="0.25">
      <c r="A3997" s="4" t="str">
        <f t="shared" si="125"/>
        <v>Thermostats1 Thermostat8/27/2021 (6pm-8pm)12</v>
      </c>
      <c r="B3997" t="s">
        <v>101</v>
      </c>
      <c r="C3997" t="s">
        <v>122</v>
      </c>
      <c r="D3997" s="5" t="s">
        <v>296</v>
      </c>
      <c r="E3997">
        <v>12</v>
      </c>
      <c r="F3997">
        <v>0.61281901597976685</v>
      </c>
      <c r="G3997">
        <v>0.60886871814727783</v>
      </c>
      <c r="H3997">
        <v>6.5108952112495899E-3</v>
      </c>
      <c r="I3997">
        <v>84.956254630103757</v>
      </c>
      <c r="J3997">
        <f t="shared" si="124"/>
        <v>0</v>
      </c>
    </row>
    <row r="3998" spans="1:10" x14ac:dyDescent="0.25">
      <c r="A3998" s="4" t="str">
        <f t="shared" si="125"/>
        <v>Thermostats1 Thermostat8/27/2021 (6pm-8pm)13</v>
      </c>
      <c r="B3998" t="s">
        <v>101</v>
      </c>
      <c r="C3998" t="s">
        <v>122</v>
      </c>
      <c r="D3998" s="5" t="s">
        <v>296</v>
      </c>
      <c r="E3998">
        <v>13</v>
      </c>
      <c r="F3998">
        <v>0.8742598295211792</v>
      </c>
      <c r="G3998">
        <v>0.87915807962417603</v>
      </c>
      <c r="H3998">
        <v>7.4632791802287102E-3</v>
      </c>
      <c r="I3998">
        <v>88.554572529758758</v>
      </c>
      <c r="J3998">
        <f t="shared" si="124"/>
        <v>0</v>
      </c>
    </row>
    <row r="3999" spans="1:10" x14ac:dyDescent="0.25">
      <c r="A3999" s="4" t="str">
        <f t="shared" si="125"/>
        <v>Thermostats1 Thermostat8/27/2021 (6pm-8pm)14</v>
      </c>
      <c r="B3999" t="s">
        <v>101</v>
      </c>
      <c r="C3999" t="s">
        <v>122</v>
      </c>
      <c r="D3999" s="5" t="s">
        <v>296</v>
      </c>
      <c r="E3999">
        <v>14</v>
      </c>
      <c r="F3999">
        <v>1.223110556602478</v>
      </c>
      <c r="G3999">
        <v>1.2241095304489136</v>
      </c>
      <c r="H3999">
        <v>7.97992292791605E-3</v>
      </c>
      <c r="I3999">
        <v>91.179887876691595</v>
      </c>
      <c r="J3999">
        <f t="shared" si="124"/>
        <v>0</v>
      </c>
    </row>
    <row r="4000" spans="1:10" x14ac:dyDescent="0.25">
      <c r="A4000" s="4" t="str">
        <f t="shared" si="125"/>
        <v>Thermostats1 Thermostat8/27/2021 (6pm-8pm)15</v>
      </c>
      <c r="B4000" t="s">
        <v>101</v>
      </c>
      <c r="C4000" t="s">
        <v>122</v>
      </c>
      <c r="D4000" s="5" t="s">
        <v>296</v>
      </c>
      <c r="E4000">
        <v>15</v>
      </c>
      <c r="F4000">
        <v>1.5560709238052368</v>
      </c>
      <c r="G4000">
        <v>1.5844436883926392</v>
      </c>
      <c r="H4000">
        <v>7.5752688571810722E-3</v>
      </c>
      <c r="I4000">
        <v>92.715773600947358</v>
      </c>
      <c r="J4000">
        <f t="shared" si="124"/>
        <v>0</v>
      </c>
    </row>
    <row r="4001" spans="1:10" x14ac:dyDescent="0.25">
      <c r="A4001" s="4" t="str">
        <f t="shared" si="125"/>
        <v>Thermostats1 Thermostat8/27/2021 (6pm-8pm)16</v>
      </c>
      <c r="B4001" t="s">
        <v>101</v>
      </c>
      <c r="C4001" t="s">
        <v>122</v>
      </c>
      <c r="D4001" s="5" t="s">
        <v>296</v>
      </c>
      <c r="E4001">
        <v>16</v>
      </c>
      <c r="F4001">
        <v>1.9702789783477783</v>
      </c>
      <c r="G4001">
        <v>1.9797201156616211</v>
      </c>
      <c r="H4001">
        <v>4.1750036180019379E-3</v>
      </c>
      <c r="I4001">
        <v>94.072399639624635</v>
      </c>
      <c r="J4001">
        <f t="shared" si="124"/>
        <v>0</v>
      </c>
    </row>
    <row r="4002" spans="1:10" x14ac:dyDescent="0.25">
      <c r="A4002" s="4" t="str">
        <f t="shared" si="125"/>
        <v>Thermostats1 Thermostat8/27/2021 (6pm-8pm)17</v>
      </c>
      <c r="B4002" t="s">
        <v>101</v>
      </c>
      <c r="C4002" t="s">
        <v>122</v>
      </c>
      <c r="D4002" s="5" t="s">
        <v>296</v>
      </c>
      <c r="E4002">
        <v>17</v>
      </c>
      <c r="F4002">
        <v>2.2636044025421143</v>
      </c>
      <c r="G4002">
        <v>2.2541632652282715</v>
      </c>
      <c r="H4002">
        <v>4.1750036180019379E-3</v>
      </c>
      <c r="I4002">
        <v>93.777420162161903</v>
      </c>
      <c r="J4002">
        <f t="shared" si="124"/>
        <v>0</v>
      </c>
    </row>
    <row r="4003" spans="1:10" x14ac:dyDescent="0.25">
      <c r="A4003" s="4" t="str">
        <f t="shared" si="125"/>
        <v>Thermostats1 Thermostat8/27/2021 (6pm-8pm)18</v>
      </c>
      <c r="B4003" t="s">
        <v>101</v>
      </c>
      <c r="C4003" t="s">
        <v>122</v>
      </c>
      <c r="D4003" s="5" t="s">
        <v>296</v>
      </c>
      <c r="E4003">
        <v>18</v>
      </c>
      <c r="F4003">
        <v>2.4567675590515137</v>
      </c>
      <c r="G4003">
        <v>2.446014404296875</v>
      </c>
      <c r="H4003">
        <v>7.6209590770304203E-3</v>
      </c>
      <c r="I4003">
        <v>91.938931574742028</v>
      </c>
      <c r="J4003">
        <f t="shared" si="124"/>
        <v>0</v>
      </c>
    </row>
    <row r="4004" spans="1:10" x14ac:dyDescent="0.25">
      <c r="A4004" s="4" t="str">
        <f t="shared" si="125"/>
        <v>Thermostats1 Thermostat8/27/2021 (6pm-8pm)19</v>
      </c>
      <c r="B4004" t="s">
        <v>101</v>
      </c>
      <c r="C4004" t="s">
        <v>122</v>
      </c>
      <c r="D4004" s="5" t="s">
        <v>296</v>
      </c>
      <c r="E4004">
        <v>19</v>
      </c>
      <c r="F4004">
        <v>2.4640703201293945</v>
      </c>
      <c r="G4004">
        <v>1.5796399116516113</v>
      </c>
      <c r="H4004">
        <v>8.5940929129719734E-3</v>
      </c>
      <c r="I4004">
        <v>90.166112723964446</v>
      </c>
      <c r="J4004">
        <f t="shared" si="124"/>
        <v>0</v>
      </c>
    </row>
    <row r="4005" spans="1:10" x14ac:dyDescent="0.25">
      <c r="A4005" s="4" t="str">
        <f t="shared" si="125"/>
        <v>Thermostats1 Thermostat8/27/2021 (6pm-8pm)20</v>
      </c>
      <c r="B4005" t="s">
        <v>101</v>
      </c>
      <c r="C4005" t="s">
        <v>122</v>
      </c>
      <c r="D4005" s="5" t="s">
        <v>296</v>
      </c>
      <c r="E4005">
        <v>20</v>
      </c>
      <c r="F4005">
        <v>2.281977653503418</v>
      </c>
      <c r="G4005">
        <v>1.7947635650634766</v>
      </c>
      <c r="H4005">
        <v>8.3200223743915558E-3</v>
      </c>
      <c r="I4005">
        <v>87.441473620991275</v>
      </c>
      <c r="J4005">
        <f t="shared" si="124"/>
        <v>0</v>
      </c>
    </row>
    <row r="4006" spans="1:10" x14ac:dyDescent="0.25">
      <c r="A4006" s="4" t="str">
        <f t="shared" si="125"/>
        <v>Thermostats1 Thermostat8/27/2021 (6pm-8pm)21</v>
      </c>
      <c r="B4006" t="s">
        <v>101</v>
      </c>
      <c r="C4006" t="s">
        <v>122</v>
      </c>
      <c r="D4006" s="5" t="s">
        <v>296</v>
      </c>
      <c r="E4006">
        <v>21</v>
      </c>
      <c r="F4006">
        <v>2.1209673881530762</v>
      </c>
      <c r="G4006">
        <v>2.4900391101837158</v>
      </c>
      <c r="H4006">
        <v>8.1446263939142227E-3</v>
      </c>
      <c r="I4006">
        <v>82.836267143832288</v>
      </c>
      <c r="J4006">
        <f t="shared" si="124"/>
        <v>0</v>
      </c>
    </row>
    <row r="4007" spans="1:10" x14ac:dyDescent="0.25">
      <c r="A4007" s="4" t="str">
        <f t="shared" si="125"/>
        <v>Thermostats1 Thermostat8/27/2021 (6pm-8pm)22</v>
      </c>
      <c r="B4007" t="s">
        <v>101</v>
      </c>
      <c r="C4007" t="s">
        <v>122</v>
      </c>
      <c r="D4007" s="5" t="s">
        <v>296</v>
      </c>
      <c r="E4007">
        <v>22</v>
      </c>
      <c r="F4007">
        <v>1.9576761722564697</v>
      </c>
      <c r="G4007">
        <v>2.081181526184082</v>
      </c>
      <c r="H4007">
        <v>7.8459018841385841E-3</v>
      </c>
      <c r="I4007">
        <v>79.093285614193732</v>
      </c>
      <c r="J4007">
        <f t="shared" si="124"/>
        <v>0</v>
      </c>
    </row>
    <row r="4008" spans="1:10" x14ac:dyDescent="0.25">
      <c r="A4008" s="4" t="str">
        <f t="shared" si="125"/>
        <v>Thermostats1 Thermostat8/27/2021 (6pm-8pm)23</v>
      </c>
      <c r="B4008" t="s">
        <v>101</v>
      </c>
      <c r="C4008" t="s">
        <v>122</v>
      </c>
      <c r="D4008" s="5" t="s">
        <v>296</v>
      </c>
      <c r="E4008">
        <v>23</v>
      </c>
      <c r="F4008">
        <v>1.7321622371673584</v>
      </c>
      <c r="G4008">
        <v>1.8011535406112671</v>
      </c>
      <c r="H4008">
        <v>7.6490635983645916E-3</v>
      </c>
      <c r="I4008">
        <v>76.772240714773361</v>
      </c>
      <c r="J4008">
        <f t="shared" si="124"/>
        <v>0</v>
      </c>
    </row>
    <row r="4009" spans="1:10" x14ac:dyDescent="0.25">
      <c r="A4009" s="4" t="str">
        <f t="shared" si="125"/>
        <v>Thermostats1 Thermostat8/27/2021 (6pm-8pm)24</v>
      </c>
      <c r="B4009" t="s">
        <v>101</v>
      </c>
      <c r="C4009" t="s">
        <v>122</v>
      </c>
      <c r="D4009" s="5" t="s">
        <v>296</v>
      </c>
      <c r="E4009">
        <v>24</v>
      </c>
      <c r="F4009">
        <v>1.4651575088500977</v>
      </c>
      <c r="G4009">
        <v>1.5151212215423584</v>
      </c>
      <c r="H4009">
        <v>7.1254372596740723E-3</v>
      </c>
      <c r="I4009">
        <v>74.811916858560537</v>
      </c>
      <c r="J4009">
        <f t="shared" si="124"/>
        <v>0</v>
      </c>
    </row>
    <row r="4010" spans="1:10" x14ac:dyDescent="0.25">
      <c r="A4010" s="4" t="str">
        <f t="shared" si="125"/>
        <v>Thermostats1 Thermostat9/9/2021 (6pm-8pm)1</v>
      </c>
      <c r="B4010" t="s">
        <v>101</v>
      </c>
      <c r="C4010" t="s">
        <v>122</v>
      </c>
      <c r="D4010" s="5" t="s">
        <v>297</v>
      </c>
      <c r="E4010">
        <v>1</v>
      </c>
      <c r="F4010">
        <v>1.2193621397018433</v>
      </c>
      <c r="G4010">
        <v>1.2263400554656982</v>
      </c>
      <c r="H4010">
        <v>6.6991783678531647E-3</v>
      </c>
      <c r="I4010">
        <v>72.409083670012649</v>
      </c>
      <c r="J4010">
        <f t="shared" si="124"/>
        <v>0</v>
      </c>
    </row>
    <row r="4011" spans="1:10" x14ac:dyDescent="0.25">
      <c r="A4011" s="4" t="str">
        <f t="shared" si="125"/>
        <v>Thermostats1 Thermostat9/9/2021 (6pm-8pm)2</v>
      </c>
      <c r="B4011" t="s">
        <v>101</v>
      </c>
      <c r="C4011" t="s">
        <v>122</v>
      </c>
      <c r="D4011" s="5" t="s">
        <v>297</v>
      </c>
      <c r="E4011">
        <v>2</v>
      </c>
      <c r="F4011">
        <v>1.038510799407959</v>
      </c>
      <c r="G4011">
        <v>1.0564464330673218</v>
      </c>
      <c r="H4011">
        <v>6.1255968175828457E-3</v>
      </c>
      <c r="I4011">
        <v>71.867250775176799</v>
      </c>
      <c r="J4011">
        <f t="shared" si="124"/>
        <v>0</v>
      </c>
    </row>
    <row r="4012" spans="1:10" x14ac:dyDescent="0.25">
      <c r="A4012" s="4" t="str">
        <f t="shared" si="125"/>
        <v>Thermostats1 Thermostat9/9/2021 (6pm-8pm)3</v>
      </c>
      <c r="B4012" t="s">
        <v>101</v>
      </c>
      <c r="C4012" t="s">
        <v>122</v>
      </c>
      <c r="D4012" s="5" t="s">
        <v>297</v>
      </c>
      <c r="E4012">
        <v>3</v>
      </c>
      <c r="F4012">
        <v>0.92508971691131592</v>
      </c>
      <c r="G4012">
        <v>0.93691444396972656</v>
      </c>
      <c r="H4012">
        <v>5.6143947876989841E-3</v>
      </c>
      <c r="I4012">
        <v>71.457029502962683</v>
      </c>
      <c r="J4012">
        <f t="shared" si="124"/>
        <v>0</v>
      </c>
    </row>
    <row r="4013" spans="1:10" x14ac:dyDescent="0.25">
      <c r="A4013" s="4" t="str">
        <f t="shared" si="125"/>
        <v>Thermostats1 Thermostat9/9/2021 (6pm-8pm)4</v>
      </c>
      <c r="B4013" t="s">
        <v>101</v>
      </c>
      <c r="C4013" t="s">
        <v>122</v>
      </c>
      <c r="D4013" s="5" t="s">
        <v>297</v>
      </c>
      <c r="E4013">
        <v>4</v>
      </c>
      <c r="F4013">
        <v>0.83731532096862793</v>
      </c>
      <c r="G4013">
        <v>0.85365569591522217</v>
      </c>
      <c r="H4013">
        <v>5.0341184251010418E-3</v>
      </c>
      <c r="I4013">
        <v>71.148070093049583</v>
      </c>
      <c r="J4013">
        <f t="shared" si="124"/>
        <v>0</v>
      </c>
    </row>
    <row r="4014" spans="1:10" x14ac:dyDescent="0.25">
      <c r="A4014" s="4" t="str">
        <f t="shared" si="125"/>
        <v>Thermostats1 Thermostat9/9/2021 (6pm-8pm)5</v>
      </c>
      <c r="B4014" t="s">
        <v>101</v>
      </c>
      <c r="C4014" t="s">
        <v>122</v>
      </c>
      <c r="D4014" s="5" t="s">
        <v>297</v>
      </c>
      <c r="E4014">
        <v>5</v>
      </c>
      <c r="F4014">
        <v>0.78660315275192261</v>
      </c>
      <c r="G4014">
        <v>0.79696279764175415</v>
      </c>
      <c r="H4014">
        <v>4.5701260678470135E-3</v>
      </c>
      <c r="I4014">
        <v>71.124026590234209</v>
      </c>
      <c r="J4014">
        <f t="shared" si="124"/>
        <v>0</v>
      </c>
    </row>
    <row r="4015" spans="1:10" x14ac:dyDescent="0.25">
      <c r="A4015" s="4" t="str">
        <f t="shared" si="125"/>
        <v>Thermostats1 Thermostat9/9/2021 (6pm-8pm)6</v>
      </c>
      <c r="B4015" t="s">
        <v>101</v>
      </c>
      <c r="C4015" t="s">
        <v>122</v>
      </c>
      <c r="D4015" s="5" t="s">
        <v>297</v>
      </c>
      <c r="E4015">
        <v>6</v>
      </c>
      <c r="F4015">
        <v>0.77102440595626831</v>
      </c>
      <c r="G4015">
        <v>0.76757067441940308</v>
      </c>
      <c r="H4015">
        <v>3.9447005838155746E-3</v>
      </c>
      <c r="I4015">
        <v>71.108472235260408</v>
      </c>
      <c r="J4015">
        <f t="shared" si="124"/>
        <v>0</v>
      </c>
    </row>
    <row r="4016" spans="1:10" x14ac:dyDescent="0.25">
      <c r="A4016" s="4" t="str">
        <f t="shared" si="125"/>
        <v>Thermostats1 Thermostat9/9/2021 (6pm-8pm)7</v>
      </c>
      <c r="B4016" t="s">
        <v>101</v>
      </c>
      <c r="C4016" t="s">
        <v>122</v>
      </c>
      <c r="D4016" s="5" t="s">
        <v>297</v>
      </c>
      <c r="E4016">
        <v>7</v>
      </c>
      <c r="F4016">
        <v>0.78084403276443481</v>
      </c>
      <c r="G4016">
        <v>0.78430038690567017</v>
      </c>
      <c r="H4016">
        <v>3.6975292023271322E-3</v>
      </c>
      <c r="I4016">
        <v>71.221177769444949</v>
      </c>
      <c r="J4016">
        <f t="shared" si="124"/>
        <v>0</v>
      </c>
    </row>
    <row r="4017" spans="1:10" x14ac:dyDescent="0.25">
      <c r="A4017" s="4" t="str">
        <f t="shared" si="125"/>
        <v>Thermostats1 Thermostat9/9/2021 (6pm-8pm)8</v>
      </c>
      <c r="B4017" t="s">
        <v>101</v>
      </c>
      <c r="C4017" t="s">
        <v>122</v>
      </c>
      <c r="D4017" s="5" t="s">
        <v>297</v>
      </c>
      <c r="E4017">
        <v>8</v>
      </c>
      <c r="F4017">
        <v>0.76249539852142334</v>
      </c>
      <c r="G4017">
        <v>0.76323425769805908</v>
      </c>
      <c r="H4017">
        <v>3.8950610905885696E-3</v>
      </c>
      <c r="I4017">
        <v>70.990553650300157</v>
      </c>
      <c r="J4017">
        <f t="shared" si="124"/>
        <v>0</v>
      </c>
    </row>
    <row r="4018" spans="1:10" x14ac:dyDescent="0.25">
      <c r="A4018" s="4" t="str">
        <f t="shared" si="125"/>
        <v>Thermostats1 Thermostat9/9/2021 (6pm-8pm)9</v>
      </c>
      <c r="B4018" t="s">
        <v>101</v>
      </c>
      <c r="C4018" t="s">
        <v>122</v>
      </c>
      <c r="D4018" s="5" t="s">
        <v>297</v>
      </c>
      <c r="E4018">
        <v>9</v>
      </c>
      <c r="F4018">
        <v>0.69826680421829224</v>
      </c>
      <c r="G4018">
        <v>0.6925194263458252</v>
      </c>
      <c r="H4018">
        <v>4.4663148000836372E-3</v>
      </c>
      <c r="I4018">
        <v>72.378788875291534</v>
      </c>
      <c r="J4018">
        <f t="shared" si="124"/>
        <v>0</v>
      </c>
    </row>
    <row r="4019" spans="1:10" x14ac:dyDescent="0.25">
      <c r="A4019" s="4" t="str">
        <f t="shared" si="125"/>
        <v>Thermostats1 Thermostat9/9/2021 (6pm-8pm)10</v>
      </c>
      <c r="B4019" t="s">
        <v>101</v>
      </c>
      <c r="C4019" t="s">
        <v>122</v>
      </c>
      <c r="D4019" s="5" t="s">
        <v>297</v>
      </c>
      <c r="E4019">
        <v>10</v>
      </c>
      <c r="F4019">
        <v>0.6744270920753479</v>
      </c>
      <c r="G4019">
        <v>0.65834224224090576</v>
      </c>
      <c r="H4019">
        <v>5.324109923094511E-3</v>
      </c>
      <c r="I4019">
        <v>76.073030865375912</v>
      </c>
      <c r="J4019">
        <f t="shared" si="124"/>
        <v>0</v>
      </c>
    </row>
    <row r="4020" spans="1:10" x14ac:dyDescent="0.25">
      <c r="A4020" s="4" t="str">
        <f t="shared" si="125"/>
        <v>Thermostats1 Thermostat9/9/2021 (6pm-8pm)11</v>
      </c>
      <c r="B4020" t="s">
        <v>101</v>
      </c>
      <c r="C4020" t="s">
        <v>122</v>
      </c>
      <c r="D4020" s="5" t="s">
        <v>297</v>
      </c>
      <c r="E4020">
        <v>11</v>
      </c>
      <c r="F4020">
        <v>0.72670066356658936</v>
      </c>
      <c r="G4020">
        <v>0.71505981683731079</v>
      </c>
      <c r="H4020">
        <v>6.2080663628876209E-3</v>
      </c>
      <c r="I4020">
        <v>80.331187400164112</v>
      </c>
      <c r="J4020">
        <f t="shared" si="124"/>
        <v>0</v>
      </c>
    </row>
    <row r="4021" spans="1:10" x14ac:dyDescent="0.25">
      <c r="A4021" s="4" t="str">
        <f t="shared" si="125"/>
        <v>Thermostats1 Thermostat9/9/2021 (6pm-8pm)12</v>
      </c>
      <c r="B4021" t="s">
        <v>101</v>
      </c>
      <c r="C4021" t="s">
        <v>122</v>
      </c>
      <c r="D4021" s="5" t="s">
        <v>297</v>
      </c>
      <c r="E4021">
        <v>12</v>
      </c>
      <c r="F4021">
        <v>0.88883668184280396</v>
      </c>
      <c r="G4021">
        <v>0.87845730781555176</v>
      </c>
      <c r="H4021">
        <v>7.1040499024093151E-3</v>
      </c>
      <c r="I4021">
        <v>84.139386216286127</v>
      </c>
      <c r="J4021">
        <f t="shared" si="124"/>
        <v>0</v>
      </c>
    </row>
    <row r="4022" spans="1:10" x14ac:dyDescent="0.25">
      <c r="A4022" s="4" t="str">
        <f t="shared" si="125"/>
        <v>Thermostats1 Thermostat9/9/2021 (6pm-8pm)13</v>
      </c>
      <c r="B4022" t="s">
        <v>101</v>
      </c>
      <c r="C4022" t="s">
        <v>122</v>
      </c>
      <c r="D4022" s="5" t="s">
        <v>297</v>
      </c>
      <c r="E4022">
        <v>13</v>
      </c>
      <c r="F4022">
        <v>1.1486852169036865</v>
      </c>
      <c r="G4022">
        <v>1.1578418016433716</v>
      </c>
      <c r="H4022">
        <v>7.7473060227930546E-3</v>
      </c>
      <c r="I4022">
        <v>86.726869303758363</v>
      </c>
      <c r="J4022">
        <f t="shared" si="124"/>
        <v>0</v>
      </c>
    </row>
    <row r="4023" spans="1:10" x14ac:dyDescent="0.25">
      <c r="A4023" s="4" t="str">
        <f t="shared" si="125"/>
        <v>Thermostats1 Thermostat9/9/2021 (6pm-8pm)14</v>
      </c>
      <c r="B4023" t="s">
        <v>101</v>
      </c>
      <c r="C4023" t="s">
        <v>122</v>
      </c>
      <c r="D4023" s="5" t="s">
        <v>297</v>
      </c>
      <c r="E4023">
        <v>14</v>
      </c>
      <c r="F4023">
        <v>1.4568943977355957</v>
      </c>
      <c r="G4023">
        <v>1.4808013439178467</v>
      </c>
      <c r="H4023">
        <v>8.0126486718654633E-3</v>
      </c>
      <c r="I4023">
        <v>89.03993469886116</v>
      </c>
      <c r="J4023">
        <f t="shared" si="124"/>
        <v>0</v>
      </c>
    </row>
    <row r="4024" spans="1:10" x14ac:dyDescent="0.25">
      <c r="A4024" s="4" t="str">
        <f t="shared" si="125"/>
        <v>Thermostats1 Thermostat9/9/2021 (6pm-8pm)15</v>
      </c>
      <c r="B4024" t="s">
        <v>101</v>
      </c>
      <c r="C4024" t="s">
        <v>122</v>
      </c>
      <c r="D4024" s="5" t="s">
        <v>297</v>
      </c>
      <c r="E4024">
        <v>15</v>
      </c>
      <c r="F4024">
        <v>1.7866852283477783</v>
      </c>
      <c r="G4024">
        <v>1.8025873899459839</v>
      </c>
      <c r="H4024">
        <v>7.433026097714901E-3</v>
      </c>
      <c r="I4024">
        <v>90.974346518848691</v>
      </c>
      <c r="J4024">
        <f t="shared" si="124"/>
        <v>0</v>
      </c>
    </row>
    <row r="4025" spans="1:10" x14ac:dyDescent="0.25">
      <c r="A4025" s="4" t="str">
        <f t="shared" si="125"/>
        <v>Thermostats1 Thermostat9/9/2021 (6pm-8pm)16</v>
      </c>
      <c r="B4025" t="s">
        <v>101</v>
      </c>
      <c r="C4025" t="s">
        <v>122</v>
      </c>
      <c r="D4025" s="5" t="s">
        <v>297</v>
      </c>
      <c r="E4025">
        <v>16</v>
      </c>
      <c r="F4025">
        <v>2.1391339302062988</v>
      </c>
      <c r="G4025">
        <v>2.1508588790893555</v>
      </c>
      <c r="H4025">
        <v>4.0051434189081192E-3</v>
      </c>
      <c r="I4025">
        <v>93.116275955988471</v>
      </c>
      <c r="J4025">
        <f t="shared" si="124"/>
        <v>0</v>
      </c>
    </row>
    <row r="4026" spans="1:10" x14ac:dyDescent="0.25">
      <c r="A4026" s="4" t="str">
        <f t="shared" si="125"/>
        <v>Thermostats1 Thermostat9/9/2021 (6pm-8pm)17</v>
      </c>
      <c r="B4026" t="s">
        <v>101</v>
      </c>
      <c r="C4026" t="s">
        <v>122</v>
      </c>
      <c r="D4026" s="5" t="s">
        <v>297</v>
      </c>
      <c r="E4026">
        <v>17</v>
      </c>
      <c r="F4026">
        <v>2.3837552070617676</v>
      </c>
      <c r="G4026">
        <v>2.3720302581787109</v>
      </c>
      <c r="H4026">
        <v>4.0051434189081192E-3</v>
      </c>
      <c r="I4026">
        <v>92.930029127143996</v>
      </c>
      <c r="J4026">
        <f t="shared" si="124"/>
        <v>0</v>
      </c>
    </row>
    <row r="4027" spans="1:10" x14ac:dyDescent="0.25">
      <c r="A4027" s="4" t="str">
        <f t="shared" si="125"/>
        <v>Thermostats1 Thermostat9/9/2021 (6pm-8pm)18</v>
      </c>
      <c r="B4027" t="s">
        <v>101</v>
      </c>
      <c r="C4027" t="s">
        <v>122</v>
      </c>
      <c r="D4027" s="5" t="s">
        <v>297</v>
      </c>
      <c r="E4027">
        <v>18</v>
      </c>
      <c r="F4027">
        <v>2.5234851837158203</v>
      </c>
      <c r="G4027">
        <v>2.5051925182342529</v>
      </c>
      <c r="H4027">
        <v>7.4428520165383816E-3</v>
      </c>
      <c r="I4027">
        <v>91.429350746965071</v>
      </c>
      <c r="J4027">
        <f t="shared" si="124"/>
        <v>0</v>
      </c>
    </row>
    <row r="4028" spans="1:10" x14ac:dyDescent="0.25">
      <c r="A4028" s="4" t="str">
        <f t="shared" si="125"/>
        <v>Thermostats1 Thermostat9/9/2021 (6pm-8pm)19</v>
      </c>
      <c r="B4028" t="s">
        <v>101</v>
      </c>
      <c r="C4028" t="s">
        <v>122</v>
      </c>
      <c r="D4028" s="5" t="s">
        <v>297</v>
      </c>
      <c r="E4028">
        <v>19</v>
      </c>
      <c r="F4028">
        <v>2.5009593963623047</v>
      </c>
      <c r="G4028">
        <v>1.6088343858718872</v>
      </c>
      <c r="H4028">
        <v>8.3750849589705467E-3</v>
      </c>
      <c r="I4028">
        <v>88.933054120069812</v>
      </c>
      <c r="J4028">
        <f t="shared" si="124"/>
        <v>0</v>
      </c>
    </row>
    <row r="4029" spans="1:10" x14ac:dyDescent="0.25">
      <c r="A4029" s="4" t="str">
        <f t="shared" si="125"/>
        <v>Thermostats1 Thermostat9/9/2021 (6pm-8pm)20</v>
      </c>
      <c r="B4029" t="s">
        <v>101</v>
      </c>
      <c r="C4029" t="s">
        <v>122</v>
      </c>
      <c r="D4029" s="5" t="s">
        <v>297</v>
      </c>
      <c r="E4029">
        <v>20</v>
      </c>
      <c r="F4029">
        <v>2.3439507484436035</v>
      </c>
      <c r="G4029">
        <v>1.8893697261810303</v>
      </c>
      <c r="H4029">
        <v>8.2149766385555267E-3</v>
      </c>
      <c r="I4029">
        <v>85.257489194782082</v>
      </c>
      <c r="J4029">
        <f t="shared" si="124"/>
        <v>0</v>
      </c>
    </row>
    <row r="4030" spans="1:10" x14ac:dyDescent="0.25">
      <c r="A4030" s="4" t="str">
        <f t="shared" si="125"/>
        <v>Thermostats1 Thermostat9/9/2021 (6pm-8pm)21</v>
      </c>
      <c r="B4030" t="s">
        <v>101</v>
      </c>
      <c r="C4030" t="s">
        <v>122</v>
      </c>
      <c r="D4030" s="5" t="s">
        <v>297</v>
      </c>
      <c r="E4030">
        <v>21</v>
      </c>
      <c r="F4030">
        <v>2.2181994915008545</v>
      </c>
      <c r="G4030">
        <v>2.6305572986602783</v>
      </c>
      <c r="H4030">
        <v>7.9056499525904655E-3</v>
      </c>
      <c r="I4030">
        <v>81.646602461721272</v>
      </c>
      <c r="J4030">
        <f t="shared" si="124"/>
        <v>0</v>
      </c>
    </row>
    <row r="4031" spans="1:10" x14ac:dyDescent="0.25">
      <c r="A4031" s="4" t="str">
        <f t="shared" si="125"/>
        <v>Thermostats1 Thermostat9/9/2021 (6pm-8pm)22</v>
      </c>
      <c r="B4031" t="s">
        <v>101</v>
      </c>
      <c r="C4031" t="s">
        <v>122</v>
      </c>
      <c r="D4031" s="5" t="s">
        <v>297</v>
      </c>
      <c r="E4031">
        <v>22</v>
      </c>
      <c r="F4031">
        <v>2.0426700115203857</v>
      </c>
      <c r="G4031">
        <v>2.2289876937866211</v>
      </c>
      <c r="H4031">
        <v>7.7084084041416645E-3</v>
      </c>
      <c r="I4031">
        <v>79.097052522783869</v>
      </c>
      <c r="J4031">
        <f t="shared" si="124"/>
        <v>0</v>
      </c>
    </row>
    <row r="4032" spans="1:10" x14ac:dyDescent="0.25">
      <c r="A4032" s="4" t="str">
        <f t="shared" si="125"/>
        <v>Thermostats1 Thermostat9/9/2021 (6pm-8pm)23</v>
      </c>
      <c r="B4032" t="s">
        <v>101</v>
      </c>
      <c r="C4032" t="s">
        <v>122</v>
      </c>
      <c r="D4032" s="5" t="s">
        <v>297</v>
      </c>
      <c r="E4032">
        <v>23</v>
      </c>
      <c r="F4032">
        <v>1.7884498834609985</v>
      </c>
      <c r="G4032">
        <v>1.8952239751815796</v>
      </c>
      <c r="H4032">
        <v>7.5022969394922256E-3</v>
      </c>
      <c r="I4032">
        <v>77.015660293166405</v>
      </c>
      <c r="J4032">
        <f t="shared" si="124"/>
        <v>0</v>
      </c>
    </row>
    <row r="4033" spans="1:10" x14ac:dyDescent="0.25">
      <c r="A4033" s="4" t="str">
        <f t="shared" si="125"/>
        <v>Thermostats1 Thermostat9/9/2021 (6pm-8pm)24</v>
      </c>
      <c r="B4033" t="s">
        <v>101</v>
      </c>
      <c r="C4033" t="s">
        <v>122</v>
      </c>
      <c r="D4033" s="5" t="s">
        <v>297</v>
      </c>
      <c r="E4033">
        <v>24</v>
      </c>
      <c r="F4033">
        <v>1.49784255027771</v>
      </c>
      <c r="G4033">
        <v>1.5773923397064209</v>
      </c>
      <c r="H4033">
        <v>7.0379939861595631E-3</v>
      </c>
      <c r="I4033">
        <v>75.650458752245015</v>
      </c>
      <c r="J4033">
        <f t="shared" si="124"/>
        <v>0</v>
      </c>
    </row>
    <row r="4034" spans="1:10" x14ac:dyDescent="0.25">
      <c r="A4034" s="4" t="str">
        <f t="shared" si="125"/>
        <v>Thermostats1 Thermostat9/14/2021 (4pm-7pm)1</v>
      </c>
      <c r="B4034" t="s">
        <v>101</v>
      </c>
      <c r="C4034" t="s">
        <v>122</v>
      </c>
      <c r="D4034" s="5" t="s">
        <v>298</v>
      </c>
      <c r="E4034">
        <v>1</v>
      </c>
      <c r="F4034">
        <v>0.96238052845001221</v>
      </c>
      <c r="G4034">
        <v>0.96935856342315674</v>
      </c>
      <c r="H4034">
        <v>5.7730996049940586E-3</v>
      </c>
      <c r="I4034">
        <v>68.214561690959727</v>
      </c>
      <c r="J4034">
        <f t="shared" ref="J4034:J4097" si="126">INDEX(events, MATCH(CONCATENATE(B4034, C4034, D4034), events_y, 0), MATCH("Confidential", events_x, 0))</f>
        <v>0</v>
      </c>
    </row>
    <row r="4035" spans="1:10" x14ac:dyDescent="0.25">
      <c r="A4035" s="4" t="str">
        <f t="shared" ref="A4035:A4098" si="127">B4035&amp;C4035&amp;D4035&amp;E4035</f>
        <v>Thermostats1 Thermostat9/14/2021 (4pm-7pm)2</v>
      </c>
      <c r="B4035" t="s">
        <v>101</v>
      </c>
      <c r="C4035" t="s">
        <v>122</v>
      </c>
      <c r="D4035" s="5" t="s">
        <v>298</v>
      </c>
      <c r="E4035">
        <v>2</v>
      </c>
      <c r="F4035">
        <v>0.82882541418075562</v>
      </c>
      <c r="G4035">
        <v>0.83724188804626465</v>
      </c>
      <c r="H4035">
        <v>5.3752423264086246E-3</v>
      </c>
      <c r="I4035">
        <v>66.990069520859223</v>
      </c>
      <c r="J4035">
        <f t="shared" si="126"/>
        <v>0</v>
      </c>
    </row>
    <row r="4036" spans="1:10" x14ac:dyDescent="0.25">
      <c r="A4036" s="4" t="str">
        <f t="shared" si="127"/>
        <v>Thermostats1 Thermostat9/14/2021 (4pm-7pm)3</v>
      </c>
      <c r="B4036" t="s">
        <v>101</v>
      </c>
      <c r="C4036" t="s">
        <v>122</v>
      </c>
      <c r="D4036" s="5" t="s">
        <v>298</v>
      </c>
      <c r="E4036">
        <v>3</v>
      </c>
      <c r="F4036">
        <v>0.73689383268356323</v>
      </c>
      <c r="G4036">
        <v>0.74383300542831421</v>
      </c>
      <c r="H4036">
        <v>4.9578910693526268E-3</v>
      </c>
      <c r="I4036">
        <v>65.883675241697148</v>
      </c>
      <c r="J4036">
        <f t="shared" si="126"/>
        <v>0</v>
      </c>
    </row>
    <row r="4037" spans="1:10" x14ac:dyDescent="0.25">
      <c r="A4037" s="4" t="str">
        <f t="shared" si="127"/>
        <v>Thermostats1 Thermostat9/14/2021 (4pm-7pm)4</v>
      </c>
      <c r="B4037" t="s">
        <v>101</v>
      </c>
      <c r="C4037" t="s">
        <v>122</v>
      </c>
      <c r="D4037" s="5" t="s">
        <v>298</v>
      </c>
      <c r="E4037">
        <v>4</v>
      </c>
      <c r="F4037">
        <v>0.66425794363021851</v>
      </c>
      <c r="G4037">
        <v>0.68182498216629028</v>
      </c>
      <c r="H4037">
        <v>4.457634873688221E-3</v>
      </c>
      <c r="I4037">
        <v>65.371429507714367</v>
      </c>
      <c r="J4037">
        <f t="shared" si="126"/>
        <v>0</v>
      </c>
    </row>
    <row r="4038" spans="1:10" x14ac:dyDescent="0.25">
      <c r="A4038" s="4" t="str">
        <f t="shared" si="127"/>
        <v>Thermostats1 Thermostat9/14/2021 (4pm-7pm)5</v>
      </c>
      <c r="B4038" t="s">
        <v>101</v>
      </c>
      <c r="C4038" t="s">
        <v>122</v>
      </c>
      <c r="D4038" s="5" t="s">
        <v>298</v>
      </c>
      <c r="E4038">
        <v>5</v>
      </c>
      <c r="F4038">
        <v>0.63624244928359985</v>
      </c>
      <c r="G4038">
        <v>0.64117723703384399</v>
      </c>
      <c r="H4038">
        <v>3.984515555202961E-3</v>
      </c>
      <c r="I4038">
        <v>64.775189953411513</v>
      </c>
      <c r="J4038">
        <f t="shared" si="126"/>
        <v>0</v>
      </c>
    </row>
    <row r="4039" spans="1:10" x14ac:dyDescent="0.25">
      <c r="A4039" s="4" t="str">
        <f t="shared" si="127"/>
        <v>Thermostats1 Thermostat9/14/2021 (4pm-7pm)6</v>
      </c>
      <c r="B4039" t="s">
        <v>101</v>
      </c>
      <c r="C4039" t="s">
        <v>122</v>
      </c>
      <c r="D4039" s="5" t="s">
        <v>298</v>
      </c>
      <c r="E4039">
        <v>6</v>
      </c>
      <c r="F4039">
        <v>0.62851279973983765</v>
      </c>
      <c r="G4039">
        <v>0.63091570138931274</v>
      </c>
      <c r="H4039">
        <v>3.3886886667460203E-3</v>
      </c>
      <c r="I4039">
        <v>63.976364083211919</v>
      </c>
      <c r="J4039">
        <f t="shared" si="126"/>
        <v>0</v>
      </c>
    </row>
    <row r="4040" spans="1:10" x14ac:dyDescent="0.25">
      <c r="A4040" s="4" t="str">
        <f t="shared" si="127"/>
        <v>Thermostats1 Thermostat9/14/2021 (4pm-7pm)7</v>
      </c>
      <c r="B4040" t="s">
        <v>101</v>
      </c>
      <c r="C4040" t="s">
        <v>122</v>
      </c>
      <c r="D4040" s="5" t="s">
        <v>298</v>
      </c>
      <c r="E4040">
        <v>7</v>
      </c>
      <c r="F4040">
        <v>0.67290925979614258</v>
      </c>
      <c r="G4040">
        <v>0.65599966049194336</v>
      </c>
      <c r="H4040">
        <v>3.1103368382900953E-3</v>
      </c>
      <c r="I4040">
        <v>63.610085672153922</v>
      </c>
      <c r="J4040">
        <f t="shared" si="126"/>
        <v>0</v>
      </c>
    </row>
    <row r="4041" spans="1:10" x14ac:dyDescent="0.25">
      <c r="A4041" s="4" t="str">
        <f t="shared" si="127"/>
        <v>Thermostats1 Thermostat9/14/2021 (4pm-7pm)8</v>
      </c>
      <c r="B4041" t="s">
        <v>101</v>
      </c>
      <c r="C4041" t="s">
        <v>122</v>
      </c>
      <c r="D4041" s="5" t="s">
        <v>298</v>
      </c>
      <c r="E4041">
        <v>8</v>
      </c>
      <c r="F4041">
        <v>0.63480508327484131</v>
      </c>
      <c r="G4041">
        <v>0.62854373455047607</v>
      </c>
      <c r="H4041">
        <v>3.2183744478970766E-3</v>
      </c>
      <c r="I4041">
        <v>63.404296013656158</v>
      </c>
      <c r="J4041">
        <f t="shared" si="126"/>
        <v>0</v>
      </c>
    </row>
    <row r="4042" spans="1:10" x14ac:dyDescent="0.25">
      <c r="A4042" s="4" t="str">
        <f t="shared" si="127"/>
        <v>Thermostats1 Thermostat9/14/2021 (4pm-7pm)9</v>
      </c>
      <c r="B4042" t="s">
        <v>101</v>
      </c>
      <c r="C4042" t="s">
        <v>122</v>
      </c>
      <c r="D4042" s="5" t="s">
        <v>298</v>
      </c>
      <c r="E4042">
        <v>9</v>
      </c>
      <c r="F4042">
        <v>0.50713664293289185</v>
      </c>
      <c r="G4042">
        <v>0.49630370736122131</v>
      </c>
      <c r="H4042">
        <v>3.6418598610907793E-3</v>
      </c>
      <c r="I4042">
        <v>64.058509398174323</v>
      </c>
      <c r="J4042">
        <f t="shared" si="126"/>
        <v>0</v>
      </c>
    </row>
    <row r="4043" spans="1:10" x14ac:dyDescent="0.25">
      <c r="A4043" s="4" t="str">
        <f t="shared" si="127"/>
        <v>Thermostats1 Thermostat9/14/2021 (4pm-7pm)10</v>
      </c>
      <c r="B4043" t="s">
        <v>101</v>
      </c>
      <c r="C4043" t="s">
        <v>122</v>
      </c>
      <c r="D4043" s="5" t="s">
        <v>298</v>
      </c>
      <c r="E4043">
        <v>10</v>
      </c>
      <c r="F4043">
        <v>0.37621974945068359</v>
      </c>
      <c r="G4043">
        <v>0.36476665735244751</v>
      </c>
      <c r="H4043">
        <v>4.0381564758718014E-3</v>
      </c>
      <c r="I4043">
        <v>67.538306219441878</v>
      </c>
      <c r="J4043">
        <f t="shared" si="126"/>
        <v>0</v>
      </c>
    </row>
    <row r="4044" spans="1:10" x14ac:dyDescent="0.25">
      <c r="A4044" s="4" t="str">
        <f t="shared" si="127"/>
        <v>Thermostats1 Thermostat9/14/2021 (4pm-7pm)11</v>
      </c>
      <c r="B4044" t="s">
        <v>101</v>
      </c>
      <c r="C4044" t="s">
        <v>122</v>
      </c>
      <c r="D4044" s="5" t="s">
        <v>298</v>
      </c>
      <c r="E4044">
        <v>11</v>
      </c>
      <c r="F4044">
        <v>0.30172941088676453</v>
      </c>
      <c r="G4044">
        <v>0.29410544037818909</v>
      </c>
      <c r="H4044">
        <v>4.434910137206316E-3</v>
      </c>
      <c r="I4044">
        <v>71.961131293772553</v>
      </c>
      <c r="J4044">
        <f t="shared" si="126"/>
        <v>0</v>
      </c>
    </row>
    <row r="4045" spans="1:10" x14ac:dyDescent="0.25">
      <c r="A4045" s="4" t="str">
        <f t="shared" si="127"/>
        <v>Thermostats1 Thermostat9/14/2021 (4pm-7pm)12</v>
      </c>
      <c r="B4045" t="s">
        <v>101</v>
      </c>
      <c r="C4045" t="s">
        <v>122</v>
      </c>
      <c r="D4045" s="5" t="s">
        <v>298</v>
      </c>
      <c r="E4045">
        <v>12</v>
      </c>
      <c r="F4045">
        <v>0.31088584661483765</v>
      </c>
      <c r="G4045">
        <v>0.31403124332427979</v>
      </c>
      <c r="H4045">
        <v>4.914039745926857E-3</v>
      </c>
      <c r="I4045">
        <v>76.689603473679782</v>
      </c>
      <c r="J4045">
        <f t="shared" si="126"/>
        <v>0</v>
      </c>
    </row>
    <row r="4046" spans="1:10" x14ac:dyDescent="0.25">
      <c r="A4046" s="4" t="str">
        <f t="shared" si="127"/>
        <v>Thermostats1 Thermostat9/14/2021 (4pm-7pm)13</v>
      </c>
      <c r="B4046" t="s">
        <v>101</v>
      </c>
      <c r="C4046" t="s">
        <v>122</v>
      </c>
      <c r="D4046" s="5" t="s">
        <v>298</v>
      </c>
      <c r="E4046">
        <v>13</v>
      </c>
      <c r="F4046">
        <v>0.43404003977775574</v>
      </c>
      <c r="G4046">
        <v>0.42628583312034607</v>
      </c>
      <c r="H4046">
        <v>5.0189457833766937E-3</v>
      </c>
      <c r="I4046">
        <v>80.79363310783188</v>
      </c>
      <c r="J4046">
        <f t="shared" si="126"/>
        <v>0</v>
      </c>
    </row>
    <row r="4047" spans="1:10" x14ac:dyDescent="0.25">
      <c r="A4047" s="4" t="str">
        <f t="shared" si="127"/>
        <v>Thermostats1 Thermostat9/14/2021 (4pm-7pm)14</v>
      </c>
      <c r="B4047" t="s">
        <v>101</v>
      </c>
      <c r="C4047" t="s">
        <v>122</v>
      </c>
      <c r="D4047" s="5" t="s">
        <v>298</v>
      </c>
      <c r="E4047">
        <v>14</v>
      </c>
      <c r="F4047">
        <v>0.63934981822967529</v>
      </c>
      <c r="G4047">
        <v>0.62924027442932129</v>
      </c>
      <c r="H4047">
        <v>3.1015996355563402E-3</v>
      </c>
      <c r="I4047">
        <v>83.639566021375373</v>
      </c>
      <c r="J4047">
        <f t="shared" si="126"/>
        <v>0</v>
      </c>
    </row>
    <row r="4048" spans="1:10" x14ac:dyDescent="0.25">
      <c r="A4048" s="4" t="str">
        <f t="shared" si="127"/>
        <v>Thermostats1 Thermostat9/14/2021 (4pm-7pm)15</v>
      </c>
      <c r="B4048" t="s">
        <v>101</v>
      </c>
      <c r="C4048" t="s">
        <v>122</v>
      </c>
      <c r="D4048" s="5" t="s">
        <v>298</v>
      </c>
      <c r="E4048">
        <v>15</v>
      </c>
      <c r="F4048">
        <v>0.89435434341430664</v>
      </c>
      <c r="G4048">
        <v>0.90446388721466064</v>
      </c>
      <c r="H4048">
        <v>3.1015996355563402E-3</v>
      </c>
      <c r="I4048">
        <v>85.007761288344668</v>
      </c>
      <c r="J4048">
        <f t="shared" si="126"/>
        <v>0</v>
      </c>
    </row>
    <row r="4049" spans="1:10" x14ac:dyDescent="0.25">
      <c r="A4049" s="4" t="str">
        <f t="shared" si="127"/>
        <v>Thermostats1 Thermostat9/14/2021 (4pm-7pm)16</v>
      </c>
      <c r="B4049" t="s">
        <v>101</v>
      </c>
      <c r="C4049" t="s">
        <v>122</v>
      </c>
      <c r="D4049" s="5" t="s">
        <v>298</v>
      </c>
      <c r="E4049">
        <v>16</v>
      </c>
      <c r="F4049">
        <v>1.2403995990753174</v>
      </c>
      <c r="G4049">
        <v>1.2597577571868896</v>
      </c>
      <c r="H4049">
        <v>6.3881664536893368E-3</v>
      </c>
      <c r="I4049">
        <v>85.445346550834984</v>
      </c>
      <c r="J4049">
        <f t="shared" si="126"/>
        <v>0</v>
      </c>
    </row>
    <row r="4050" spans="1:10" x14ac:dyDescent="0.25">
      <c r="A4050" s="4" t="str">
        <f t="shared" si="127"/>
        <v>Thermostats1 Thermostat9/14/2021 (4pm-7pm)17</v>
      </c>
      <c r="B4050" t="s">
        <v>101</v>
      </c>
      <c r="C4050" t="s">
        <v>122</v>
      </c>
      <c r="D4050" s="5" t="s">
        <v>298</v>
      </c>
      <c r="E4050">
        <v>17</v>
      </c>
      <c r="F4050">
        <v>1.5523092746734619</v>
      </c>
      <c r="G4050">
        <v>0.95216912031173706</v>
      </c>
      <c r="H4050">
        <v>7.5673027895390987E-3</v>
      </c>
      <c r="I4050">
        <v>84.970042836091665</v>
      </c>
      <c r="J4050">
        <f t="shared" si="126"/>
        <v>0</v>
      </c>
    </row>
    <row r="4051" spans="1:10" x14ac:dyDescent="0.25">
      <c r="A4051" s="4" t="str">
        <f t="shared" si="127"/>
        <v>Thermostats1 Thermostat9/14/2021 (4pm-7pm)18</v>
      </c>
      <c r="B4051" t="s">
        <v>101</v>
      </c>
      <c r="C4051" t="s">
        <v>122</v>
      </c>
      <c r="D4051" s="5" t="s">
        <v>298</v>
      </c>
      <c r="E4051">
        <v>18</v>
      </c>
      <c r="F4051">
        <v>1.74176025390625</v>
      </c>
      <c r="G4051">
        <v>1.3494713306427002</v>
      </c>
      <c r="H4051">
        <v>7.7839381992816925E-3</v>
      </c>
      <c r="I4051">
        <v>83.423845415650248</v>
      </c>
      <c r="J4051">
        <f t="shared" si="126"/>
        <v>0</v>
      </c>
    </row>
    <row r="4052" spans="1:10" x14ac:dyDescent="0.25">
      <c r="A4052" s="4" t="str">
        <f t="shared" si="127"/>
        <v>Thermostats1 Thermostat9/14/2021 (4pm-7pm)19</v>
      </c>
      <c r="B4052" t="s">
        <v>101</v>
      </c>
      <c r="C4052" t="s">
        <v>122</v>
      </c>
      <c r="D4052" s="5" t="s">
        <v>298</v>
      </c>
      <c r="E4052">
        <v>19</v>
      </c>
      <c r="F4052">
        <v>1.7318217754364014</v>
      </c>
      <c r="G4052">
        <v>1.497944712638855</v>
      </c>
      <c r="H4052">
        <v>7.5465417467057705E-3</v>
      </c>
      <c r="I4052">
        <v>81.104712202393173</v>
      </c>
      <c r="J4052">
        <f t="shared" si="126"/>
        <v>0</v>
      </c>
    </row>
    <row r="4053" spans="1:10" x14ac:dyDescent="0.25">
      <c r="A4053" s="4" t="str">
        <f t="shared" si="127"/>
        <v>Thermostats1 Thermostat9/14/2021 (4pm-7pm)20</v>
      </c>
      <c r="B4053" t="s">
        <v>101</v>
      </c>
      <c r="C4053" t="s">
        <v>122</v>
      </c>
      <c r="D4053" s="5" t="s">
        <v>298</v>
      </c>
      <c r="E4053">
        <v>20</v>
      </c>
      <c r="F4053">
        <v>1.6448458433151245</v>
      </c>
      <c r="G4053">
        <v>1.9063211679458618</v>
      </c>
      <c r="H4053">
        <v>7.0712976157665253E-3</v>
      </c>
      <c r="I4053">
        <v>77.494882844512532</v>
      </c>
      <c r="J4053">
        <f t="shared" si="126"/>
        <v>0</v>
      </c>
    </row>
    <row r="4054" spans="1:10" x14ac:dyDescent="0.25">
      <c r="A4054" s="4" t="str">
        <f t="shared" si="127"/>
        <v>Thermostats1 Thermostat9/14/2021 (4pm-7pm)21</v>
      </c>
      <c r="B4054" t="s">
        <v>101</v>
      </c>
      <c r="C4054" t="s">
        <v>122</v>
      </c>
      <c r="D4054" s="5" t="s">
        <v>298</v>
      </c>
      <c r="E4054">
        <v>21</v>
      </c>
      <c r="F4054">
        <v>1.5567866563796997</v>
      </c>
      <c r="G4054">
        <v>1.6524240970611572</v>
      </c>
      <c r="H4054">
        <v>6.6851973533630371E-3</v>
      </c>
      <c r="I4054">
        <v>73.427420940497271</v>
      </c>
      <c r="J4054">
        <f t="shared" si="126"/>
        <v>0</v>
      </c>
    </row>
    <row r="4055" spans="1:10" x14ac:dyDescent="0.25">
      <c r="A4055" s="4" t="str">
        <f t="shared" si="127"/>
        <v>Thermostats1 Thermostat9/14/2021 (4pm-7pm)22</v>
      </c>
      <c r="B4055" t="s">
        <v>101</v>
      </c>
      <c r="C4055" t="s">
        <v>122</v>
      </c>
      <c r="D4055" s="5" t="s">
        <v>298</v>
      </c>
      <c r="E4055">
        <v>22</v>
      </c>
      <c r="F4055">
        <v>1.4438393115997314</v>
      </c>
      <c r="G4055">
        <v>1.4931206703186035</v>
      </c>
      <c r="H4055">
        <v>6.6376654431223869E-3</v>
      </c>
      <c r="I4055">
        <v>70.778914351276953</v>
      </c>
      <c r="J4055">
        <f t="shared" si="126"/>
        <v>0</v>
      </c>
    </row>
    <row r="4056" spans="1:10" x14ac:dyDescent="0.25">
      <c r="A4056" s="4" t="str">
        <f t="shared" si="127"/>
        <v>Thermostats1 Thermostat9/14/2021 (4pm-7pm)23</v>
      </c>
      <c r="B4056" t="s">
        <v>101</v>
      </c>
      <c r="C4056" t="s">
        <v>122</v>
      </c>
      <c r="D4056" s="5" t="s">
        <v>298</v>
      </c>
      <c r="E4056">
        <v>23</v>
      </c>
      <c r="F4056">
        <v>1.2739709615707397</v>
      </c>
      <c r="G4056">
        <v>1.2969145774841309</v>
      </c>
      <c r="H4056">
        <v>6.6232797689735889E-3</v>
      </c>
      <c r="I4056">
        <v>68.915733714115134</v>
      </c>
      <c r="J4056">
        <f t="shared" si="126"/>
        <v>0</v>
      </c>
    </row>
    <row r="4057" spans="1:10" x14ac:dyDescent="0.25">
      <c r="A4057" s="4" t="str">
        <f t="shared" si="127"/>
        <v>Thermostats1 Thermostat9/14/2021 (4pm-7pm)24</v>
      </c>
      <c r="B4057" t="s">
        <v>101</v>
      </c>
      <c r="C4057" t="s">
        <v>122</v>
      </c>
      <c r="D4057" s="5" t="s">
        <v>298</v>
      </c>
      <c r="E4057">
        <v>24</v>
      </c>
      <c r="F4057">
        <v>1.0770409107208252</v>
      </c>
      <c r="G4057">
        <v>1.0823720693588257</v>
      </c>
      <c r="H4057">
        <v>6.2951510772109032E-3</v>
      </c>
      <c r="I4057">
        <v>67.743437185461971</v>
      </c>
      <c r="J4057">
        <f t="shared" si="126"/>
        <v>0</v>
      </c>
    </row>
    <row r="4058" spans="1:10" x14ac:dyDescent="0.25">
      <c r="A4058" s="4" t="str">
        <f t="shared" si="127"/>
        <v>Thermostats1 Thermostat9/22/2021 (4pm-5pm &amp; 5:55pm-7pm)1</v>
      </c>
      <c r="B4058" t="s">
        <v>101</v>
      </c>
      <c r="C4058" t="s">
        <v>122</v>
      </c>
      <c r="D4058" s="5" t="s">
        <v>299</v>
      </c>
      <c r="E4058">
        <v>1</v>
      </c>
      <c r="F4058">
        <v>1.1187455654144287</v>
      </c>
      <c r="G4058">
        <v>1.1203234195709229</v>
      </c>
      <c r="H4058">
        <v>6.6657951101660728E-3</v>
      </c>
      <c r="I4058">
        <v>75.099564592119506</v>
      </c>
      <c r="J4058">
        <f t="shared" si="126"/>
        <v>0</v>
      </c>
    </row>
    <row r="4059" spans="1:10" x14ac:dyDescent="0.25">
      <c r="A4059" s="4" t="str">
        <f t="shared" si="127"/>
        <v>Thermostats1 Thermostat9/22/2021 (4pm-5pm &amp; 5:55pm-7pm)2</v>
      </c>
      <c r="B4059" t="s">
        <v>101</v>
      </c>
      <c r="C4059" t="s">
        <v>122</v>
      </c>
      <c r="D4059" s="5" t="s">
        <v>299</v>
      </c>
      <c r="E4059">
        <v>2</v>
      </c>
      <c r="F4059">
        <v>0.95846390724182129</v>
      </c>
      <c r="G4059">
        <v>0.95378118753433228</v>
      </c>
      <c r="H4059">
        <v>6.0117607936263084E-3</v>
      </c>
      <c r="I4059">
        <v>73.150677584733089</v>
      </c>
      <c r="J4059">
        <f t="shared" si="126"/>
        <v>0</v>
      </c>
    </row>
    <row r="4060" spans="1:10" x14ac:dyDescent="0.25">
      <c r="A4060" s="4" t="str">
        <f t="shared" si="127"/>
        <v>Thermostats1 Thermostat9/22/2021 (4pm-5pm &amp; 5:55pm-7pm)3</v>
      </c>
      <c r="B4060" t="s">
        <v>101</v>
      </c>
      <c r="C4060" t="s">
        <v>122</v>
      </c>
      <c r="D4060" s="5" t="s">
        <v>299</v>
      </c>
      <c r="E4060">
        <v>3</v>
      </c>
      <c r="F4060">
        <v>0.84091734886169434</v>
      </c>
      <c r="G4060">
        <v>0.83834892511367798</v>
      </c>
      <c r="H4060">
        <v>5.3919963538646698E-3</v>
      </c>
      <c r="I4060">
        <v>72.032004453827511</v>
      </c>
      <c r="J4060">
        <f t="shared" si="126"/>
        <v>0</v>
      </c>
    </row>
    <row r="4061" spans="1:10" x14ac:dyDescent="0.25">
      <c r="A4061" s="4" t="str">
        <f t="shared" si="127"/>
        <v>Thermostats1 Thermostat9/22/2021 (4pm-5pm &amp; 5:55pm-7pm)4</v>
      </c>
      <c r="B4061" t="s">
        <v>101</v>
      </c>
      <c r="C4061" t="s">
        <v>122</v>
      </c>
      <c r="D4061" s="5" t="s">
        <v>299</v>
      </c>
      <c r="E4061">
        <v>4</v>
      </c>
      <c r="F4061">
        <v>0.75810980796813965</v>
      </c>
      <c r="G4061">
        <v>0.75761765241622925</v>
      </c>
      <c r="H4061">
        <v>4.8724915832281113E-3</v>
      </c>
      <c r="I4061">
        <v>71.036198241698997</v>
      </c>
      <c r="J4061">
        <f t="shared" si="126"/>
        <v>0</v>
      </c>
    </row>
    <row r="4062" spans="1:10" x14ac:dyDescent="0.25">
      <c r="A4062" s="4" t="str">
        <f t="shared" si="127"/>
        <v>Thermostats1 Thermostat9/22/2021 (4pm-5pm &amp; 5:55pm-7pm)5</v>
      </c>
      <c r="B4062" t="s">
        <v>101</v>
      </c>
      <c r="C4062" t="s">
        <v>122</v>
      </c>
      <c r="D4062" s="5" t="s">
        <v>299</v>
      </c>
      <c r="E4062">
        <v>5</v>
      </c>
      <c r="F4062">
        <v>0.7058066725730896</v>
      </c>
      <c r="G4062">
        <v>0.70181018114089966</v>
      </c>
      <c r="H4062">
        <v>4.3023680336773396E-3</v>
      </c>
      <c r="I4062">
        <v>70.2497995778335</v>
      </c>
      <c r="J4062">
        <f t="shared" si="126"/>
        <v>0</v>
      </c>
    </row>
    <row r="4063" spans="1:10" x14ac:dyDescent="0.25">
      <c r="A4063" s="4" t="str">
        <f t="shared" si="127"/>
        <v>Thermostats1 Thermostat9/22/2021 (4pm-5pm &amp; 5:55pm-7pm)6</v>
      </c>
      <c r="B4063" t="s">
        <v>101</v>
      </c>
      <c r="C4063" t="s">
        <v>122</v>
      </c>
      <c r="D4063" s="5" t="s">
        <v>299</v>
      </c>
      <c r="E4063">
        <v>6</v>
      </c>
      <c r="F4063">
        <v>0.67356157302856445</v>
      </c>
      <c r="G4063">
        <v>0.6755669116973877</v>
      </c>
      <c r="H4063">
        <v>3.6647613160312176E-3</v>
      </c>
      <c r="I4063">
        <v>70.055345983431749</v>
      </c>
      <c r="J4063">
        <f t="shared" si="126"/>
        <v>0</v>
      </c>
    </row>
    <row r="4064" spans="1:10" x14ac:dyDescent="0.25">
      <c r="A4064" s="4" t="str">
        <f t="shared" si="127"/>
        <v>Thermostats1 Thermostat9/22/2021 (4pm-5pm &amp; 5:55pm-7pm)7</v>
      </c>
      <c r="B4064" t="s">
        <v>101</v>
      </c>
      <c r="C4064" t="s">
        <v>122</v>
      </c>
      <c r="D4064" s="5" t="s">
        <v>299</v>
      </c>
      <c r="E4064">
        <v>7</v>
      </c>
      <c r="F4064">
        <v>0.69194674491882324</v>
      </c>
      <c r="G4064">
        <v>0.70011287927627563</v>
      </c>
      <c r="H4064">
        <v>3.3648964017629623E-3</v>
      </c>
      <c r="I4064">
        <v>69.687137024769228</v>
      </c>
      <c r="J4064">
        <f t="shared" si="126"/>
        <v>0</v>
      </c>
    </row>
    <row r="4065" spans="1:10" x14ac:dyDescent="0.25">
      <c r="A4065" s="4" t="str">
        <f t="shared" si="127"/>
        <v>Thermostats1 Thermostat9/22/2021 (4pm-5pm &amp; 5:55pm-7pm)8</v>
      </c>
      <c r="B4065" t="s">
        <v>101</v>
      </c>
      <c r="C4065" t="s">
        <v>122</v>
      </c>
      <c r="D4065" s="5" t="s">
        <v>299</v>
      </c>
      <c r="E4065">
        <v>8</v>
      </c>
      <c r="F4065">
        <v>0.679779052734375</v>
      </c>
      <c r="G4065">
        <v>0.67620444297790527</v>
      </c>
      <c r="H4065">
        <v>3.5619668196886778E-3</v>
      </c>
      <c r="I4065">
        <v>69.078870537465349</v>
      </c>
      <c r="J4065">
        <f t="shared" si="126"/>
        <v>0</v>
      </c>
    </row>
    <row r="4066" spans="1:10" x14ac:dyDescent="0.25">
      <c r="A4066" s="4" t="str">
        <f t="shared" si="127"/>
        <v>Thermostats1 Thermostat9/22/2021 (4pm-5pm &amp; 5:55pm-7pm)9</v>
      </c>
      <c r="B4066" t="s">
        <v>101</v>
      </c>
      <c r="C4066" t="s">
        <v>122</v>
      </c>
      <c r="D4066" s="5" t="s">
        <v>299</v>
      </c>
      <c r="E4066">
        <v>9</v>
      </c>
      <c r="F4066">
        <v>0.58866947889328003</v>
      </c>
      <c r="G4066">
        <v>0.58057844638824463</v>
      </c>
      <c r="H4066">
        <v>4.1312542743980885E-3</v>
      </c>
      <c r="I4066">
        <v>70.448928993965964</v>
      </c>
      <c r="J4066">
        <f t="shared" si="126"/>
        <v>0</v>
      </c>
    </row>
    <row r="4067" spans="1:10" x14ac:dyDescent="0.25">
      <c r="A4067" s="4" t="str">
        <f t="shared" si="127"/>
        <v>Thermostats1 Thermostat9/22/2021 (4pm-5pm &amp; 5:55pm-7pm)10</v>
      </c>
      <c r="B4067" t="s">
        <v>101</v>
      </c>
      <c r="C4067" t="s">
        <v>122</v>
      </c>
      <c r="D4067" s="5" t="s">
        <v>299</v>
      </c>
      <c r="E4067">
        <v>10</v>
      </c>
      <c r="F4067">
        <v>0.53909361362457275</v>
      </c>
      <c r="G4067">
        <v>0.52514433860778809</v>
      </c>
      <c r="H4067">
        <v>4.84843784943223E-3</v>
      </c>
      <c r="I4067">
        <v>75.142719849662726</v>
      </c>
      <c r="J4067">
        <f t="shared" si="126"/>
        <v>0</v>
      </c>
    </row>
    <row r="4068" spans="1:10" x14ac:dyDescent="0.25">
      <c r="A4068" s="4" t="str">
        <f t="shared" si="127"/>
        <v>Thermostats1 Thermostat9/22/2021 (4pm-5pm &amp; 5:55pm-7pm)11</v>
      </c>
      <c r="B4068" t="s">
        <v>101</v>
      </c>
      <c r="C4068" t="s">
        <v>122</v>
      </c>
      <c r="D4068" s="5" t="s">
        <v>299</v>
      </c>
      <c r="E4068">
        <v>11</v>
      </c>
      <c r="F4068">
        <v>0.56175994873046875</v>
      </c>
      <c r="G4068">
        <v>0.55160987377166748</v>
      </c>
      <c r="H4068">
        <v>5.5836997926235199E-3</v>
      </c>
      <c r="I4068">
        <v>80.790288570849071</v>
      </c>
      <c r="J4068">
        <f t="shared" si="126"/>
        <v>0</v>
      </c>
    </row>
    <row r="4069" spans="1:10" x14ac:dyDescent="0.25">
      <c r="A4069" s="4" t="str">
        <f t="shared" si="127"/>
        <v>Thermostats1 Thermostat9/22/2021 (4pm-5pm &amp; 5:55pm-7pm)12</v>
      </c>
      <c r="B4069" t="s">
        <v>101</v>
      </c>
      <c r="C4069" t="s">
        <v>122</v>
      </c>
      <c r="D4069" s="5" t="s">
        <v>299</v>
      </c>
      <c r="E4069">
        <v>12</v>
      </c>
      <c r="F4069">
        <v>0.72323411703109741</v>
      </c>
      <c r="G4069">
        <v>0.70730876922607422</v>
      </c>
      <c r="H4069">
        <v>6.2782028689980507E-3</v>
      </c>
      <c r="I4069">
        <v>86.393819156132011</v>
      </c>
      <c r="J4069">
        <f t="shared" si="126"/>
        <v>0</v>
      </c>
    </row>
    <row r="4070" spans="1:10" x14ac:dyDescent="0.25">
      <c r="A4070" s="4" t="str">
        <f t="shared" si="127"/>
        <v>Thermostats1 Thermostat9/22/2021 (4pm-5pm &amp; 5:55pm-7pm)13</v>
      </c>
      <c r="B4070" t="s">
        <v>101</v>
      </c>
      <c r="C4070" t="s">
        <v>122</v>
      </c>
      <c r="D4070" s="5" t="s">
        <v>299</v>
      </c>
      <c r="E4070">
        <v>13</v>
      </c>
      <c r="F4070">
        <v>1.0255767107009888</v>
      </c>
      <c r="G4070">
        <v>0.99642670154571533</v>
      </c>
      <c r="H4070">
        <v>6.432204507291317E-3</v>
      </c>
      <c r="I4070">
        <v>90.080103922631153</v>
      </c>
      <c r="J4070">
        <f t="shared" si="126"/>
        <v>0</v>
      </c>
    </row>
    <row r="4071" spans="1:10" x14ac:dyDescent="0.25">
      <c r="A4071" s="4" t="str">
        <f t="shared" si="127"/>
        <v>Thermostats1 Thermostat9/22/2021 (4pm-5pm &amp; 5:55pm-7pm)14</v>
      </c>
      <c r="B4071" t="s">
        <v>101</v>
      </c>
      <c r="C4071" t="s">
        <v>122</v>
      </c>
      <c r="D4071" s="5" t="s">
        <v>299</v>
      </c>
      <c r="E4071">
        <v>14</v>
      </c>
      <c r="F4071">
        <v>1.3670895099639893</v>
      </c>
      <c r="G4071">
        <v>1.3603643178939819</v>
      </c>
      <c r="H4071">
        <v>3.7442015018314123E-3</v>
      </c>
      <c r="I4071">
        <v>91.999635806893181</v>
      </c>
      <c r="J4071">
        <f t="shared" si="126"/>
        <v>0</v>
      </c>
    </row>
    <row r="4072" spans="1:10" x14ac:dyDescent="0.25">
      <c r="A4072" s="4" t="str">
        <f t="shared" si="127"/>
        <v>Thermostats1 Thermostat9/22/2021 (4pm-5pm &amp; 5:55pm-7pm)15</v>
      </c>
      <c r="B4072" t="s">
        <v>101</v>
      </c>
      <c r="C4072" t="s">
        <v>122</v>
      </c>
      <c r="D4072" s="5" t="s">
        <v>299</v>
      </c>
      <c r="E4072">
        <v>15</v>
      </c>
      <c r="F4072">
        <v>1.7134621143341064</v>
      </c>
      <c r="G4072">
        <v>1.7201873064041138</v>
      </c>
      <c r="H4072">
        <v>3.7442015018314123E-3</v>
      </c>
      <c r="I4072">
        <v>92.99597183885966</v>
      </c>
      <c r="J4072">
        <f t="shared" si="126"/>
        <v>0</v>
      </c>
    </row>
    <row r="4073" spans="1:10" x14ac:dyDescent="0.25">
      <c r="A4073" s="4" t="str">
        <f t="shared" si="127"/>
        <v>Thermostats1 Thermostat9/22/2021 (4pm-5pm &amp; 5:55pm-7pm)16</v>
      </c>
      <c r="B4073" t="s">
        <v>101</v>
      </c>
      <c r="C4073" t="s">
        <v>122</v>
      </c>
      <c r="D4073" s="5" t="s">
        <v>299</v>
      </c>
      <c r="E4073">
        <v>16</v>
      </c>
      <c r="F4073">
        <v>2.0228271484375</v>
      </c>
      <c r="G4073">
        <v>2.0288398265838623</v>
      </c>
      <c r="H4073">
        <v>7.3908185586333275E-3</v>
      </c>
      <c r="I4073">
        <v>93.221412002162467</v>
      </c>
      <c r="J4073">
        <f t="shared" si="126"/>
        <v>0</v>
      </c>
    </row>
    <row r="4074" spans="1:10" x14ac:dyDescent="0.25">
      <c r="A4074" s="4" t="str">
        <f t="shared" si="127"/>
        <v>Thermostats1 Thermostat9/22/2021 (4pm-5pm &amp; 5:55pm-7pm)17</v>
      </c>
      <c r="B4074" t="s">
        <v>101</v>
      </c>
      <c r="C4074" t="s">
        <v>122</v>
      </c>
      <c r="D4074" s="5" t="s">
        <v>299</v>
      </c>
      <c r="E4074">
        <v>17</v>
      </c>
      <c r="F4074">
        <v>2.199063777923584</v>
      </c>
      <c r="G4074">
        <v>1.2555961608886719</v>
      </c>
      <c r="H4074">
        <v>8.613118901848793E-3</v>
      </c>
      <c r="I4074">
        <v>91.456693497886661</v>
      </c>
      <c r="J4074">
        <f t="shared" si="126"/>
        <v>0</v>
      </c>
    </row>
    <row r="4075" spans="1:10" x14ac:dyDescent="0.25">
      <c r="A4075" s="4" t="str">
        <f t="shared" si="127"/>
        <v>Thermostats1 Thermostat9/22/2021 (4pm-5pm &amp; 5:55pm-7pm)18</v>
      </c>
      <c r="B4075" t="s">
        <v>101</v>
      </c>
      <c r="C4075" t="s">
        <v>122</v>
      </c>
      <c r="D4075" s="5" t="s">
        <v>299</v>
      </c>
      <c r="E4075">
        <v>18</v>
      </c>
      <c r="F4075">
        <v>2.2615110874176025</v>
      </c>
      <c r="G4075">
        <v>2.5844166278839111</v>
      </c>
      <c r="H4075">
        <v>8.5247475653886795E-3</v>
      </c>
      <c r="I4075">
        <v>89.552230392767029</v>
      </c>
      <c r="J4075">
        <f t="shared" si="126"/>
        <v>0</v>
      </c>
    </row>
    <row r="4076" spans="1:10" x14ac:dyDescent="0.25">
      <c r="A4076" s="4" t="str">
        <f t="shared" si="127"/>
        <v>Thermostats1 Thermostat9/22/2021 (4pm-5pm &amp; 5:55pm-7pm)19</v>
      </c>
      <c r="B4076" t="s">
        <v>101</v>
      </c>
      <c r="C4076" t="s">
        <v>122</v>
      </c>
      <c r="D4076" s="5" t="s">
        <v>299</v>
      </c>
      <c r="E4076">
        <v>19</v>
      </c>
      <c r="F4076">
        <v>2.1942358016967773</v>
      </c>
      <c r="G4076">
        <v>1.5442922115325928</v>
      </c>
      <c r="H4076">
        <v>8.4564201533794403E-3</v>
      </c>
      <c r="I4076">
        <v>87.456133985945769</v>
      </c>
      <c r="J4076">
        <f t="shared" si="126"/>
        <v>0</v>
      </c>
    </row>
    <row r="4077" spans="1:10" x14ac:dyDescent="0.25">
      <c r="A4077" s="4" t="str">
        <f t="shared" si="127"/>
        <v>Thermostats1 Thermostat9/22/2021 (4pm-5pm &amp; 5:55pm-7pm)20</v>
      </c>
      <c r="B4077" t="s">
        <v>101</v>
      </c>
      <c r="C4077" t="s">
        <v>122</v>
      </c>
      <c r="D4077" s="5" t="s">
        <v>299</v>
      </c>
      <c r="E4077">
        <v>20</v>
      </c>
      <c r="F4077">
        <v>2.0526683330535889</v>
      </c>
      <c r="G4077">
        <v>2.4268922805786133</v>
      </c>
      <c r="H4077">
        <v>8.0741206184029579E-3</v>
      </c>
      <c r="I4077">
        <v>84.234022593897109</v>
      </c>
      <c r="J4077">
        <f t="shared" si="126"/>
        <v>0</v>
      </c>
    </row>
    <row r="4078" spans="1:10" x14ac:dyDescent="0.25">
      <c r="A4078" s="4" t="str">
        <f t="shared" si="127"/>
        <v>Thermostats1 Thermostat9/22/2021 (4pm-5pm &amp; 5:55pm-7pm)21</v>
      </c>
      <c r="B4078" t="s">
        <v>101</v>
      </c>
      <c r="C4078" t="s">
        <v>122</v>
      </c>
      <c r="D4078" s="5" t="s">
        <v>299</v>
      </c>
      <c r="E4078">
        <v>21</v>
      </c>
      <c r="F4078">
        <v>1.9255475997924805</v>
      </c>
      <c r="G4078">
        <v>2.0665779113769531</v>
      </c>
      <c r="H4078">
        <v>7.6711825095117092E-3</v>
      </c>
      <c r="I4078">
        <v>81.923250829292954</v>
      </c>
      <c r="J4078">
        <f t="shared" si="126"/>
        <v>0</v>
      </c>
    </row>
    <row r="4079" spans="1:10" x14ac:dyDescent="0.25">
      <c r="A4079" s="4" t="str">
        <f t="shared" si="127"/>
        <v>Thermostats1 Thermostat9/22/2021 (4pm-5pm &amp; 5:55pm-7pm)22</v>
      </c>
      <c r="B4079" t="s">
        <v>101</v>
      </c>
      <c r="C4079" t="s">
        <v>122</v>
      </c>
      <c r="D4079" s="5" t="s">
        <v>299</v>
      </c>
      <c r="E4079">
        <v>22</v>
      </c>
      <c r="F4079">
        <v>1.7735855579376221</v>
      </c>
      <c r="G4079">
        <v>1.8753114938735962</v>
      </c>
      <c r="H4079">
        <v>7.4731865897774696E-3</v>
      </c>
      <c r="I4079">
        <v>79.992002830014371</v>
      </c>
      <c r="J4079">
        <f t="shared" si="126"/>
        <v>0</v>
      </c>
    </row>
    <row r="4080" spans="1:10" x14ac:dyDescent="0.25">
      <c r="A4080" s="4" t="str">
        <f t="shared" si="127"/>
        <v>Thermostats1 Thermostat9/22/2021 (4pm-5pm &amp; 5:55pm-7pm)23</v>
      </c>
      <c r="B4080" t="s">
        <v>101</v>
      </c>
      <c r="C4080" t="s">
        <v>122</v>
      </c>
      <c r="D4080" s="5" t="s">
        <v>299</v>
      </c>
      <c r="E4080">
        <v>23</v>
      </c>
      <c r="F4080">
        <v>1.5485771894454956</v>
      </c>
      <c r="G4080">
        <v>1.6272708177566528</v>
      </c>
      <c r="H4080">
        <v>7.3106610216200352E-3</v>
      </c>
      <c r="I4080">
        <v>77.528337934071388</v>
      </c>
      <c r="J4080">
        <f t="shared" si="126"/>
        <v>0</v>
      </c>
    </row>
    <row r="4081" spans="1:10" x14ac:dyDescent="0.25">
      <c r="A4081" s="4" t="str">
        <f t="shared" si="127"/>
        <v>Thermostats1 Thermostat9/22/2021 (4pm-5pm &amp; 5:55pm-7pm)24</v>
      </c>
      <c r="B4081" t="s">
        <v>101</v>
      </c>
      <c r="C4081" t="s">
        <v>122</v>
      </c>
      <c r="D4081" s="5" t="s">
        <v>299</v>
      </c>
      <c r="E4081">
        <v>24</v>
      </c>
      <c r="F4081">
        <v>1.288780689239502</v>
      </c>
      <c r="G4081">
        <v>1.3654540777206421</v>
      </c>
      <c r="H4081">
        <v>6.7787189036607742E-3</v>
      </c>
      <c r="I4081">
        <v>75.475682572073268</v>
      </c>
      <c r="J4081">
        <f t="shared" si="126"/>
        <v>0</v>
      </c>
    </row>
    <row r="4082" spans="1:10" x14ac:dyDescent="0.25">
      <c r="A4082" s="4" t="str">
        <f t="shared" si="127"/>
        <v>Thermostats1 Thermostat9/30/2021 (5pm-7pm)1</v>
      </c>
      <c r="B4082" t="s">
        <v>101</v>
      </c>
      <c r="C4082" t="s">
        <v>122</v>
      </c>
      <c r="D4082" s="5" t="s">
        <v>300</v>
      </c>
      <c r="E4082">
        <v>1</v>
      </c>
      <c r="F4082">
        <v>0.70401829481124878</v>
      </c>
      <c r="G4082">
        <v>0.74089407920837402</v>
      </c>
      <c r="H4082">
        <v>5.5060652084648609E-3</v>
      </c>
      <c r="I4082">
        <v>64.40528212008708</v>
      </c>
      <c r="J4082">
        <f t="shared" si="126"/>
        <v>0</v>
      </c>
    </row>
    <row r="4083" spans="1:10" x14ac:dyDescent="0.25">
      <c r="A4083" s="4" t="str">
        <f t="shared" si="127"/>
        <v>Thermostats1 Thermostat9/30/2021 (5pm-7pm)2</v>
      </c>
      <c r="B4083" t="s">
        <v>101</v>
      </c>
      <c r="C4083" t="s">
        <v>122</v>
      </c>
      <c r="D4083" s="5" t="s">
        <v>300</v>
      </c>
      <c r="E4083">
        <v>2</v>
      </c>
      <c r="F4083">
        <v>0.62989544868469238</v>
      </c>
      <c r="G4083">
        <v>0.65785270929336548</v>
      </c>
      <c r="H4083">
        <v>5.1715103909373283E-3</v>
      </c>
      <c r="I4083">
        <v>63.220923827585899</v>
      </c>
      <c r="J4083">
        <f t="shared" si="126"/>
        <v>0</v>
      </c>
    </row>
    <row r="4084" spans="1:10" x14ac:dyDescent="0.25">
      <c r="A4084" s="4" t="str">
        <f t="shared" si="127"/>
        <v>Thermostats1 Thermostat9/30/2021 (5pm-7pm)3</v>
      </c>
      <c r="B4084" t="s">
        <v>101</v>
      </c>
      <c r="C4084" t="s">
        <v>122</v>
      </c>
      <c r="D4084" s="5" t="s">
        <v>300</v>
      </c>
      <c r="E4084">
        <v>3</v>
      </c>
      <c r="F4084">
        <v>0.58284729719161987</v>
      </c>
      <c r="G4084">
        <v>0.59984707832336426</v>
      </c>
      <c r="H4084">
        <v>4.7154328785836697E-3</v>
      </c>
      <c r="I4084">
        <v>61.776475580438934</v>
      </c>
      <c r="J4084">
        <f t="shared" si="126"/>
        <v>0</v>
      </c>
    </row>
    <row r="4085" spans="1:10" x14ac:dyDescent="0.25">
      <c r="A4085" s="4" t="str">
        <f t="shared" si="127"/>
        <v>Thermostats1 Thermostat9/30/2021 (5pm-7pm)4</v>
      </c>
      <c r="B4085" t="s">
        <v>101</v>
      </c>
      <c r="C4085" t="s">
        <v>122</v>
      </c>
      <c r="D4085" s="5" t="s">
        <v>300</v>
      </c>
      <c r="E4085">
        <v>4</v>
      </c>
      <c r="F4085">
        <v>0.54674810171127319</v>
      </c>
      <c r="G4085">
        <v>0.56669515371322632</v>
      </c>
      <c r="H4085">
        <v>4.3000122532248497E-3</v>
      </c>
      <c r="I4085">
        <v>60.884485940257342</v>
      </c>
      <c r="J4085">
        <f t="shared" si="126"/>
        <v>0</v>
      </c>
    </row>
    <row r="4086" spans="1:10" x14ac:dyDescent="0.25">
      <c r="A4086" s="4" t="str">
        <f t="shared" si="127"/>
        <v>Thermostats1 Thermostat9/30/2021 (5pm-7pm)5</v>
      </c>
      <c r="B4086" t="s">
        <v>101</v>
      </c>
      <c r="C4086" t="s">
        <v>122</v>
      </c>
      <c r="D4086" s="5" t="s">
        <v>300</v>
      </c>
      <c r="E4086">
        <v>5</v>
      </c>
      <c r="F4086">
        <v>0.53305459022521973</v>
      </c>
      <c r="G4086">
        <v>0.54937875270843506</v>
      </c>
      <c r="H4086">
        <v>3.806764492765069E-3</v>
      </c>
      <c r="I4086">
        <v>59.710109841837195</v>
      </c>
      <c r="J4086">
        <f t="shared" si="126"/>
        <v>0</v>
      </c>
    </row>
    <row r="4087" spans="1:10" x14ac:dyDescent="0.25">
      <c r="A4087" s="4" t="str">
        <f t="shared" si="127"/>
        <v>Thermostats1 Thermostat9/30/2021 (5pm-7pm)6</v>
      </c>
      <c r="B4087" t="s">
        <v>101</v>
      </c>
      <c r="C4087" t="s">
        <v>122</v>
      </c>
      <c r="D4087" s="5" t="s">
        <v>300</v>
      </c>
      <c r="E4087">
        <v>6</v>
      </c>
      <c r="F4087">
        <v>0.54054349660873413</v>
      </c>
      <c r="G4087">
        <v>0.54906857013702393</v>
      </c>
      <c r="H4087">
        <v>3.1475001014769077E-3</v>
      </c>
      <c r="I4087">
        <v>59.100341781545211</v>
      </c>
      <c r="J4087">
        <f t="shared" si="126"/>
        <v>0</v>
      </c>
    </row>
    <row r="4088" spans="1:10" x14ac:dyDescent="0.25">
      <c r="A4088" s="4" t="str">
        <f t="shared" si="127"/>
        <v>Thermostats1 Thermostat9/30/2021 (5pm-7pm)7</v>
      </c>
      <c r="B4088" t="s">
        <v>101</v>
      </c>
      <c r="C4088" t="s">
        <v>122</v>
      </c>
      <c r="D4088" s="5" t="s">
        <v>300</v>
      </c>
      <c r="E4088">
        <v>7</v>
      </c>
      <c r="F4088">
        <v>0.58904153108596802</v>
      </c>
      <c r="G4088">
        <v>0.59735161066055298</v>
      </c>
      <c r="H4088">
        <v>2.8141557704657316E-3</v>
      </c>
      <c r="I4088">
        <v>59.643767459086753</v>
      </c>
      <c r="J4088">
        <f t="shared" si="126"/>
        <v>0</v>
      </c>
    </row>
    <row r="4089" spans="1:10" x14ac:dyDescent="0.25">
      <c r="A4089" s="4" t="str">
        <f t="shared" si="127"/>
        <v>Thermostats1 Thermostat9/30/2021 (5pm-7pm)8</v>
      </c>
      <c r="B4089" t="s">
        <v>101</v>
      </c>
      <c r="C4089" t="s">
        <v>122</v>
      </c>
      <c r="D4089" s="5" t="s">
        <v>300</v>
      </c>
      <c r="E4089">
        <v>8</v>
      </c>
      <c r="F4089">
        <v>0.57091271877288818</v>
      </c>
      <c r="G4089">
        <v>0.5777207612991333</v>
      </c>
      <c r="H4089">
        <v>3.0468895565718412E-3</v>
      </c>
      <c r="I4089">
        <v>59.782243316977173</v>
      </c>
      <c r="J4089">
        <f t="shared" si="126"/>
        <v>0</v>
      </c>
    </row>
    <row r="4090" spans="1:10" x14ac:dyDescent="0.25">
      <c r="A4090" s="4" t="str">
        <f t="shared" si="127"/>
        <v>Thermostats1 Thermostat9/30/2021 (5pm-7pm)9</v>
      </c>
      <c r="B4090" t="s">
        <v>101</v>
      </c>
      <c r="C4090" t="s">
        <v>122</v>
      </c>
      <c r="D4090" s="5" t="s">
        <v>300</v>
      </c>
      <c r="E4090">
        <v>9</v>
      </c>
      <c r="F4090">
        <v>0.43653753399848938</v>
      </c>
      <c r="G4090">
        <v>0.43799346685409546</v>
      </c>
      <c r="H4090">
        <v>3.5686336923390627E-3</v>
      </c>
      <c r="I4090">
        <v>61.268627092760418</v>
      </c>
      <c r="J4090">
        <f t="shared" si="126"/>
        <v>0</v>
      </c>
    </row>
    <row r="4091" spans="1:10" x14ac:dyDescent="0.25">
      <c r="A4091" s="4" t="str">
        <f t="shared" si="127"/>
        <v>Thermostats1 Thermostat9/30/2021 (5pm-7pm)10</v>
      </c>
      <c r="B4091" t="s">
        <v>101</v>
      </c>
      <c r="C4091" t="s">
        <v>122</v>
      </c>
      <c r="D4091" s="5" t="s">
        <v>300</v>
      </c>
      <c r="E4091">
        <v>10</v>
      </c>
      <c r="F4091">
        <v>0.29568266868591309</v>
      </c>
      <c r="G4091">
        <v>0.30088755488395691</v>
      </c>
      <c r="H4091">
        <v>4.0748771280050278E-3</v>
      </c>
      <c r="I4091">
        <v>65.925496485033904</v>
      </c>
      <c r="J4091">
        <f t="shared" si="126"/>
        <v>0</v>
      </c>
    </row>
    <row r="4092" spans="1:10" x14ac:dyDescent="0.25">
      <c r="A4092" s="4" t="str">
        <f t="shared" si="127"/>
        <v>Thermostats1 Thermostat9/30/2021 (5pm-7pm)11</v>
      </c>
      <c r="B4092" t="s">
        <v>101</v>
      </c>
      <c r="C4092" t="s">
        <v>122</v>
      </c>
      <c r="D4092" s="5" t="s">
        <v>300</v>
      </c>
      <c r="E4092">
        <v>11</v>
      </c>
      <c r="F4092">
        <v>0.18907205760478973</v>
      </c>
      <c r="G4092">
        <v>0.17533403635025024</v>
      </c>
      <c r="H4092">
        <v>4.2272480204701424E-3</v>
      </c>
      <c r="I4092">
        <v>71.80996693182999</v>
      </c>
      <c r="J4092">
        <f t="shared" si="126"/>
        <v>0</v>
      </c>
    </row>
    <row r="4093" spans="1:10" x14ac:dyDescent="0.25">
      <c r="A4093" s="4" t="str">
        <f t="shared" si="127"/>
        <v>Thermostats1 Thermostat9/30/2021 (5pm-7pm)12</v>
      </c>
      <c r="B4093" t="s">
        <v>101</v>
      </c>
      <c r="C4093" t="s">
        <v>122</v>
      </c>
      <c r="D4093" s="5" t="s">
        <v>300</v>
      </c>
      <c r="E4093">
        <v>12</v>
      </c>
      <c r="F4093">
        <v>0.12905414402484894</v>
      </c>
      <c r="G4093">
        <v>0.12513019144535065</v>
      </c>
      <c r="H4093">
        <v>4.5452550984919071E-3</v>
      </c>
      <c r="I4093">
        <v>77.879625982831584</v>
      </c>
      <c r="J4093">
        <f t="shared" si="126"/>
        <v>0</v>
      </c>
    </row>
    <row r="4094" spans="1:10" x14ac:dyDescent="0.25">
      <c r="A4094" s="4" t="str">
        <f t="shared" si="127"/>
        <v>Thermostats1 Thermostat9/30/2021 (5pm-7pm)13</v>
      </c>
      <c r="B4094" t="s">
        <v>101</v>
      </c>
      <c r="C4094" t="s">
        <v>122</v>
      </c>
      <c r="D4094" s="5" t="s">
        <v>300</v>
      </c>
      <c r="E4094">
        <v>13</v>
      </c>
      <c r="F4094">
        <v>0.16897621750831604</v>
      </c>
      <c r="G4094">
        <v>0.15577727556228638</v>
      </c>
      <c r="H4094">
        <v>4.8720291815698147E-3</v>
      </c>
      <c r="I4094">
        <v>82.464805612690597</v>
      </c>
      <c r="J4094">
        <f t="shared" si="126"/>
        <v>0</v>
      </c>
    </row>
    <row r="4095" spans="1:10" x14ac:dyDescent="0.25">
      <c r="A4095" s="4" t="str">
        <f t="shared" si="127"/>
        <v>Thermostats1 Thermostat9/30/2021 (5pm-7pm)14</v>
      </c>
      <c r="B4095" t="s">
        <v>101</v>
      </c>
      <c r="C4095" t="s">
        <v>122</v>
      </c>
      <c r="D4095" s="5" t="s">
        <v>300</v>
      </c>
      <c r="E4095">
        <v>14</v>
      </c>
      <c r="F4095">
        <v>0.28237029910087585</v>
      </c>
      <c r="G4095">
        <v>0.27383533120155334</v>
      </c>
      <c r="H4095">
        <v>4.787057638168335E-3</v>
      </c>
      <c r="I4095">
        <v>84.011378008961117</v>
      </c>
      <c r="J4095">
        <f t="shared" si="126"/>
        <v>0</v>
      </c>
    </row>
    <row r="4096" spans="1:10" x14ac:dyDescent="0.25">
      <c r="A4096" s="4" t="str">
        <f t="shared" si="127"/>
        <v>Thermostats1 Thermostat9/30/2021 (5pm-7pm)15</v>
      </c>
      <c r="B4096" t="s">
        <v>101</v>
      </c>
      <c r="C4096" t="s">
        <v>122</v>
      </c>
      <c r="D4096" s="5" t="s">
        <v>300</v>
      </c>
      <c r="E4096">
        <v>15</v>
      </c>
      <c r="F4096">
        <v>0.48155522346496582</v>
      </c>
      <c r="G4096">
        <v>0.47958469390869141</v>
      </c>
      <c r="H4096">
        <v>2.8473790735006332E-3</v>
      </c>
      <c r="I4096">
        <v>85.353387927882977</v>
      </c>
      <c r="J4096">
        <f t="shared" si="126"/>
        <v>0</v>
      </c>
    </row>
    <row r="4097" spans="1:10" x14ac:dyDescent="0.25">
      <c r="A4097" s="4" t="str">
        <f t="shared" si="127"/>
        <v>Thermostats1 Thermostat9/30/2021 (5pm-7pm)16</v>
      </c>
      <c r="B4097" t="s">
        <v>101</v>
      </c>
      <c r="C4097" t="s">
        <v>122</v>
      </c>
      <c r="D4097" s="5" t="s">
        <v>300</v>
      </c>
      <c r="E4097">
        <v>16</v>
      </c>
      <c r="F4097">
        <v>0.79160571098327637</v>
      </c>
      <c r="G4097">
        <v>0.79357624053955078</v>
      </c>
      <c r="H4097">
        <v>2.8473790735006332E-3</v>
      </c>
      <c r="I4097">
        <v>86.753209386739272</v>
      </c>
      <c r="J4097">
        <f t="shared" si="126"/>
        <v>0</v>
      </c>
    </row>
    <row r="4098" spans="1:10" x14ac:dyDescent="0.25">
      <c r="A4098" s="4" t="str">
        <f t="shared" si="127"/>
        <v>Thermostats1 Thermostat9/30/2021 (5pm-7pm)17</v>
      </c>
      <c r="B4098" t="s">
        <v>101</v>
      </c>
      <c r="C4098" t="s">
        <v>122</v>
      </c>
      <c r="D4098" s="5" t="s">
        <v>300</v>
      </c>
      <c r="E4098">
        <v>17</v>
      </c>
      <c r="F4098">
        <v>1.1108663082122803</v>
      </c>
      <c r="G4098">
        <v>1.0766555070877075</v>
      </c>
      <c r="H4098">
        <v>5.8190273120999336E-3</v>
      </c>
      <c r="I4098">
        <v>87.228214588121105</v>
      </c>
      <c r="J4098">
        <f t="shared" ref="J4098:J4161" si="128">INDEX(events, MATCH(CONCATENATE(B4098, C4098, D4098), events_y, 0), MATCH("Confidential", events_x, 0))</f>
        <v>0</v>
      </c>
    </row>
    <row r="4099" spans="1:10" x14ac:dyDescent="0.25">
      <c r="A4099" s="4" t="str">
        <f t="shared" ref="A4099:A4162" si="129">B4099&amp;C4099&amp;D4099&amp;E4099</f>
        <v>Thermostats1 Thermostat9/30/2021 (5pm-7pm)18</v>
      </c>
      <c r="B4099" t="s">
        <v>101</v>
      </c>
      <c r="C4099" t="s">
        <v>122</v>
      </c>
      <c r="D4099" s="5" t="s">
        <v>300</v>
      </c>
      <c r="E4099">
        <v>18</v>
      </c>
      <c r="F4099">
        <v>1.3262413740158081</v>
      </c>
      <c r="G4099">
        <v>0.91058731079101563</v>
      </c>
      <c r="H4099">
        <v>6.5722428262233734E-3</v>
      </c>
      <c r="I4099">
        <v>87.061338333147845</v>
      </c>
      <c r="J4099">
        <f t="shared" si="128"/>
        <v>0</v>
      </c>
    </row>
    <row r="4100" spans="1:10" x14ac:dyDescent="0.25">
      <c r="A4100" s="4" t="str">
        <f t="shared" si="129"/>
        <v>Thermostats1 Thermostat9/30/2021 (5pm-7pm)19</v>
      </c>
      <c r="B4100" t="s">
        <v>101</v>
      </c>
      <c r="C4100" t="s">
        <v>122</v>
      </c>
      <c r="D4100" s="5" t="s">
        <v>300</v>
      </c>
      <c r="E4100">
        <v>19</v>
      </c>
      <c r="F4100">
        <v>1.3552242517471313</v>
      </c>
      <c r="G4100">
        <v>1.1332200765609741</v>
      </c>
      <c r="H4100">
        <v>6.5312441438436508E-3</v>
      </c>
      <c r="I4100">
        <v>86.245955969548149</v>
      </c>
      <c r="J4100">
        <f t="shared" si="128"/>
        <v>0</v>
      </c>
    </row>
    <row r="4101" spans="1:10" x14ac:dyDescent="0.25">
      <c r="A4101" s="4" t="str">
        <f t="shared" si="129"/>
        <v>Thermostats1 Thermostat9/30/2021 (5pm-7pm)20</v>
      </c>
      <c r="B4101" t="s">
        <v>101</v>
      </c>
      <c r="C4101" t="s">
        <v>122</v>
      </c>
      <c r="D4101" s="5" t="s">
        <v>300</v>
      </c>
      <c r="E4101">
        <v>20</v>
      </c>
      <c r="F4101">
        <v>1.3427107334136963</v>
      </c>
      <c r="G4101">
        <v>1.5508404970169067</v>
      </c>
      <c r="H4101">
        <v>6.2917368486523628E-3</v>
      </c>
      <c r="I4101">
        <v>82.842515543738344</v>
      </c>
      <c r="J4101">
        <f t="shared" si="128"/>
        <v>0</v>
      </c>
    </row>
    <row r="4102" spans="1:10" x14ac:dyDescent="0.25">
      <c r="A4102" s="4" t="str">
        <f t="shared" si="129"/>
        <v>Thermostats1 Thermostat9/30/2021 (5pm-7pm)21</v>
      </c>
      <c r="B4102" t="s">
        <v>101</v>
      </c>
      <c r="C4102" t="s">
        <v>122</v>
      </c>
      <c r="D4102" s="5" t="s">
        <v>300</v>
      </c>
      <c r="E4102">
        <v>21</v>
      </c>
      <c r="F4102">
        <v>1.2754348516464233</v>
      </c>
      <c r="G4102">
        <v>1.3339518308639526</v>
      </c>
      <c r="H4102">
        <v>5.9485342353582382E-3</v>
      </c>
      <c r="I4102">
        <v>79.421263820053511</v>
      </c>
      <c r="J4102">
        <f t="shared" si="128"/>
        <v>0</v>
      </c>
    </row>
    <row r="4103" spans="1:10" x14ac:dyDescent="0.25">
      <c r="A4103" s="4" t="str">
        <f t="shared" si="129"/>
        <v>Thermostats1 Thermostat9/30/2021 (5pm-7pm)22</v>
      </c>
      <c r="B4103" t="s">
        <v>101</v>
      </c>
      <c r="C4103" t="s">
        <v>122</v>
      </c>
      <c r="D4103" s="5" t="s">
        <v>300</v>
      </c>
      <c r="E4103">
        <v>22</v>
      </c>
      <c r="F4103">
        <v>1.1931874752044678</v>
      </c>
      <c r="G4103">
        <v>1.231866717338562</v>
      </c>
      <c r="H4103">
        <v>6.0377432964742184E-3</v>
      </c>
      <c r="I4103">
        <v>76.640651264036109</v>
      </c>
      <c r="J4103">
        <f t="shared" si="128"/>
        <v>0</v>
      </c>
    </row>
    <row r="4104" spans="1:10" x14ac:dyDescent="0.25">
      <c r="A4104" s="4" t="str">
        <f t="shared" si="129"/>
        <v>Thermostats1 Thermostat9/30/2021 (5pm-7pm)23</v>
      </c>
      <c r="B4104" t="s">
        <v>101</v>
      </c>
      <c r="C4104" t="s">
        <v>122</v>
      </c>
      <c r="D4104" s="5" t="s">
        <v>300</v>
      </c>
      <c r="E4104">
        <v>23</v>
      </c>
      <c r="F4104">
        <v>1.0608255863189697</v>
      </c>
      <c r="G4104">
        <v>1.0931074619293213</v>
      </c>
      <c r="H4104">
        <v>6.2280362471938133E-3</v>
      </c>
      <c r="I4104">
        <v>74.047448409349855</v>
      </c>
      <c r="J4104">
        <f t="shared" si="128"/>
        <v>0</v>
      </c>
    </row>
    <row r="4105" spans="1:10" x14ac:dyDescent="0.25">
      <c r="A4105" s="4" t="str">
        <f t="shared" si="129"/>
        <v>Thermostats1 Thermostat9/30/2021 (5pm-7pm)24</v>
      </c>
      <c r="B4105" t="s">
        <v>101</v>
      </c>
      <c r="C4105" t="s">
        <v>122</v>
      </c>
      <c r="D4105" s="5" t="s">
        <v>300</v>
      </c>
      <c r="E4105">
        <v>24</v>
      </c>
      <c r="F4105">
        <v>0.90556776523590088</v>
      </c>
      <c r="G4105">
        <v>0.92071706056594849</v>
      </c>
      <c r="H4105">
        <v>5.9383693151175976E-3</v>
      </c>
      <c r="I4105">
        <v>71.941548566617257</v>
      </c>
      <c r="J4105">
        <f t="shared" si="128"/>
        <v>0</v>
      </c>
    </row>
    <row r="4106" spans="1:10" x14ac:dyDescent="0.25">
      <c r="A4106" s="4" t="str">
        <f t="shared" si="129"/>
        <v>Thermostats2 ThermostatsAverage Event Day (6pm-8pm)1</v>
      </c>
      <c r="B4106" t="s">
        <v>101</v>
      </c>
      <c r="C4106" t="s">
        <v>123</v>
      </c>
      <c r="D4106" s="5" t="s">
        <v>301</v>
      </c>
      <c r="E4106">
        <v>1</v>
      </c>
      <c r="F4106">
        <v>1.656333327293396</v>
      </c>
      <c r="G4106">
        <v>1.6745815277099609</v>
      </c>
      <c r="H4106">
        <v>2.5140848010778427E-2</v>
      </c>
      <c r="I4106">
        <v>74.002078591931124</v>
      </c>
      <c r="J4106">
        <f t="shared" si="128"/>
        <v>0</v>
      </c>
    </row>
    <row r="4107" spans="1:10" x14ac:dyDescent="0.25">
      <c r="A4107" s="4" t="str">
        <f t="shared" si="129"/>
        <v>Thermostats2 ThermostatsAverage Event Day (6pm-8pm)2</v>
      </c>
      <c r="B4107" t="s">
        <v>101</v>
      </c>
      <c r="C4107" t="s">
        <v>123</v>
      </c>
      <c r="D4107" s="5" t="s">
        <v>301</v>
      </c>
      <c r="E4107">
        <v>2</v>
      </c>
      <c r="F4107">
        <v>1.4331449270248413</v>
      </c>
      <c r="G4107">
        <v>1.442467212677002</v>
      </c>
      <c r="H4107">
        <v>2.354988269507885E-2</v>
      </c>
      <c r="I4107">
        <v>72.811423436494238</v>
      </c>
      <c r="J4107">
        <f t="shared" si="128"/>
        <v>0</v>
      </c>
    </row>
    <row r="4108" spans="1:10" x14ac:dyDescent="0.25">
      <c r="A4108" s="4" t="str">
        <f t="shared" si="129"/>
        <v>Thermostats2 ThermostatsAverage Event Day (6pm-8pm)3</v>
      </c>
      <c r="B4108" t="s">
        <v>101</v>
      </c>
      <c r="C4108" t="s">
        <v>123</v>
      </c>
      <c r="D4108" s="5" t="s">
        <v>301</v>
      </c>
      <c r="E4108">
        <v>3</v>
      </c>
      <c r="F4108">
        <v>1.2407243251800537</v>
      </c>
      <c r="G4108">
        <v>1.2708251476287842</v>
      </c>
      <c r="H4108">
        <v>2.132943831384182E-2</v>
      </c>
      <c r="I4108">
        <v>71.71465122807929</v>
      </c>
      <c r="J4108">
        <f t="shared" si="128"/>
        <v>0</v>
      </c>
    </row>
    <row r="4109" spans="1:10" x14ac:dyDescent="0.25">
      <c r="A4109" s="4" t="str">
        <f t="shared" si="129"/>
        <v>Thermostats2 ThermostatsAverage Event Day (6pm-8pm)4</v>
      </c>
      <c r="B4109" t="s">
        <v>101</v>
      </c>
      <c r="C4109" t="s">
        <v>123</v>
      </c>
      <c r="D4109" s="5" t="s">
        <v>301</v>
      </c>
      <c r="E4109">
        <v>4</v>
      </c>
      <c r="F4109">
        <v>1.1107205152511597</v>
      </c>
      <c r="G4109">
        <v>1.1330426931381226</v>
      </c>
      <c r="H4109">
        <v>1.9197862595319748E-2</v>
      </c>
      <c r="I4109">
        <v>71.019185722065259</v>
      </c>
      <c r="J4109">
        <f t="shared" si="128"/>
        <v>0</v>
      </c>
    </row>
    <row r="4110" spans="1:10" x14ac:dyDescent="0.25">
      <c r="A4110" s="4" t="str">
        <f t="shared" si="129"/>
        <v>Thermostats2 ThermostatsAverage Event Day (6pm-8pm)5</v>
      </c>
      <c r="B4110" t="s">
        <v>101</v>
      </c>
      <c r="C4110" t="s">
        <v>123</v>
      </c>
      <c r="D4110" s="5" t="s">
        <v>301</v>
      </c>
      <c r="E4110">
        <v>5</v>
      </c>
      <c r="F4110">
        <v>1.0133028030395508</v>
      </c>
      <c r="G4110">
        <v>1.0304495096206665</v>
      </c>
      <c r="H4110">
        <v>1.702597551047802E-2</v>
      </c>
      <c r="I4110">
        <v>70.411613729022918</v>
      </c>
      <c r="J4110">
        <f t="shared" si="128"/>
        <v>0</v>
      </c>
    </row>
    <row r="4111" spans="1:10" x14ac:dyDescent="0.25">
      <c r="A4111" s="4" t="str">
        <f t="shared" si="129"/>
        <v>Thermostats2 ThermostatsAverage Event Day (6pm-8pm)6</v>
      </c>
      <c r="B4111" t="s">
        <v>101</v>
      </c>
      <c r="C4111" t="s">
        <v>123</v>
      </c>
      <c r="D4111" s="5" t="s">
        <v>301</v>
      </c>
      <c r="E4111">
        <v>6</v>
      </c>
      <c r="F4111">
        <v>0.97418218851089478</v>
      </c>
      <c r="G4111">
        <v>0.98041677474975586</v>
      </c>
      <c r="H4111">
        <v>1.4555497094988823E-2</v>
      </c>
      <c r="I4111">
        <v>69.90218675523937</v>
      </c>
      <c r="J4111">
        <f t="shared" si="128"/>
        <v>0</v>
      </c>
    </row>
    <row r="4112" spans="1:10" x14ac:dyDescent="0.25">
      <c r="A4112" s="4" t="str">
        <f t="shared" si="129"/>
        <v>Thermostats2 ThermostatsAverage Event Day (6pm-8pm)7</v>
      </c>
      <c r="B4112" t="s">
        <v>101</v>
      </c>
      <c r="C4112" t="s">
        <v>123</v>
      </c>
      <c r="D4112" s="5" t="s">
        <v>301</v>
      </c>
      <c r="E4112">
        <v>7</v>
      </c>
      <c r="F4112">
        <v>0.968819260597229</v>
      </c>
      <c r="G4112">
        <v>0.99878686666488647</v>
      </c>
      <c r="H4112">
        <v>1.2842721305787563E-2</v>
      </c>
      <c r="I4112">
        <v>69.442426100476965</v>
      </c>
      <c r="J4112">
        <f t="shared" si="128"/>
        <v>0</v>
      </c>
    </row>
    <row r="4113" spans="1:10" x14ac:dyDescent="0.25">
      <c r="A4113" s="4" t="str">
        <f t="shared" si="129"/>
        <v>Thermostats2 ThermostatsAverage Event Day (6pm-8pm)8</v>
      </c>
      <c r="B4113" t="s">
        <v>101</v>
      </c>
      <c r="C4113" t="s">
        <v>123</v>
      </c>
      <c r="D4113" s="5" t="s">
        <v>301</v>
      </c>
      <c r="E4113">
        <v>8</v>
      </c>
      <c r="F4113">
        <v>0.88724690675735474</v>
      </c>
      <c r="G4113">
        <v>0.91183370351791382</v>
      </c>
      <c r="H4113">
        <v>1.3553730212152004E-2</v>
      </c>
      <c r="I4113">
        <v>69.16608596821132</v>
      </c>
      <c r="J4113">
        <f t="shared" si="128"/>
        <v>0</v>
      </c>
    </row>
    <row r="4114" spans="1:10" x14ac:dyDescent="0.25">
      <c r="A4114" s="4" t="str">
        <f t="shared" si="129"/>
        <v>Thermostats2 ThermostatsAverage Event Day (6pm-8pm)9</v>
      </c>
      <c r="B4114" t="s">
        <v>101</v>
      </c>
      <c r="C4114" t="s">
        <v>123</v>
      </c>
      <c r="D4114" s="5" t="s">
        <v>301</v>
      </c>
      <c r="E4114">
        <v>9</v>
      </c>
      <c r="F4114">
        <v>0.67909538745880127</v>
      </c>
      <c r="G4114">
        <v>0.67435675859451294</v>
      </c>
      <c r="H4114">
        <v>1.56111940741539E-2</v>
      </c>
      <c r="I4114">
        <v>71.11708792610122</v>
      </c>
      <c r="J4114">
        <f t="shared" si="128"/>
        <v>0</v>
      </c>
    </row>
    <row r="4115" spans="1:10" x14ac:dyDescent="0.25">
      <c r="A4115" s="4" t="str">
        <f t="shared" si="129"/>
        <v>Thermostats2 ThermostatsAverage Event Day (6pm-8pm)10</v>
      </c>
      <c r="B4115" t="s">
        <v>101</v>
      </c>
      <c r="C4115" t="s">
        <v>123</v>
      </c>
      <c r="D4115" s="5" t="s">
        <v>301</v>
      </c>
      <c r="E4115">
        <v>10</v>
      </c>
      <c r="F4115">
        <v>0.49005177617073059</v>
      </c>
      <c r="G4115">
        <v>0.47956925630569458</v>
      </c>
      <c r="H4115">
        <v>1.854914054274559E-2</v>
      </c>
      <c r="I4115">
        <v>75.699691401147149</v>
      </c>
      <c r="J4115">
        <f t="shared" si="128"/>
        <v>0</v>
      </c>
    </row>
    <row r="4116" spans="1:10" x14ac:dyDescent="0.25">
      <c r="A4116" s="4" t="str">
        <f t="shared" si="129"/>
        <v>Thermostats2 ThermostatsAverage Event Day (6pm-8pm)11</v>
      </c>
      <c r="B4116" t="s">
        <v>101</v>
      </c>
      <c r="C4116" t="s">
        <v>123</v>
      </c>
      <c r="D4116" s="5" t="s">
        <v>301</v>
      </c>
      <c r="E4116">
        <v>11</v>
      </c>
      <c r="F4116">
        <v>0.37061730027198792</v>
      </c>
      <c r="G4116">
        <v>0.39510846138000488</v>
      </c>
      <c r="H4116">
        <v>2.0834339782595634E-2</v>
      </c>
      <c r="I4116">
        <v>80.919975578081463</v>
      </c>
      <c r="J4116">
        <f t="shared" si="128"/>
        <v>0</v>
      </c>
    </row>
    <row r="4117" spans="1:10" x14ac:dyDescent="0.25">
      <c r="A4117" s="4" t="str">
        <f t="shared" si="129"/>
        <v>Thermostats2 ThermostatsAverage Event Day (6pm-8pm)12</v>
      </c>
      <c r="B4117" t="s">
        <v>101</v>
      </c>
      <c r="C4117" t="s">
        <v>123</v>
      </c>
      <c r="D4117" s="5" t="s">
        <v>301</v>
      </c>
      <c r="E4117">
        <v>12</v>
      </c>
      <c r="F4117">
        <v>0.45982754230499268</v>
      </c>
      <c r="G4117">
        <v>0.45183753967285156</v>
      </c>
      <c r="H4117">
        <v>2.3478321731090546E-2</v>
      </c>
      <c r="I4117">
        <v>85.386012341906849</v>
      </c>
      <c r="J4117">
        <f t="shared" si="128"/>
        <v>0</v>
      </c>
    </row>
    <row r="4118" spans="1:10" x14ac:dyDescent="0.25">
      <c r="A4118" s="4" t="str">
        <f t="shared" si="129"/>
        <v>Thermostats2 ThermostatsAverage Event Day (6pm-8pm)13</v>
      </c>
      <c r="B4118" t="s">
        <v>101</v>
      </c>
      <c r="C4118" t="s">
        <v>123</v>
      </c>
      <c r="D4118" s="5" t="s">
        <v>301</v>
      </c>
      <c r="E4118">
        <v>13</v>
      </c>
      <c r="F4118">
        <v>0.73993980884552002</v>
      </c>
      <c r="G4118">
        <v>0.73342323303222656</v>
      </c>
      <c r="H4118">
        <v>2.5690682232379913E-2</v>
      </c>
      <c r="I4118">
        <v>88.737896905371173</v>
      </c>
      <c r="J4118">
        <f t="shared" si="128"/>
        <v>0</v>
      </c>
    </row>
    <row r="4119" spans="1:10" x14ac:dyDescent="0.25">
      <c r="A4119" s="4" t="str">
        <f t="shared" si="129"/>
        <v>Thermostats2 ThermostatsAverage Event Day (6pm-8pm)14</v>
      </c>
      <c r="B4119" t="s">
        <v>101</v>
      </c>
      <c r="C4119" t="s">
        <v>123</v>
      </c>
      <c r="D4119" s="5" t="s">
        <v>301</v>
      </c>
      <c r="E4119">
        <v>14</v>
      </c>
      <c r="F4119">
        <v>1.1414850950241089</v>
      </c>
      <c r="G4119">
        <v>1.1239618062973022</v>
      </c>
      <c r="H4119">
        <v>2.6671126484870911E-2</v>
      </c>
      <c r="I4119">
        <v>91.32689545082556</v>
      </c>
      <c r="J4119">
        <f t="shared" si="128"/>
        <v>0</v>
      </c>
    </row>
    <row r="4120" spans="1:10" x14ac:dyDescent="0.25">
      <c r="A4120" s="4" t="str">
        <f t="shared" si="129"/>
        <v>Thermostats2 ThermostatsAverage Event Day (6pm-8pm)15</v>
      </c>
      <c r="B4120" t="s">
        <v>101</v>
      </c>
      <c r="C4120" t="s">
        <v>123</v>
      </c>
      <c r="D4120" s="5" t="s">
        <v>301</v>
      </c>
      <c r="E4120">
        <v>15</v>
      </c>
      <c r="F4120">
        <v>1.6014254093170166</v>
      </c>
      <c r="G4120">
        <v>1.6070387363433838</v>
      </c>
      <c r="H4120">
        <v>2.5231141597032547E-2</v>
      </c>
      <c r="I4120">
        <v>92.976241828941127</v>
      </c>
      <c r="J4120">
        <f t="shared" si="128"/>
        <v>0</v>
      </c>
    </row>
    <row r="4121" spans="1:10" x14ac:dyDescent="0.25">
      <c r="A4121" s="4" t="str">
        <f t="shared" si="129"/>
        <v>Thermostats2 ThermostatsAverage Event Day (6pm-8pm)16</v>
      </c>
      <c r="B4121" t="s">
        <v>101</v>
      </c>
      <c r="C4121" t="s">
        <v>123</v>
      </c>
      <c r="D4121" s="5" t="s">
        <v>301</v>
      </c>
      <c r="E4121">
        <v>16</v>
      </c>
      <c r="F4121">
        <v>2.1997089385986328</v>
      </c>
      <c r="G4121">
        <v>2.2196948528289795</v>
      </c>
      <c r="H4121">
        <v>1.3832113705575466E-2</v>
      </c>
      <c r="I4121">
        <v>94.622195148806995</v>
      </c>
      <c r="J4121">
        <f t="shared" si="128"/>
        <v>0</v>
      </c>
    </row>
    <row r="4122" spans="1:10" x14ac:dyDescent="0.25">
      <c r="A4122" s="4" t="str">
        <f t="shared" si="129"/>
        <v>Thermostats2 ThermostatsAverage Event Day (6pm-8pm)17</v>
      </c>
      <c r="B4122" t="s">
        <v>101</v>
      </c>
      <c r="C4122" t="s">
        <v>123</v>
      </c>
      <c r="D4122" s="5" t="s">
        <v>301</v>
      </c>
      <c r="E4122">
        <v>17</v>
      </c>
      <c r="F4122">
        <v>2.683344841003418</v>
      </c>
      <c r="G4122">
        <v>2.6633589267730713</v>
      </c>
      <c r="H4122">
        <v>1.3832113705575466E-2</v>
      </c>
      <c r="I4122">
        <v>94.453240200485908</v>
      </c>
      <c r="J4122">
        <f t="shared" si="128"/>
        <v>0</v>
      </c>
    </row>
    <row r="4123" spans="1:10" x14ac:dyDescent="0.25">
      <c r="A4123" s="4" t="str">
        <f t="shared" si="129"/>
        <v>Thermostats2 ThermostatsAverage Event Day (6pm-8pm)18</v>
      </c>
      <c r="B4123" t="s">
        <v>101</v>
      </c>
      <c r="C4123" t="s">
        <v>123</v>
      </c>
      <c r="D4123" s="5" t="s">
        <v>301</v>
      </c>
      <c r="E4123">
        <v>18</v>
      </c>
      <c r="F4123">
        <v>3.0409371852874756</v>
      </c>
      <c r="G4123">
        <v>3.0276153087615967</v>
      </c>
      <c r="H4123">
        <v>2.5701750069856644E-2</v>
      </c>
      <c r="I4123">
        <v>92.763065633248502</v>
      </c>
      <c r="J4123">
        <f t="shared" si="128"/>
        <v>0</v>
      </c>
    </row>
    <row r="4124" spans="1:10" x14ac:dyDescent="0.25">
      <c r="A4124" s="4" t="str">
        <f t="shared" si="129"/>
        <v>Thermostats2 ThermostatsAverage Event Day (6pm-8pm)19</v>
      </c>
      <c r="B4124" t="s">
        <v>101</v>
      </c>
      <c r="C4124" t="s">
        <v>123</v>
      </c>
      <c r="D4124" s="5" t="s">
        <v>301</v>
      </c>
      <c r="E4124">
        <v>19</v>
      </c>
      <c r="F4124">
        <v>3.1898789405822754</v>
      </c>
      <c r="G4124">
        <v>1.8350750207901001</v>
      </c>
      <c r="H4124">
        <v>2.9227448627352715E-2</v>
      </c>
      <c r="I4124">
        <v>90.616871473251649</v>
      </c>
      <c r="J4124">
        <f t="shared" si="128"/>
        <v>0</v>
      </c>
    </row>
    <row r="4125" spans="1:10" x14ac:dyDescent="0.25">
      <c r="A4125" s="4" t="str">
        <f t="shared" si="129"/>
        <v>Thermostats2 ThermostatsAverage Event Day (6pm-8pm)20</v>
      </c>
      <c r="B4125" t="s">
        <v>101</v>
      </c>
      <c r="C4125" t="s">
        <v>123</v>
      </c>
      <c r="D4125" s="5" t="s">
        <v>301</v>
      </c>
      <c r="E4125">
        <v>20</v>
      </c>
      <c r="F4125">
        <v>3.0449233055114746</v>
      </c>
      <c r="G4125">
        <v>2.3209335803985596</v>
      </c>
      <c r="H4125">
        <v>2.857767790555954E-2</v>
      </c>
      <c r="I4125">
        <v>87.273308432434945</v>
      </c>
      <c r="J4125">
        <f t="shared" si="128"/>
        <v>0</v>
      </c>
    </row>
    <row r="4126" spans="1:10" x14ac:dyDescent="0.25">
      <c r="A4126" s="4" t="str">
        <f t="shared" si="129"/>
        <v>Thermostats2 ThermostatsAverage Event Day (6pm-8pm)21</v>
      </c>
      <c r="B4126" t="s">
        <v>101</v>
      </c>
      <c r="C4126" t="s">
        <v>123</v>
      </c>
      <c r="D4126" s="5" t="s">
        <v>301</v>
      </c>
      <c r="E4126">
        <v>21</v>
      </c>
      <c r="F4126">
        <v>2.9132821559906006</v>
      </c>
      <c r="G4126">
        <v>3.5724637508392334</v>
      </c>
      <c r="H4126">
        <v>2.8283080086112022E-2</v>
      </c>
      <c r="I4126">
        <v>83.052622996754536</v>
      </c>
      <c r="J4126">
        <f t="shared" si="128"/>
        <v>0</v>
      </c>
    </row>
    <row r="4127" spans="1:10" x14ac:dyDescent="0.25">
      <c r="A4127" s="4" t="str">
        <f t="shared" si="129"/>
        <v>Thermostats2 ThermostatsAverage Event Day (6pm-8pm)22</v>
      </c>
      <c r="B4127" t="s">
        <v>101</v>
      </c>
      <c r="C4127" t="s">
        <v>123</v>
      </c>
      <c r="D4127" s="5" t="s">
        <v>301</v>
      </c>
      <c r="E4127">
        <v>22</v>
      </c>
      <c r="F4127">
        <v>2.6793384552001953</v>
      </c>
      <c r="G4127">
        <v>2.9584319591522217</v>
      </c>
      <c r="H4127">
        <v>2.7004467323422432E-2</v>
      </c>
      <c r="I4127">
        <v>79.848893374208629</v>
      </c>
      <c r="J4127">
        <f t="shared" si="128"/>
        <v>0</v>
      </c>
    </row>
    <row r="4128" spans="1:10" x14ac:dyDescent="0.25">
      <c r="A4128" s="4" t="str">
        <f t="shared" si="129"/>
        <v>Thermostats2 ThermostatsAverage Event Day (6pm-8pm)23</v>
      </c>
      <c r="B4128" t="s">
        <v>101</v>
      </c>
      <c r="C4128" t="s">
        <v>123</v>
      </c>
      <c r="D4128" s="5" t="s">
        <v>301</v>
      </c>
      <c r="E4128">
        <v>23</v>
      </c>
      <c r="F4128">
        <v>2.3735263347625732</v>
      </c>
      <c r="G4128">
        <v>2.5802140235900879</v>
      </c>
      <c r="H4128">
        <v>2.7017256245017052E-2</v>
      </c>
      <c r="I4128">
        <v>77.611379443759802</v>
      </c>
      <c r="J4128">
        <f t="shared" si="128"/>
        <v>0</v>
      </c>
    </row>
    <row r="4129" spans="1:10" x14ac:dyDescent="0.25">
      <c r="A4129" s="4" t="str">
        <f t="shared" si="129"/>
        <v>Thermostats2 ThermostatsAverage Event Day (6pm-8pm)24</v>
      </c>
      <c r="B4129" t="s">
        <v>101</v>
      </c>
      <c r="C4129" t="s">
        <v>123</v>
      </c>
      <c r="D4129" s="5" t="s">
        <v>301</v>
      </c>
      <c r="E4129">
        <v>24</v>
      </c>
      <c r="F4129">
        <v>2.0292534828186035</v>
      </c>
      <c r="G4129">
        <v>2.191021203994751</v>
      </c>
      <c r="H4129">
        <v>2.5776281952857971E-2</v>
      </c>
      <c r="I4129">
        <v>75.863782620730589</v>
      </c>
      <c r="J4129">
        <f t="shared" si="128"/>
        <v>0</v>
      </c>
    </row>
    <row r="4130" spans="1:10" x14ac:dyDescent="0.25">
      <c r="A4130" s="4" t="str">
        <f t="shared" si="129"/>
        <v>Thermostats2 Thermostats6/17/2021 (8pm-9pm)1</v>
      </c>
      <c r="B4130" t="s">
        <v>101</v>
      </c>
      <c r="C4130" t="s">
        <v>123</v>
      </c>
      <c r="D4130" s="5" t="s">
        <v>302</v>
      </c>
      <c r="E4130">
        <v>1</v>
      </c>
      <c r="F4130">
        <v>1.5582897663116455</v>
      </c>
      <c r="G4130">
        <v>1.5975240468978882</v>
      </c>
      <c r="H4130">
        <v>2.7208169922232628E-2</v>
      </c>
      <c r="I4130">
        <v>72.624252407853234</v>
      </c>
      <c r="J4130">
        <f t="shared" si="128"/>
        <v>0</v>
      </c>
    </row>
    <row r="4131" spans="1:10" x14ac:dyDescent="0.25">
      <c r="A4131" s="4" t="str">
        <f t="shared" si="129"/>
        <v>Thermostats2 Thermostats6/17/2021 (8pm-9pm)2</v>
      </c>
      <c r="B4131" t="s">
        <v>101</v>
      </c>
      <c r="C4131" t="s">
        <v>123</v>
      </c>
      <c r="D4131" s="5" t="s">
        <v>302</v>
      </c>
      <c r="E4131">
        <v>2</v>
      </c>
      <c r="F4131">
        <v>1.3272628784179688</v>
      </c>
      <c r="G4131">
        <v>1.3877297639846802</v>
      </c>
      <c r="H4131">
        <v>2.4942550808191299E-2</v>
      </c>
      <c r="I4131">
        <v>71.436570111339933</v>
      </c>
      <c r="J4131">
        <f t="shared" si="128"/>
        <v>0</v>
      </c>
    </row>
    <row r="4132" spans="1:10" x14ac:dyDescent="0.25">
      <c r="A4132" s="4" t="str">
        <f t="shared" si="129"/>
        <v>Thermostats2 Thermostats6/17/2021 (8pm-9pm)3</v>
      </c>
      <c r="B4132" t="s">
        <v>101</v>
      </c>
      <c r="C4132" t="s">
        <v>123</v>
      </c>
      <c r="D4132" s="5" t="s">
        <v>302</v>
      </c>
      <c r="E4132">
        <v>3</v>
      </c>
      <c r="F4132">
        <v>1.1781256198883057</v>
      </c>
      <c r="G4132">
        <v>1.1996935606002808</v>
      </c>
      <c r="H4132">
        <v>2.2213313728570938E-2</v>
      </c>
      <c r="I4132">
        <v>70.371803389991115</v>
      </c>
      <c r="J4132">
        <f t="shared" si="128"/>
        <v>0</v>
      </c>
    </row>
    <row r="4133" spans="1:10" x14ac:dyDescent="0.25">
      <c r="A4133" s="4" t="str">
        <f t="shared" si="129"/>
        <v>Thermostats2 Thermostats6/17/2021 (8pm-9pm)4</v>
      </c>
      <c r="B4133" t="s">
        <v>101</v>
      </c>
      <c r="C4133" t="s">
        <v>123</v>
      </c>
      <c r="D4133" s="5" t="s">
        <v>302</v>
      </c>
      <c r="E4133">
        <v>4</v>
      </c>
      <c r="F4133">
        <v>1.0423152446746826</v>
      </c>
      <c r="G4133">
        <v>1.0902576446533203</v>
      </c>
      <c r="H4133">
        <v>1.9677052274346352E-2</v>
      </c>
      <c r="I4133">
        <v>69.909160489144327</v>
      </c>
      <c r="J4133">
        <f t="shared" si="128"/>
        <v>0</v>
      </c>
    </row>
    <row r="4134" spans="1:10" x14ac:dyDescent="0.25">
      <c r="A4134" s="4" t="str">
        <f t="shared" si="129"/>
        <v>Thermostats2 Thermostats6/17/2021 (8pm-9pm)5</v>
      </c>
      <c r="B4134" t="s">
        <v>101</v>
      </c>
      <c r="C4134" t="s">
        <v>123</v>
      </c>
      <c r="D4134" s="5" t="s">
        <v>302</v>
      </c>
      <c r="E4134">
        <v>5</v>
      </c>
      <c r="F4134">
        <v>0.97311162948608398</v>
      </c>
      <c r="G4134">
        <v>0.98265284299850464</v>
      </c>
      <c r="H4134">
        <v>1.7389614135026932E-2</v>
      </c>
      <c r="I4134">
        <v>69.212622291969282</v>
      </c>
      <c r="J4134">
        <f t="shared" si="128"/>
        <v>0</v>
      </c>
    </row>
    <row r="4135" spans="1:10" x14ac:dyDescent="0.25">
      <c r="A4135" s="4" t="str">
        <f t="shared" si="129"/>
        <v>Thermostats2 Thermostats6/17/2021 (8pm-9pm)6</v>
      </c>
      <c r="B4135" t="s">
        <v>101</v>
      </c>
      <c r="C4135" t="s">
        <v>123</v>
      </c>
      <c r="D4135" s="5" t="s">
        <v>302</v>
      </c>
      <c r="E4135">
        <v>6</v>
      </c>
      <c r="F4135">
        <v>0.92533546686172485</v>
      </c>
      <c r="G4135">
        <v>0.92219048738479614</v>
      </c>
      <c r="H4135">
        <v>1.4755738899111748E-2</v>
      </c>
      <c r="I4135">
        <v>68.694644162009723</v>
      </c>
      <c r="J4135">
        <f t="shared" si="128"/>
        <v>0</v>
      </c>
    </row>
    <row r="4136" spans="1:10" x14ac:dyDescent="0.25">
      <c r="A4136" s="4" t="str">
        <f t="shared" si="129"/>
        <v>Thermostats2 Thermostats6/17/2021 (8pm-9pm)7</v>
      </c>
      <c r="B4136" t="s">
        <v>101</v>
      </c>
      <c r="C4136" t="s">
        <v>123</v>
      </c>
      <c r="D4136" s="5" t="s">
        <v>302</v>
      </c>
      <c r="E4136">
        <v>7</v>
      </c>
      <c r="F4136">
        <v>0.85972070693969727</v>
      </c>
      <c r="G4136">
        <v>0.8403472900390625</v>
      </c>
      <c r="H4136">
        <v>1.3646428473293781E-2</v>
      </c>
      <c r="I4136">
        <v>68.025386007527445</v>
      </c>
      <c r="J4136">
        <f t="shared" si="128"/>
        <v>0</v>
      </c>
    </row>
    <row r="4137" spans="1:10" x14ac:dyDescent="0.25">
      <c r="A4137" s="4" t="str">
        <f t="shared" si="129"/>
        <v>Thermostats2 Thermostats6/17/2021 (8pm-9pm)8</v>
      </c>
      <c r="B4137" t="s">
        <v>101</v>
      </c>
      <c r="C4137" t="s">
        <v>123</v>
      </c>
      <c r="D4137" s="5" t="s">
        <v>302</v>
      </c>
      <c r="E4137">
        <v>8</v>
      </c>
      <c r="F4137">
        <v>0.75321191549301147</v>
      </c>
      <c r="G4137">
        <v>0.73596185445785522</v>
      </c>
      <c r="H4137">
        <v>1.419956237077713E-2</v>
      </c>
      <c r="I4137">
        <v>68.465435942331396</v>
      </c>
      <c r="J4137">
        <f t="shared" si="128"/>
        <v>0</v>
      </c>
    </row>
    <row r="4138" spans="1:10" x14ac:dyDescent="0.25">
      <c r="A4138" s="4" t="str">
        <f t="shared" si="129"/>
        <v>Thermostats2 Thermostats6/17/2021 (8pm-9pm)9</v>
      </c>
      <c r="B4138" t="s">
        <v>101</v>
      </c>
      <c r="C4138" t="s">
        <v>123</v>
      </c>
      <c r="D4138" s="5" t="s">
        <v>302</v>
      </c>
      <c r="E4138">
        <v>9</v>
      </c>
      <c r="F4138">
        <v>0.63825303316116333</v>
      </c>
      <c r="G4138">
        <v>0.62093192338943481</v>
      </c>
      <c r="H4138">
        <v>1.6047097742557526E-2</v>
      </c>
      <c r="I4138">
        <v>72.127028992111249</v>
      </c>
      <c r="J4138">
        <f t="shared" si="128"/>
        <v>0</v>
      </c>
    </row>
    <row r="4139" spans="1:10" x14ac:dyDescent="0.25">
      <c r="A4139" s="4" t="str">
        <f t="shared" si="129"/>
        <v>Thermostats2 Thermostats6/17/2021 (8pm-9pm)10</v>
      </c>
      <c r="B4139" t="s">
        <v>101</v>
      </c>
      <c r="C4139" t="s">
        <v>123</v>
      </c>
      <c r="D4139" s="5" t="s">
        <v>302</v>
      </c>
      <c r="E4139">
        <v>10</v>
      </c>
      <c r="F4139">
        <v>0.51008814573287964</v>
      </c>
      <c r="G4139">
        <v>0.48768746852874756</v>
      </c>
      <c r="H4139">
        <v>1.9135048612952232E-2</v>
      </c>
      <c r="I4139">
        <v>75.601046085262993</v>
      </c>
      <c r="J4139">
        <f t="shared" si="128"/>
        <v>0</v>
      </c>
    </row>
    <row r="4140" spans="1:10" x14ac:dyDescent="0.25">
      <c r="A4140" s="4" t="str">
        <f t="shared" si="129"/>
        <v>Thermostats2 Thermostats6/17/2021 (8pm-9pm)11</v>
      </c>
      <c r="B4140" t="s">
        <v>101</v>
      </c>
      <c r="C4140" t="s">
        <v>123</v>
      </c>
      <c r="D4140" s="5" t="s">
        <v>302</v>
      </c>
      <c r="E4140">
        <v>11</v>
      </c>
      <c r="F4140">
        <v>0.39806509017944336</v>
      </c>
      <c r="G4140">
        <v>0.42322835326194763</v>
      </c>
      <c r="H4140">
        <v>2.2469067946076393E-2</v>
      </c>
      <c r="I4140">
        <v>78.405345196825365</v>
      </c>
      <c r="J4140">
        <f t="shared" si="128"/>
        <v>0</v>
      </c>
    </row>
    <row r="4141" spans="1:10" x14ac:dyDescent="0.25">
      <c r="A4141" s="4" t="str">
        <f t="shared" si="129"/>
        <v>Thermostats2 Thermostats6/17/2021 (8pm-9pm)12</v>
      </c>
      <c r="B4141" t="s">
        <v>101</v>
      </c>
      <c r="C4141" t="s">
        <v>123</v>
      </c>
      <c r="D4141" s="5" t="s">
        <v>302</v>
      </c>
      <c r="E4141">
        <v>12</v>
      </c>
      <c r="F4141">
        <v>0.3518255352973938</v>
      </c>
      <c r="G4141">
        <v>0.46315765380859375</v>
      </c>
      <c r="H4141">
        <v>2.4858089163899422E-2</v>
      </c>
      <c r="I4141">
        <v>83.249314628026823</v>
      </c>
      <c r="J4141">
        <f t="shared" si="128"/>
        <v>0</v>
      </c>
    </row>
    <row r="4142" spans="1:10" x14ac:dyDescent="0.25">
      <c r="A4142" s="4" t="str">
        <f t="shared" si="129"/>
        <v>Thermostats2 Thermostats6/17/2021 (8pm-9pm)13</v>
      </c>
      <c r="B4142" t="s">
        <v>101</v>
      </c>
      <c r="C4142" t="s">
        <v>123</v>
      </c>
      <c r="D4142" s="5" t="s">
        <v>302</v>
      </c>
      <c r="E4142">
        <v>13</v>
      </c>
      <c r="F4142">
        <v>0.5485764741897583</v>
      </c>
      <c r="G4142">
        <v>0.63387531042098999</v>
      </c>
      <c r="H4142">
        <v>2.7526611462235451E-2</v>
      </c>
      <c r="I4142">
        <v>87.356873597354465</v>
      </c>
      <c r="J4142">
        <f t="shared" si="128"/>
        <v>0</v>
      </c>
    </row>
    <row r="4143" spans="1:10" x14ac:dyDescent="0.25">
      <c r="A4143" s="4" t="str">
        <f t="shared" si="129"/>
        <v>Thermostats2 Thermostats6/17/2021 (8pm-9pm)14</v>
      </c>
      <c r="B4143" t="s">
        <v>101</v>
      </c>
      <c r="C4143" t="s">
        <v>123</v>
      </c>
      <c r="D4143" s="5" t="s">
        <v>302</v>
      </c>
      <c r="E4143">
        <v>14</v>
      </c>
      <c r="F4143">
        <v>0.86173748970031738</v>
      </c>
      <c r="G4143">
        <v>0.94483500719070435</v>
      </c>
      <c r="H4143">
        <v>2.9865201562643051E-2</v>
      </c>
      <c r="I4143">
        <v>89.098621332813451</v>
      </c>
      <c r="J4143">
        <f t="shared" si="128"/>
        <v>0</v>
      </c>
    </row>
    <row r="4144" spans="1:10" x14ac:dyDescent="0.25">
      <c r="A4144" s="4" t="str">
        <f t="shared" si="129"/>
        <v>Thermostats2 Thermostats6/17/2021 (8pm-9pm)15</v>
      </c>
      <c r="B4144" t="s">
        <v>101</v>
      </c>
      <c r="C4144" t="s">
        <v>123</v>
      </c>
      <c r="D4144" s="5" t="s">
        <v>302</v>
      </c>
      <c r="E4144">
        <v>15</v>
      </c>
      <c r="F4144">
        <v>1.2160871028900146</v>
      </c>
      <c r="G4144">
        <v>1.3021966218948364</v>
      </c>
      <c r="H4144">
        <v>3.0244600027799606E-2</v>
      </c>
      <c r="I4144">
        <v>89.926075638450754</v>
      </c>
      <c r="J4144">
        <f t="shared" si="128"/>
        <v>0</v>
      </c>
    </row>
    <row r="4145" spans="1:10" x14ac:dyDescent="0.25">
      <c r="A4145" s="4" t="str">
        <f t="shared" si="129"/>
        <v>Thermostats2 Thermostats6/17/2021 (8pm-9pm)16</v>
      </c>
      <c r="B4145" t="s">
        <v>101</v>
      </c>
      <c r="C4145" t="s">
        <v>123</v>
      </c>
      <c r="D4145" s="5" t="s">
        <v>302</v>
      </c>
      <c r="E4145">
        <v>16</v>
      </c>
      <c r="F4145">
        <v>1.6481858491897583</v>
      </c>
      <c r="G4145">
        <v>1.7213265895843506</v>
      </c>
      <c r="H4145">
        <v>3.002481535077095E-2</v>
      </c>
      <c r="I4145">
        <v>89.539817561500954</v>
      </c>
      <c r="J4145">
        <f t="shared" si="128"/>
        <v>0</v>
      </c>
    </row>
    <row r="4146" spans="1:10" x14ac:dyDescent="0.25">
      <c r="A4146" s="4" t="str">
        <f t="shared" si="129"/>
        <v>Thermostats2 Thermostats6/17/2021 (8pm-9pm)17</v>
      </c>
      <c r="B4146" t="s">
        <v>101</v>
      </c>
      <c r="C4146" t="s">
        <v>123</v>
      </c>
      <c r="D4146" s="5" t="s">
        <v>302</v>
      </c>
      <c r="E4146">
        <v>17</v>
      </c>
      <c r="F4146">
        <v>2.1008391380310059</v>
      </c>
      <c r="G4146">
        <v>2.1306734085083008</v>
      </c>
      <c r="H4146">
        <v>2.6586690917611122E-2</v>
      </c>
      <c r="I4146">
        <v>89.251533478159075</v>
      </c>
      <c r="J4146">
        <f t="shared" si="128"/>
        <v>0</v>
      </c>
    </row>
    <row r="4147" spans="1:10" x14ac:dyDescent="0.25">
      <c r="A4147" s="4" t="str">
        <f t="shared" si="129"/>
        <v>Thermostats2 Thermostats6/17/2021 (8pm-9pm)18</v>
      </c>
      <c r="B4147" t="s">
        <v>101</v>
      </c>
      <c r="C4147" t="s">
        <v>123</v>
      </c>
      <c r="D4147" s="5" t="s">
        <v>302</v>
      </c>
      <c r="E4147">
        <v>18</v>
      </c>
      <c r="F4147">
        <v>2.5077557563781738</v>
      </c>
      <c r="G4147">
        <v>2.5332190990447998</v>
      </c>
      <c r="H4147">
        <v>1.4299063943326473E-2</v>
      </c>
      <c r="I4147">
        <v>87.8186097771205</v>
      </c>
      <c r="J4147">
        <f t="shared" si="128"/>
        <v>0</v>
      </c>
    </row>
    <row r="4148" spans="1:10" x14ac:dyDescent="0.25">
      <c r="A4148" s="4" t="str">
        <f t="shared" si="129"/>
        <v>Thermostats2 Thermostats6/17/2021 (8pm-9pm)19</v>
      </c>
      <c r="B4148" t="s">
        <v>101</v>
      </c>
      <c r="C4148" t="s">
        <v>123</v>
      </c>
      <c r="D4148" s="5" t="s">
        <v>302</v>
      </c>
      <c r="E4148">
        <v>19</v>
      </c>
      <c r="F4148">
        <v>2.7539768218994141</v>
      </c>
      <c r="G4148">
        <v>2.7285134792327881</v>
      </c>
      <c r="H4148">
        <v>1.4299063943326473E-2</v>
      </c>
      <c r="I4148">
        <v>85.992182451603739</v>
      </c>
      <c r="J4148">
        <f t="shared" si="128"/>
        <v>0</v>
      </c>
    </row>
    <row r="4149" spans="1:10" x14ac:dyDescent="0.25">
      <c r="A4149" s="4" t="str">
        <f t="shared" si="129"/>
        <v>Thermostats2 Thermostats6/17/2021 (8pm-9pm)20</v>
      </c>
      <c r="B4149" t="s">
        <v>101</v>
      </c>
      <c r="C4149" t="s">
        <v>123</v>
      </c>
      <c r="D4149" s="5" t="s">
        <v>302</v>
      </c>
      <c r="E4149">
        <v>20</v>
      </c>
      <c r="F4149">
        <v>2.6729841232299805</v>
      </c>
      <c r="G4149">
        <v>2.6958942413330078</v>
      </c>
      <c r="H4149">
        <v>2.5033734738826752E-2</v>
      </c>
      <c r="I4149">
        <v>83.041102588586355</v>
      </c>
      <c r="J4149">
        <f t="shared" si="128"/>
        <v>0</v>
      </c>
    </row>
    <row r="4150" spans="1:10" x14ac:dyDescent="0.25">
      <c r="A4150" s="4" t="str">
        <f t="shared" si="129"/>
        <v>Thermostats2 Thermostats6/17/2021 (8pm-9pm)21</v>
      </c>
      <c r="B4150" t="s">
        <v>101</v>
      </c>
      <c r="C4150" t="s">
        <v>123</v>
      </c>
      <c r="D4150" s="5" t="s">
        <v>302</v>
      </c>
      <c r="E4150">
        <v>21</v>
      </c>
      <c r="F4150">
        <v>2.5985102653503418</v>
      </c>
      <c r="G4150">
        <v>1.6854205131530762</v>
      </c>
      <c r="H4150">
        <v>2.7466949075460434E-2</v>
      </c>
      <c r="I4150">
        <v>79.483203826292225</v>
      </c>
      <c r="J4150">
        <f t="shared" si="128"/>
        <v>0</v>
      </c>
    </row>
    <row r="4151" spans="1:10" x14ac:dyDescent="0.25">
      <c r="A4151" s="4" t="str">
        <f t="shared" si="129"/>
        <v>Thermostats2 Thermostats6/17/2021 (8pm-9pm)22</v>
      </c>
      <c r="B4151" t="s">
        <v>101</v>
      </c>
      <c r="C4151" t="s">
        <v>123</v>
      </c>
      <c r="D4151" s="5" t="s">
        <v>302</v>
      </c>
      <c r="E4151">
        <v>22</v>
      </c>
      <c r="F4151">
        <v>2.4403877258300781</v>
      </c>
      <c r="G4151">
        <v>2.899273157119751</v>
      </c>
      <c r="H4151">
        <v>2.8616150841116905E-2</v>
      </c>
      <c r="I4151">
        <v>76.541329776112065</v>
      </c>
      <c r="J4151">
        <f t="shared" si="128"/>
        <v>0</v>
      </c>
    </row>
    <row r="4152" spans="1:10" x14ac:dyDescent="0.25">
      <c r="A4152" s="4" t="str">
        <f t="shared" si="129"/>
        <v>Thermostats2 Thermostats6/17/2021 (8pm-9pm)23</v>
      </c>
      <c r="B4152" t="s">
        <v>101</v>
      </c>
      <c r="C4152" t="s">
        <v>123</v>
      </c>
      <c r="D4152" s="5" t="s">
        <v>302</v>
      </c>
      <c r="E4152">
        <v>23</v>
      </c>
      <c r="F4152">
        <v>2.2048778533935547</v>
      </c>
      <c r="G4152">
        <v>2.3308272361755371</v>
      </c>
      <c r="H4152">
        <v>2.9024561867117882E-2</v>
      </c>
      <c r="I4152">
        <v>75.163394847428179</v>
      </c>
      <c r="J4152">
        <f t="shared" si="128"/>
        <v>0</v>
      </c>
    </row>
    <row r="4153" spans="1:10" x14ac:dyDescent="0.25">
      <c r="A4153" s="4" t="str">
        <f t="shared" si="129"/>
        <v>Thermostats2 Thermostats6/17/2021 (8pm-9pm)24</v>
      </c>
      <c r="B4153" t="s">
        <v>101</v>
      </c>
      <c r="C4153" t="s">
        <v>123</v>
      </c>
      <c r="D4153" s="5" t="s">
        <v>302</v>
      </c>
      <c r="E4153">
        <v>24</v>
      </c>
      <c r="F4153">
        <v>1.913371205329895</v>
      </c>
      <c r="G4153">
        <v>1.9764399528503418</v>
      </c>
      <c r="H4153">
        <v>2.8045922517776489E-2</v>
      </c>
      <c r="I4153">
        <v>73.397341974745757</v>
      </c>
      <c r="J4153">
        <f t="shared" si="128"/>
        <v>0</v>
      </c>
    </row>
    <row r="4154" spans="1:10" x14ac:dyDescent="0.25">
      <c r="A4154" s="4" t="str">
        <f t="shared" si="129"/>
        <v>Thermostats2 Thermostats7/9/2021 (5pm-6pm &amp; 6:30pm-8:58pm)1</v>
      </c>
      <c r="B4154" t="s">
        <v>101</v>
      </c>
      <c r="C4154" t="s">
        <v>123</v>
      </c>
      <c r="D4154" s="5" t="s">
        <v>303</v>
      </c>
      <c r="E4154">
        <v>1</v>
      </c>
      <c r="F4154">
        <v>1.7200987339019775</v>
      </c>
      <c r="G4154">
        <v>1.7514921426773071</v>
      </c>
      <c r="H4154">
        <v>2.6446852833032608E-2</v>
      </c>
      <c r="I4154">
        <v>74.577085052051416</v>
      </c>
      <c r="J4154">
        <f t="shared" si="128"/>
        <v>0</v>
      </c>
    </row>
    <row r="4155" spans="1:10" x14ac:dyDescent="0.25">
      <c r="A4155" s="4" t="str">
        <f t="shared" si="129"/>
        <v>Thermostats2 Thermostats7/9/2021 (5pm-6pm &amp; 6:30pm-8:58pm)2</v>
      </c>
      <c r="B4155" t="s">
        <v>101</v>
      </c>
      <c r="C4155" t="s">
        <v>123</v>
      </c>
      <c r="D4155" s="5" t="s">
        <v>303</v>
      </c>
      <c r="E4155">
        <v>2</v>
      </c>
      <c r="F4155">
        <v>1.4696251153945923</v>
      </c>
      <c r="G4155">
        <v>1.495811939239502</v>
      </c>
      <c r="H4155">
        <v>2.4725815281271935E-2</v>
      </c>
      <c r="I4155">
        <v>73.918874484387331</v>
      </c>
      <c r="J4155">
        <f t="shared" si="128"/>
        <v>0</v>
      </c>
    </row>
    <row r="4156" spans="1:10" x14ac:dyDescent="0.25">
      <c r="A4156" s="4" t="str">
        <f t="shared" si="129"/>
        <v>Thermostats2 Thermostats7/9/2021 (5pm-6pm &amp; 6:30pm-8:58pm)3</v>
      </c>
      <c r="B4156" t="s">
        <v>101</v>
      </c>
      <c r="C4156" t="s">
        <v>123</v>
      </c>
      <c r="D4156" s="5" t="s">
        <v>303</v>
      </c>
      <c r="E4156">
        <v>3</v>
      </c>
      <c r="F4156">
        <v>1.2830852270126343</v>
      </c>
      <c r="G4156">
        <v>1.3187763690948486</v>
      </c>
      <c r="H4156">
        <v>2.2742537781596184E-2</v>
      </c>
      <c r="I4156">
        <v>73.145607935571732</v>
      </c>
      <c r="J4156">
        <f t="shared" si="128"/>
        <v>0</v>
      </c>
    </row>
    <row r="4157" spans="1:10" x14ac:dyDescent="0.25">
      <c r="A4157" s="4" t="str">
        <f t="shared" si="129"/>
        <v>Thermostats2 Thermostats7/9/2021 (5pm-6pm &amp; 6:30pm-8:58pm)4</v>
      </c>
      <c r="B4157" t="s">
        <v>101</v>
      </c>
      <c r="C4157" t="s">
        <v>123</v>
      </c>
      <c r="D4157" s="5" t="s">
        <v>303</v>
      </c>
      <c r="E4157">
        <v>4</v>
      </c>
      <c r="F4157">
        <v>1.166541576385498</v>
      </c>
      <c r="G4157">
        <v>1.1962635517120361</v>
      </c>
      <c r="H4157">
        <v>2.0633002743124962E-2</v>
      </c>
      <c r="I4157">
        <v>72.515611864075893</v>
      </c>
      <c r="J4157">
        <f t="shared" si="128"/>
        <v>0</v>
      </c>
    </row>
    <row r="4158" spans="1:10" x14ac:dyDescent="0.25">
      <c r="A4158" s="4" t="str">
        <f t="shared" si="129"/>
        <v>Thermostats2 Thermostats7/9/2021 (5pm-6pm &amp; 6:30pm-8:58pm)5</v>
      </c>
      <c r="B4158" t="s">
        <v>101</v>
      </c>
      <c r="C4158" t="s">
        <v>123</v>
      </c>
      <c r="D4158" s="5" t="s">
        <v>303</v>
      </c>
      <c r="E4158">
        <v>5</v>
      </c>
      <c r="F4158">
        <v>1.0894275903701782</v>
      </c>
      <c r="G4158">
        <v>1.0901634693145752</v>
      </c>
      <c r="H4158">
        <v>1.8245970830321312E-2</v>
      </c>
      <c r="I4158">
        <v>72.000970339817471</v>
      </c>
      <c r="J4158">
        <f t="shared" si="128"/>
        <v>0</v>
      </c>
    </row>
    <row r="4159" spans="1:10" x14ac:dyDescent="0.25">
      <c r="A4159" s="4" t="str">
        <f t="shared" si="129"/>
        <v>Thermostats2 Thermostats7/9/2021 (5pm-6pm &amp; 6:30pm-8:58pm)6</v>
      </c>
      <c r="B4159" t="s">
        <v>101</v>
      </c>
      <c r="C4159" t="s">
        <v>123</v>
      </c>
      <c r="D4159" s="5" t="s">
        <v>303</v>
      </c>
      <c r="E4159">
        <v>6</v>
      </c>
      <c r="F4159">
        <v>1.0271239280700684</v>
      </c>
      <c r="G4159">
        <v>1.0130356550216675</v>
      </c>
      <c r="H4159">
        <v>1.5600109472870827E-2</v>
      </c>
      <c r="I4159">
        <v>71.373368689844597</v>
      </c>
      <c r="J4159">
        <f t="shared" si="128"/>
        <v>0</v>
      </c>
    </row>
    <row r="4160" spans="1:10" x14ac:dyDescent="0.25">
      <c r="A4160" s="4" t="str">
        <f t="shared" si="129"/>
        <v>Thermostats2 Thermostats7/9/2021 (5pm-6pm &amp; 6:30pm-8:58pm)7</v>
      </c>
      <c r="B4160" t="s">
        <v>101</v>
      </c>
      <c r="C4160" t="s">
        <v>123</v>
      </c>
      <c r="D4160" s="5" t="s">
        <v>303</v>
      </c>
      <c r="E4160">
        <v>7</v>
      </c>
      <c r="F4160">
        <v>0.96423351764678955</v>
      </c>
      <c r="G4160">
        <v>0.9616970419883728</v>
      </c>
      <c r="H4160">
        <v>1.4466903172433376E-2</v>
      </c>
      <c r="I4160">
        <v>70.960113926538028</v>
      </c>
      <c r="J4160">
        <f t="shared" si="128"/>
        <v>0</v>
      </c>
    </row>
    <row r="4161" spans="1:10" x14ac:dyDescent="0.25">
      <c r="A4161" s="4" t="str">
        <f t="shared" si="129"/>
        <v>Thermostats2 Thermostats7/9/2021 (5pm-6pm &amp; 6:30pm-8:58pm)8</v>
      </c>
      <c r="B4161" t="s">
        <v>101</v>
      </c>
      <c r="C4161" t="s">
        <v>123</v>
      </c>
      <c r="D4161" s="5" t="s">
        <v>303</v>
      </c>
      <c r="E4161">
        <v>8</v>
      </c>
      <c r="F4161">
        <v>0.88052695989608765</v>
      </c>
      <c r="G4161">
        <v>0.86265993118286133</v>
      </c>
      <c r="H4161">
        <v>1.4976068399846554E-2</v>
      </c>
      <c r="I4161">
        <v>71.59651934786794</v>
      </c>
      <c r="J4161">
        <f t="shared" si="128"/>
        <v>0</v>
      </c>
    </row>
    <row r="4162" spans="1:10" x14ac:dyDescent="0.25">
      <c r="A4162" s="4" t="str">
        <f t="shared" si="129"/>
        <v>Thermostats2 Thermostats7/9/2021 (5pm-6pm &amp; 6:30pm-8:58pm)9</v>
      </c>
      <c r="B4162" t="s">
        <v>101</v>
      </c>
      <c r="C4162" t="s">
        <v>123</v>
      </c>
      <c r="D4162" s="5" t="s">
        <v>303</v>
      </c>
      <c r="E4162">
        <v>9</v>
      </c>
      <c r="F4162">
        <v>0.76291829347610474</v>
      </c>
      <c r="G4162">
        <v>0.74485838413238525</v>
      </c>
      <c r="H4162">
        <v>1.7064802348613739E-2</v>
      </c>
      <c r="I4162">
        <v>74.135861323900016</v>
      </c>
      <c r="J4162">
        <f t="shared" ref="J4162:J4225" si="130">INDEX(events, MATCH(CONCATENATE(B4162, C4162, D4162), events_y, 0), MATCH("Confidential", events_x, 0))</f>
        <v>0</v>
      </c>
    </row>
    <row r="4163" spans="1:10" x14ac:dyDescent="0.25">
      <c r="A4163" s="4" t="str">
        <f t="shared" ref="A4163:A4226" si="131">B4163&amp;C4163&amp;D4163&amp;E4163</f>
        <v>Thermostats2 Thermostats7/9/2021 (5pm-6pm &amp; 6:30pm-8:58pm)10</v>
      </c>
      <c r="B4163" t="s">
        <v>101</v>
      </c>
      <c r="C4163" t="s">
        <v>123</v>
      </c>
      <c r="D4163" s="5" t="s">
        <v>303</v>
      </c>
      <c r="E4163">
        <v>10</v>
      </c>
      <c r="F4163">
        <v>0.67558765411376953</v>
      </c>
      <c r="G4163">
        <v>0.67062264680862427</v>
      </c>
      <c r="H4163">
        <v>2.0604774355888367E-2</v>
      </c>
      <c r="I4163">
        <v>77.780043213509856</v>
      </c>
      <c r="J4163">
        <f t="shared" si="130"/>
        <v>0</v>
      </c>
    </row>
    <row r="4164" spans="1:10" x14ac:dyDescent="0.25">
      <c r="A4164" s="4" t="str">
        <f t="shared" si="131"/>
        <v>Thermostats2 Thermostats7/9/2021 (5pm-6pm &amp; 6:30pm-8:58pm)11</v>
      </c>
      <c r="B4164" t="s">
        <v>101</v>
      </c>
      <c r="C4164" t="s">
        <v>123</v>
      </c>
      <c r="D4164" s="5" t="s">
        <v>303</v>
      </c>
      <c r="E4164">
        <v>11</v>
      </c>
      <c r="F4164">
        <v>0.69092899560928345</v>
      </c>
      <c r="G4164">
        <v>0.68924891948699951</v>
      </c>
      <c r="H4164">
        <v>2.3322852328419685E-2</v>
      </c>
      <c r="I4164">
        <v>81.810796963941655</v>
      </c>
      <c r="J4164">
        <f t="shared" si="130"/>
        <v>0</v>
      </c>
    </row>
    <row r="4165" spans="1:10" x14ac:dyDescent="0.25">
      <c r="A4165" s="4" t="str">
        <f t="shared" si="131"/>
        <v>Thermostats2 Thermostats7/9/2021 (5pm-6pm &amp; 6:30pm-8:58pm)12</v>
      </c>
      <c r="B4165" t="s">
        <v>101</v>
      </c>
      <c r="C4165" t="s">
        <v>123</v>
      </c>
      <c r="D4165" s="5" t="s">
        <v>303</v>
      </c>
      <c r="E4165">
        <v>12</v>
      </c>
      <c r="F4165">
        <v>0.77957957983016968</v>
      </c>
      <c r="G4165">
        <v>0.78859096765518188</v>
      </c>
      <c r="H4165">
        <v>2.5870051234960556E-2</v>
      </c>
      <c r="I4165">
        <v>85.082352941176609</v>
      </c>
      <c r="J4165">
        <f t="shared" si="130"/>
        <v>0</v>
      </c>
    </row>
    <row r="4166" spans="1:10" x14ac:dyDescent="0.25">
      <c r="A4166" s="4" t="str">
        <f t="shared" si="131"/>
        <v>Thermostats2 Thermostats7/9/2021 (5pm-6pm &amp; 6:30pm-8:58pm)13</v>
      </c>
      <c r="B4166" t="s">
        <v>101</v>
      </c>
      <c r="C4166" t="s">
        <v>123</v>
      </c>
      <c r="D4166" s="5" t="s">
        <v>303</v>
      </c>
      <c r="E4166">
        <v>13</v>
      </c>
      <c r="F4166">
        <v>1.0405226945877075</v>
      </c>
      <c r="G4166">
        <v>1.0009840726852417</v>
      </c>
      <c r="H4166">
        <v>2.7338596060872078E-2</v>
      </c>
      <c r="I4166">
        <v>87.376053130931268</v>
      </c>
      <c r="J4166">
        <f t="shared" si="130"/>
        <v>0</v>
      </c>
    </row>
    <row r="4167" spans="1:10" x14ac:dyDescent="0.25">
      <c r="A4167" s="4" t="str">
        <f t="shared" si="131"/>
        <v>Thermostats2 Thermostats7/9/2021 (5pm-6pm &amp; 6:30pm-8:58pm)14</v>
      </c>
      <c r="B4167" t="s">
        <v>101</v>
      </c>
      <c r="C4167" t="s">
        <v>123</v>
      </c>
      <c r="D4167" s="5" t="s">
        <v>303</v>
      </c>
      <c r="E4167">
        <v>14</v>
      </c>
      <c r="F4167">
        <v>1.2200400829315186</v>
      </c>
      <c r="G4167">
        <v>1.2153040170669556</v>
      </c>
      <c r="H4167">
        <v>2.5353223085403442E-2</v>
      </c>
      <c r="I4167">
        <v>89.585559772296705</v>
      </c>
      <c r="J4167">
        <f t="shared" si="130"/>
        <v>0</v>
      </c>
    </row>
    <row r="4168" spans="1:10" x14ac:dyDescent="0.25">
      <c r="A4168" s="4" t="str">
        <f t="shared" si="131"/>
        <v>Thermostats2 Thermostats7/9/2021 (5pm-6pm &amp; 6:30pm-8:58pm)15</v>
      </c>
      <c r="B4168" t="s">
        <v>101</v>
      </c>
      <c r="C4168" t="s">
        <v>123</v>
      </c>
      <c r="D4168" s="5" t="s">
        <v>303</v>
      </c>
      <c r="E4168">
        <v>15</v>
      </c>
      <c r="F4168">
        <v>1.5522030591964722</v>
      </c>
      <c r="G4168">
        <v>1.5583436489105225</v>
      </c>
      <c r="H4168">
        <v>1.3999548740684986E-2</v>
      </c>
      <c r="I4168">
        <v>90.836337760907696</v>
      </c>
      <c r="J4168">
        <f t="shared" si="130"/>
        <v>0</v>
      </c>
    </row>
    <row r="4169" spans="1:10" x14ac:dyDescent="0.25">
      <c r="A4169" s="4" t="str">
        <f t="shared" si="131"/>
        <v>Thermostats2 Thermostats7/9/2021 (5pm-6pm &amp; 6:30pm-8:58pm)16</v>
      </c>
      <c r="B4169" t="s">
        <v>101</v>
      </c>
      <c r="C4169" t="s">
        <v>123</v>
      </c>
      <c r="D4169" s="5" t="s">
        <v>303</v>
      </c>
      <c r="E4169">
        <v>16</v>
      </c>
      <c r="F4169">
        <v>1.9964693784713745</v>
      </c>
      <c r="G4169">
        <v>1.9903287887573242</v>
      </c>
      <c r="H4169">
        <v>1.3999548740684986E-2</v>
      </c>
      <c r="I4169">
        <v>92.069032258069811</v>
      </c>
      <c r="J4169">
        <f t="shared" si="130"/>
        <v>0</v>
      </c>
    </row>
    <row r="4170" spans="1:10" x14ac:dyDescent="0.25">
      <c r="A4170" s="4" t="str">
        <f t="shared" si="131"/>
        <v>Thermostats2 Thermostats7/9/2021 (5pm-6pm &amp; 6:30pm-8:58pm)17</v>
      </c>
      <c r="B4170" t="s">
        <v>101</v>
      </c>
      <c r="C4170" t="s">
        <v>123</v>
      </c>
      <c r="D4170" s="5" t="s">
        <v>303</v>
      </c>
      <c r="E4170">
        <v>17</v>
      </c>
      <c r="F4170">
        <v>2.3870530128479004</v>
      </c>
      <c r="G4170">
        <v>2.3825178146362305</v>
      </c>
      <c r="H4170">
        <v>2.6702525094151497E-2</v>
      </c>
      <c r="I4170">
        <v>92.868804554076405</v>
      </c>
      <c r="J4170">
        <f t="shared" si="130"/>
        <v>0</v>
      </c>
    </row>
    <row r="4171" spans="1:10" x14ac:dyDescent="0.25">
      <c r="A4171" s="4" t="str">
        <f t="shared" si="131"/>
        <v>Thermostats2 Thermostats7/9/2021 (5pm-6pm &amp; 6:30pm-8:58pm)18</v>
      </c>
      <c r="B4171" t="s">
        <v>101</v>
      </c>
      <c r="C4171" t="s">
        <v>123</v>
      </c>
      <c r="D4171" s="5" t="s">
        <v>303</v>
      </c>
      <c r="E4171">
        <v>18</v>
      </c>
      <c r="F4171">
        <v>2.8116283416748047</v>
      </c>
      <c r="G4171">
        <v>1.2366666793823242</v>
      </c>
      <c r="H4171">
        <v>3.1048966571688652E-2</v>
      </c>
      <c r="I4171">
        <v>91.989354838714306</v>
      </c>
      <c r="J4171">
        <f t="shared" si="130"/>
        <v>0</v>
      </c>
    </row>
    <row r="4172" spans="1:10" x14ac:dyDescent="0.25">
      <c r="A4172" s="4" t="str">
        <f t="shared" si="131"/>
        <v>Thermostats2 Thermostats7/9/2021 (5pm-6pm &amp; 6:30pm-8:58pm)19</v>
      </c>
      <c r="B4172" t="s">
        <v>101</v>
      </c>
      <c r="C4172" t="s">
        <v>123</v>
      </c>
      <c r="D4172" s="5" t="s">
        <v>303</v>
      </c>
      <c r="E4172">
        <v>19</v>
      </c>
      <c r="F4172">
        <v>3.0407199859619141</v>
      </c>
      <c r="G4172">
        <v>2.8445041179656982</v>
      </c>
      <c r="H4172">
        <v>3.0542531982064247E-2</v>
      </c>
      <c r="I4172">
        <v>90.128576850098909</v>
      </c>
      <c r="J4172">
        <f t="shared" si="130"/>
        <v>0</v>
      </c>
    </row>
    <row r="4173" spans="1:10" x14ac:dyDescent="0.25">
      <c r="A4173" s="4" t="str">
        <f t="shared" si="131"/>
        <v>Thermostats2 Thermostats7/9/2021 (5pm-6pm &amp; 6:30pm-8:58pm)20</v>
      </c>
      <c r="B4173" t="s">
        <v>101</v>
      </c>
      <c r="C4173" t="s">
        <v>123</v>
      </c>
      <c r="D4173" s="5" t="s">
        <v>303</v>
      </c>
      <c r="E4173">
        <v>20</v>
      </c>
      <c r="F4173">
        <v>2.9736988544464111</v>
      </c>
      <c r="G4173">
        <v>2.1101436614990234</v>
      </c>
      <c r="H4173">
        <v>3.0116098001599312E-2</v>
      </c>
      <c r="I4173">
        <v>87.581328273247948</v>
      </c>
      <c r="J4173">
        <f t="shared" si="130"/>
        <v>0</v>
      </c>
    </row>
    <row r="4174" spans="1:10" x14ac:dyDescent="0.25">
      <c r="A4174" s="4" t="str">
        <f t="shared" si="131"/>
        <v>Thermostats2 Thermostats7/9/2021 (5pm-6pm &amp; 6:30pm-8:58pm)21</v>
      </c>
      <c r="B4174" t="s">
        <v>101</v>
      </c>
      <c r="C4174" t="s">
        <v>123</v>
      </c>
      <c r="D4174" s="5" t="s">
        <v>303</v>
      </c>
      <c r="E4174">
        <v>21</v>
      </c>
      <c r="F4174">
        <v>2.8328206539154053</v>
      </c>
      <c r="G4174">
        <v>2.3888516426086426</v>
      </c>
      <c r="H4174">
        <v>2.9502877965569496E-2</v>
      </c>
      <c r="I4174">
        <v>84.210910815940409</v>
      </c>
      <c r="J4174">
        <f t="shared" si="130"/>
        <v>0</v>
      </c>
    </row>
    <row r="4175" spans="1:10" x14ac:dyDescent="0.25">
      <c r="A4175" s="4" t="str">
        <f t="shared" si="131"/>
        <v>Thermostats2 Thermostats7/9/2021 (5pm-6pm &amp; 6:30pm-8:58pm)22</v>
      </c>
      <c r="B4175" t="s">
        <v>101</v>
      </c>
      <c r="C4175" t="s">
        <v>123</v>
      </c>
      <c r="D4175" s="5" t="s">
        <v>303</v>
      </c>
      <c r="E4175">
        <v>22</v>
      </c>
      <c r="F4175">
        <v>2.6427586078643799</v>
      </c>
      <c r="G4175">
        <v>3.3260841369628906</v>
      </c>
      <c r="H4175">
        <v>2.9564391821622849E-2</v>
      </c>
      <c r="I4175">
        <v>80.737806451608733</v>
      </c>
      <c r="J4175">
        <f t="shared" si="130"/>
        <v>0</v>
      </c>
    </row>
    <row r="4176" spans="1:10" x14ac:dyDescent="0.25">
      <c r="A4176" s="4" t="str">
        <f t="shared" si="131"/>
        <v>Thermostats2 Thermostats7/9/2021 (5pm-6pm &amp; 6:30pm-8:58pm)23</v>
      </c>
      <c r="B4176" t="s">
        <v>101</v>
      </c>
      <c r="C4176" t="s">
        <v>123</v>
      </c>
      <c r="D4176" s="5" t="s">
        <v>303</v>
      </c>
      <c r="E4176">
        <v>23</v>
      </c>
      <c r="F4176">
        <v>2.4181163311004639</v>
      </c>
      <c r="G4176">
        <v>2.8299942016601563</v>
      </c>
      <c r="H4176">
        <v>2.9412757605314255E-2</v>
      </c>
      <c r="I4176">
        <v>78.882364326377896</v>
      </c>
      <c r="J4176">
        <f t="shared" si="130"/>
        <v>0</v>
      </c>
    </row>
    <row r="4177" spans="1:10" x14ac:dyDescent="0.25">
      <c r="A4177" s="4" t="str">
        <f t="shared" si="131"/>
        <v>Thermostats2 Thermostats7/9/2021 (5pm-6pm &amp; 6:30pm-8:58pm)24</v>
      </c>
      <c r="B4177" t="s">
        <v>101</v>
      </c>
      <c r="C4177" t="s">
        <v>123</v>
      </c>
      <c r="D4177" s="5" t="s">
        <v>303</v>
      </c>
      <c r="E4177">
        <v>24</v>
      </c>
      <c r="F4177">
        <v>2.1438498497009277</v>
      </c>
      <c r="G4177">
        <v>2.3810322284698486</v>
      </c>
      <c r="H4177">
        <v>2.838374488055706E-2</v>
      </c>
      <c r="I4177">
        <v>77.341939278940814</v>
      </c>
      <c r="J4177">
        <f t="shared" si="130"/>
        <v>0</v>
      </c>
    </row>
    <row r="4178" spans="1:10" x14ac:dyDescent="0.25">
      <c r="A4178" s="4" t="str">
        <f t="shared" si="131"/>
        <v>Thermostats2 Thermostats8/5/2021 (5pm-6pm &amp; 8pm-9pm)1</v>
      </c>
      <c r="B4178" t="s">
        <v>101</v>
      </c>
      <c r="C4178" t="s">
        <v>123</v>
      </c>
      <c r="D4178" s="5" t="s">
        <v>304</v>
      </c>
      <c r="E4178">
        <v>1</v>
      </c>
      <c r="F4178">
        <v>1.8500310182571411</v>
      </c>
      <c r="G4178">
        <v>1.8518539667129517</v>
      </c>
      <c r="H4178">
        <v>2.5665126740932465E-2</v>
      </c>
      <c r="I4178">
        <v>74.414782051280994</v>
      </c>
      <c r="J4178">
        <f t="shared" si="130"/>
        <v>0</v>
      </c>
    </row>
    <row r="4179" spans="1:10" x14ac:dyDescent="0.25">
      <c r="A4179" s="4" t="str">
        <f t="shared" si="131"/>
        <v>Thermostats2 Thermostats8/5/2021 (5pm-6pm &amp; 8pm-9pm)2</v>
      </c>
      <c r="B4179" t="s">
        <v>101</v>
      </c>
      <c r="C4179" t="s">
        <v>123</v>
      </c>
      <c r="D4179" s="5" t="s">
        <v>304</v>
      </c>
      <c r="E4179">
        <v>2</v>
      </c>
      <c r="F4179">
        <v>1.6050225496292114</v>
      </c>
      <c r="G4179">
        <v>1.561681866645813</v>
      </c>
      <c r="H4179">
        <v>2.4026568979024887E-2</v>
      </c>
      <c r="I4179">
        <v>73.541987179484209</v>
      </c>
      <c r="J4179">
        <f t="shared" si="130"/>
        <v>0</v>
      </c>
    </row>
    <row r="4180" spans="1:10" x14ac:dyDescent="0.25">
      <c r="A4180" s="4" t="str">
        <f t="shared" si="131"/>
        <v>Thermostats2 Thermostats8/5/2021 (5pm-6pm &amp; 8pm-9pm)3</v>
      </c>
      <c r="B4180" t="s">
        <v>101</v>
      </c>
      <c r="C4180" t="s">
        <v>123</v>
      </c>
      <c r="D4180" s="5" t="s">
        <v>304</v>
      </c>
      <c r="E4180">
        <v>3</v>
      </c>
      <c r="F4180">
        <v>1.4121705293655396</v>
      </c>
      <c r="G4180">
        <v>1.3813046216964722</v>
      </c>
      <c r="H4180">
        <v>2.1778665482997894E-2</v>
      </c>
      <c r="I4180">
        <v>72.249802197804357</v>
      </c>
      <c r="J4180">
        <f t="shared" si="130"/>
        <v>0</v>
      </c>
    </row>
    <row r="4181" spans="1:10" x14ac:dyDescent="0.25">
      <c r="A4181" s="4" t="str">
        <f t="shared" si="131"/>
        <v>Thermostats2 Thermostats8/5/2021 (5pm-6pm &amp; 8pm-9pm)4</v>
      </c>
      <c r="B4181" t="s">
        <v>101</v>
      </c>
      <c r="C4181" t="s">
        <v>123</v>
      </c>
      <c r="D4181" s="5" t="s">
        <v>304</v>
      </c>
      <c r="E4181">
        <v>4</v>
      </c>
      <c r="F4181">
        <v>1.2540878057479858</v>
      </c>
      <c r="G4181">
        <v>1.2425885200500488</v>
      </c>
      <c r="H4181">
        <v>1.94548349827528E-2</v>
      </c>
      <c r="I4181">
        <v>71.549547619043565</v>
      </c>
      <c r="J4181">
        <f t="shared" si="130"/>
        <v>0</v>
      </c>
    </row>
    <row r="4182" spans="1:10" x14ac:dyDescent="0.25">
      <c r="A4182" s="4" t="str">
        <f t="shared" si="131"/>
        <v>Thermostats2 Thermostats8/5/2021 (5pm-6pm &amp; 8pm-9pm)5</v>
      </c>
      <c r="B4182" t="s">
        <v>101</v>
      </c>
      <c r="C4182" t="s">
        <v>123</v>
      </c>
      <c r="D4182" s="5" t="s">
        <v>304</v>
      </c>
      <c r="E4182">
        <v>5</v>
      </c>
      <c r="F4182">
        <v>1.1230769157409668</v>
      </c>
      <c r="G4182">
        <v>1.1303349733352661</v>
      </c>
      <c r="H4182">
        <v>1.7017150297760963E-2</v>
      </c>
      <c r="I4182">
        <v>71.013322344327079</v>
      </c>
      <c r="J4182">
        <f t="shared" si="130"/>
        <v>0</v>
      </c>
    </row>
    <row r="4183" spans="1:10" x14ac:dyDescent="0.25">
      <c r="A4183" s="4" t="str">
        <f t="shared" si="131"/>
        <v>Thermostats2 Thermostats8/5/2021 (5pm-6pm &amp; 8pm-9pm)6</v>
      </c>
      <c r="B4183" t="s">
        <v>101</v>
      </c>
      <c r="C4183" t="s">
        <v>123</v>
      </c>
      <c r="D4183" s="5" t="s">
        <v>304</v>
      </c>
      <c r="E4183">
        <v>6</v>
      </c>
      <c r="F4183">
        <v>1.045792818069458</v>
      </c>
      <c r="G4183">
        <v>1.0479742288589478</v>
      </c>
      <c r="H4183">
        <v>1.4377040788531303E-2</v>
      </c>
      <c r="I4183">
        <v>70.10757326007618</v>
      </c>
      <c r="J4183">
        <f t="shared" si="130"/>
        <v>0</v>
      </c>
    </row>
    <row r="4184" spans="1:10" x14ac:dyDescent="0.25">
      <c r="A4184" s="4" t="str">
        <f t="shared" si="131"/>
        <v>Thermostats2 Thermostats8/5/2021 (5pm-6pm &amp; 8pm-9pm)7</v>
      </c>
      <c r="B4184" t="s">
        <v>101</v>
      </c>
      <c r="C4184" t="s">
        <v>123</v>
      </c>
      <c r="D4184" s="5" t="s">
        <v>304</v>
      </c>
      <c r="E4184">
        <v>7</v>
      </c>
      <c r="F4184">
        <v>0.98455578088760376</v>
      </c>
      <c r="G4184">
        <v>0.9813765287399292</v>
      </c>
      <c r="H4184">
        <v>1.2797574512660503E-2</v>
      </c>
      <c r="I4184">
        <v>69.411302197802598</v>
      </c>
      <c r="J4184">
        <f t="shared" si="130"/>
        <v>0</v>
      </c>
    </row>
    <row r="4185" spans="1:10" x14ac:dyDescent="0.25">
      <c r="A4185" s="4" t="str">
        <f t="shared" si="131"/>
        <v>Thermostats2 Thermostats8/5/2021 (5pm-6pm &amp; 8pm-9pm)8</v>
      </c>
      <c r="B4185" t="s">
        <v>101</v>
      </c>
      <c r="C4185" t="s">
        <v>123</v>
      </c>
      <c r="D4185" s="5" t="s">
        <v>304</v>
      </c>
      <c r="E4185">
        <v>8</v>
      </c>
      <c r="F4185">
        <v>0.87786293029785156</v>
      </c>
      <c r="G4185">
        <v>0.86978989839553833</v>
      </c>
      <c r="H4185">
        <v>1.3611593283712864E-2</v>
      </c>
      <c r="I4185">
        <v>69.312932234431017</v>
      </c>
      <c r="J4185">
        <f t="shared" si="130"/>
        <v>0</v>
      </c>
    </row>
    <row r="4186" spans="1:10" x14ac:dyDescent="0.25">
      <c r="A4186" s="4" t="str">
        <f t="shared" si="131"/>
        <v>Thermostats2 Thermostats8/5/2021 (5pm-6pm &amp; 8pm-9pm)9</v>
      </c>
      <c r="B4186" t="s">
        <v>101</v>
      </c>
      <c r="C4186" t="s">
        <v>123</v>
      </c>
      <c r="D4186" s="5" t="s">
        <v>304</v>
      </c>
      <c r="E4186">
        <v>9</v>
      </c>
      <c r="F4186">
        <v>0.69452041387557983</v>
      </c>
      <c r="G4186">
        <v>0.68827593326568604</v>
      </c>
      <c r="H4186">
        <v>1.5968246385455132E-2</v>
      </c>
      <c r="I4186">
        <v>71.539230769227501</v>
      </c>
      <c r="J4186">
        <f t="shared" si="130"/>
        <v>0</v>
      </c>
    </row>
    <row r="4187" spans="1:10" x14ac:dyDescent="0.25">
      <c r="A4187" s="4" t="str">
        <f t="shared" si="131"/>
        <v>Thermostats2 Thermostats8/5/2021 (5pm-6pm &amp; 8pm-9pm)10</v>
      </c>
      <c r="B4187" t="s">
        <v>101</v>
      </c>
      <c r="C4187" t="s">
        <v>123</v>
      </c>
      <c r="D4187" s="5" t="s">
        <v>304</v>
      </c>
      <c r="E4187">
        <v>10</v>
      </c>
      <c r="F4187">
        <v>0.52401506900787354</v>
      </c>
      <c r="G4187">
        <v>0.50816088914871216</v>
      </c>
      <c r="H4187">
        <v>1.8400954082608223E-2</v>
      </c>
      <c r="I4187">
        <v>75.634509157507054</v>
      </c>
      <c r="J4187">
        <f t="shared" si="130"/>
        <v>0</v>
      </c>
    </row>
    <row r="4188" spans="1:10" x14ac:dyDescent="0.25">
      <c r="A4188" s="4" t="str">
        <f t="shared" si="131"/>
        <v>Thermostats2 Thermostats8/5/2021 (5pm-6pm &amp; 8pm-9pm)11</v>
      </c>
      <c r="B4188" t="s">
        <v>101</v>
      </c>
      <c r="C4188" t="s">
        <v>123</v>
      </c>
      <c r="D4188" s="5" t="s">
        <v>304</v>
      </c>
      <c r="E4188">
        <v>11</v>
      </c>
      <c r="F4188">
        <v>0.4738926887512207</v>
      </c>
      <c r="G4188">
        <v>0.44636076688766479</v>
      </c>
      <c r="H4188">
        <v>2.0695408806204796E-2</v>
      </c>
      <c r="I4188">
        <v>80.246278388274717</v>
      </c>
      <c r="J4188">
        <f t="shared" si="130"/>
        <v>0</v>
      </c>
    </row>
    <row r="4189" spans="1:10" x14ac:dyDescent="0.25">
      <c r="A4189" s="4" t="str">
        <f t="shared" si="131"/>
        <v>Thermostats2 Thermostats8/5/2021 (5pm-6pm &amp; 8pm-9pm)12</v>
      </c>
      <c r="B4189" t="s">
        <v>101</v>
      </c>
      <c r="C4189" t="s">
        <v>123</v>
      </c>
      <c r="D4189" s="5" t="s">
        <v>304</v>
      </c>
      <c r="E4189">
        <v>12</v>
      </c>
      <c r="F4189">
        <v>0.54326218366622925</v>
      </c>
      <c r="G4189">
        <v>0.53785604238510132</v>
      </c>
      <c r="H4189">
        <v>2.3143487051129341E-2</v>
      </c>
      <c r="I4189">
        <v>84.72355494505436</v>
      </c>
      <c r="J4189">
        <f t="shared" si="130"/>
        <v>0</v>
      </c>
    </row>
    <row r="4190" spans="1:10" x14ac:dyDescent="0.25">
      <c r="A4190" s="4" t="str">
        <f t="shared" si="131"/>
        <v>Thermostats2 Thermostats8/5/2021 (5pm-6pm &amp; 8pm-9pm)13</v>
      </c>
      <c r="B4190" t="s">
        <v>101</v>
      </c>
      <c r="C4190" t="s">
        <v>123</v>
      </c>
      <c r="D4190" s="5" t="s">
        <v>304</v>
      </c>
      <c r="E4190">
        <v>13</v>
      </c>
      <c r="F4190">
        <v>0.76979458332061768</v>
      </c>
      <c r="G4190">
        <v>0.76961606740951538</v>
      </c>
      <c r="H4190">
        <v>2.4513740092515945E-2</v>
      </c>
      <c r="I4190">
        <v>87.764032967031554</v>
      </c>
      <c r="J4190">
        <f t="shared" si="130"/>
        <v>0</v>
      </c>
    </row>
    <row r="4191" spans="1:10" x14ac:dyDescent="0.25">
      <c r="A4191" s="4" t="str">
        <f t="shared" si="131"/>
        <v>Thermostats2 Thermostats8/5/2021 (5pm-6pm &amp; 8pm-9pm)14</v>
      </c>
      <c r="B4191" t="s">
        <v>101</v>
      </c>
      <c r="C4191" t="s">
        <v>123</v>
      </c>
      <c r="D4191" s="5" t="s">
        <v>304</v>
      </c>
      <c r="E4191">
        <v>14</v>
      </c>
      <c r="F4191">
        <v>1.0877351760864258</v>
      </c>
      <c r="G4191">
        <v>1.0918005704879761</v>
      </c>
      <c r="H4191">
        <v>2.3550210520625114E-2</v>
      </c>
      <c r="I4191">
        <v>89.087390109884268</v>
      </c>
      <c r="J4191">
        <f t="shared" si="130"/>
        <v>0</v>
      </c>
    </row>
    <row r="4192" spans="1:10" x14ac:dyDescent="0.25">
      <c r="A4192" s="4" t="str">
        <f t="shared" si="131"/>
        <v>Thermostats2 Thermostats8/5/2021 (5pm-6pm &amp; 8pm-9pm)15</v>
      </c>
      <c r="B4192" t="s">
        <v>101</v>
      </c>
      <c r="C4192" t="s">
        <v>123</v>
      </c>
      <c r="D4192" s="5" t="s">
        <v>304</v>
      </c>
      <c r="E4192">
        <v>15</v>
      </c>
      <c r="F4192">
        <v>1.4391548633575439</v>
      </c>
      <c r="G4192">
        <v>1.4416168928146362</v>
      </c>
      <c r="H4192">
        <v>1.3375682756304741E-2</v>
      </c>
      <c r="I4192">
        <v>89.70982600733042</v>
      </c>
      <c r="J4192">
        <f t="shared" si="130"/>
        <v>0</v>
      </c>
    </row>
    <row r="4193" spans="1:10" x14ac:dyDescent="0.25">
      <c r="A4193" s="4" t="str">
        <f t="shared" si="131"/>
        <v>Thermostats2 Thermostats8/5/2021 (5pm-6pm &amp; 8pm-9pm)16</v>
      </c>
      <c r="B4193" t="s">
        <v>101</v>
      </c>
      <c r="C4193" t="s">
        <v>123</v>
      </c>
      <c r="D4193" s="5" t="s">
        <v>304</v>
      </c>
      <c r="E4193">
        <v>16</v>
      </c>
      <c r="F4193">
        <v>1.8946259021759033</v>
      </c>
      <c r="G4193">
        <v>1.892163872718811</v>
      </c>
      <c r="H4193">
        <v>1.3375682756304741E-2</v>
      </c>
      <c r="I4193">
        <v>90.049728937725376</v>
      </c>
      <c r="J4193">
        <f t="shared" si="130"/>
        <v>0</v>
      </c>
    </row>
    <row r="4194" spans="1:10" x14ac:dyDescent="0.25">
      <c r="A4194" s="4" t="str">
        <f t="shared" si="131"/>
        <v>Thermostats2 Thermostats8/5/2021 (5pm-6pm &amp; 8pm-9pm)17</v>
      </c>
      <c r="B4194" t="s">
        <v>101</v>
      </c>
      <c r="C4194" t="s">
        <v>123</v>
      </c>
      <c r="D4194" s="5" t="s">
        <v>304</v>
      </c>
      <c r="E4194">
        <v>17</v>
      </c>
      <c r="F4194">
        <v>2.3366518020629883</v>
      </c>
      <c r="G4194">
        <v>2.3186919689178467</v>
      </c>
      <c r="H4194">
        <v>2.5527104735374451E-2</v>
      </c>
      <c r="I4194">
        <v>90.375380952380397</v>
      </c>
      <c r="J4194">
        <f t="shared" si="130"/>
        <v>0</v>
      </c>
    </row>
    <row r="4195" spans="1:10" x14ac:dyDescent="0.25">
      <c r="A4195" s="4" t="str">
        <f t="shared" si="131"/>
        <v>Thermostats2 Thermostats8/5/2021 (5pm-6pm &amp; 8pm-9pm)18</v>
      </c>
      <c r="B4195" t="s">
        <v>101</v>
      </c>
      <c r="C4195" t="s">
        <v>123</v>
      </c>
      <c r="D4195" s="5" t="s">
        <v>304</v>
      </c>
      <c r="E4195">
        <v>18</v>
      </c>
      <c r="F4195">
        <v>2.7796149253845215</v>
      </c>
      <c r="G4195">
        <v>1.4376703500747681</v>
      </c>
      <c r="H4195">
        <v>2.9800910502672195E-2</v>
      </c>
      <c r="I4195">
        <v>89.841948717947417</v>
      </c>
      <c r="J4195">
        <f t="shared" si="130"/>
        <v>0</v>
      </c>
    </row>
    <row r="4196" spans="1:10" x14ac:dyDescent="0.25">
      <c r="A4196" s="4" t="str">
        <f t="shared" si="131"/>
        <v>Thermostats2 Thermostats8/5/2021 (5pm-6pm &amp; 8pm-9pm)19</v>
      </c>
      <c r="B4196" t="s">
        <v>101</v>
      </c>
      <c r="C4196" t="s">
        <v>123</v>
      </c>
      <c r="D4196" s="5" t="s">
        <v>304</v>
      </c>
      <c r="E4196">
        <v>19</v>
      </c>
      <c r="F4196">
        <v>3.0550215244293213</v>
      </c>
      <c r="G4196">
        <v>3.5420217514038086</v>
      </c>
      <c r="H4196">
        <v>3.0034966766834259E-2</v>
      </c>
      <c r="I4196">
        <v>88.355721611720938</v>
      </c>
      <c r="J4196">
        <f t="shared" si="130"/>
        <v>0</v>
      </c>
    </row>
    <row r="4197" spans="1:10" x14ac:dyDescent="0.25">
      <c r="A4197" s="4" t="str">
        <f t="shared" si="131"/>
        <v>Thermostats2 Thermostats8/5/2021 (5pm-6pm &amp; 8pm-9pm)20</v>
      </c>
      <c r="B4197" t="s">
        <v>101</v>
      </c>
      <c r="C4197" t="s">
        <v>123</v>
      </c>
      <c r="D4197" s="5" t="s">
        <v>304</v>
      </c>
      <c r="E4197">
        <v>20</v>
      </c>
      <c r="F4197">
        <v>2.9675140380859375</v>
      </c>
      <c r="G4197">
        <v>3.1378331184387207</v>
      </c>
      <c r="H4197">
        <v>2.8867078945040703E-2</v>
      </c>
      <c r="I4197">
        <v>85.927946886445923</v>
      </c>
      <c r="J4197">
        <f t="shared" si="130"/>
        <v>0</v>
      </c>
    </row>
    <row r="4198" spans="1:10" x14ac:dyDescent="0.25">
      <c r="A4198" s="4" t="str">
        <f t="shared" si="131"/>
        <v>Thermostats2 Thermostats8/5/2021 (5pm-6pm &amp; 8pm-9pm)21</v>
      </c>
      <c r="B4198" t="s">
        <v>101</v>
      </c>
      <c r="C4198" t="s">
        <v>123</v>
      </c>
      <c r="D4198" s="5" t="s">
        <v>304</v>
      </c>
      <c r="E4198">
        <v>21</v>
      </c>
      <c r="F4198">
        <v>2.8641316890716553</v>
      </c>
      <c r="G4198">
        <v>1.9286431074142456</v>
      </c>
      <c r="H4198">
        <v>2.8021343052387238E-2</v>
      </c>
      <c r="I4198">
        <v>82.351862637363766</v>
      </c>
      <c r="J4198">
        <f t="shared" si="130"/>
        <v>0</v>
      </c>
    </row>
    <row r="4199" spans="1:10" x14ac:dyDescent="0.25">
      <c r="A4199" s="4" t="str">
        <f t="shared" si="131"/>
        <v>Thermostats2 Thermostats8/5/2021 (5pm-6pm &amp; 8pm-9pm)22</v>
      </c>
      <c r="B4199" t="s">
        <v>101</v>
      </c>
      <c r="C4199" t="s">
        <v>123</v>
      </c>
      <c r="D4199" s="5" t="s">
        <v>304</v>
      </c>
      <c r="E4199">
        <v>22</v>
      </c>
      <c r="F4199">
        <v>2.692676305770874</v>
      </c>
      <c r="G4199">
        <v>3.1920931339263916</v>
      </c>
      <c r="H4199">
        <v>2.7985360473394394E-2</v>
      </c>
      <c r="I4199">
        <v>78.272686813183597</v>
      </c>
      <c r="J4199">
        <f t="shared" si="130"/>
        <v>0</v>
      </c>
    </row>
    <row r="4200" spans="1:10" x14ac:dyDescent="0.25">
      <c r="A4200" s="4" t="str">
        <f t="shared" si="131"/>
        <v>Thermostats2 Thermostats8/5/2021 (5pm-6pm &amp; 8pm-9pm)23</v>
      </c>
      <c r="B4200" t="s">
        <v>101</v>
      </c>
      <c r="C4200" t="s">
        <v>123</v>
      </c>
      <c r="D4200" s="5" t="s">
        <v>304</v>
      </c>
      <c r="E4200">
        <v>23</v>
      </c>
      <c r="F4200">
        <v>2.3695921897888184</v>
      </c>
      <c r="G4200">
        <v>2.5443642139434814</v>
      </c>
      <c r="H4200">
        <v>2.7489395812153816E-2</v>
      </c>
      <c r="I4200">
        <v>75.735556776551434</v>
      </c>
      <c r="J4200">
        <f t="shared" si="130"/>
        <v>0</v>
      </c>
    </row>
    <row r="4201" spans="1:10" x14ac:dyDescent="0.25">
      <c r="A4201" s="4" t="str">
        <f t="shared" si="131"/>
        <v>Thermostats2 Thermostats8/5/2021 (5pm-6pm &amp; 8pm-9pm)24</v>
      </c>
      <c r="B4201" t="s">
        <v>101</v>
      </c>
      <c r="C4201" t="s">
        <v>123</v>
      </c>
      <c r="D4201" s="5" t="s">
        <v>304</v>
      </c>
      <c r="E4201">
        <v>24</v>
      </c>
      <c r="F4201">
        <v>2.0021545886993408</v>
      </c>
      <c r="G4201">
        <v>2.1138441562652588</v>
      </c>
      <c r="H4201">
        <v>2.6329698041081429E-2</v>
      </c>
      <c r="I4201">
        <v>73.773423076921617</v>
      </c>
      <c r="J4201">
        <f t="shared" si="130"/>
        <v>0</v>
      </c>
    </row>
    <row r="4202" spans="1:10" x14ac:dyDescent="0.25">
      <c r="A4202" s="4" t="str">
        <f t="shared" si="131"/>
        <v>Thermostats2 Thermostats8/27/2021 (6pm-8pm)1</v>
      </c>
      <c r="B4202" t="s">
        <v>101</v>
      </c>
      <c r="C4202" t="s">
        <v>123</v>
      </c>
      <c r="D4202" s="5" t="s">
        <v>305</v>
      </c>
      <c r="E4202">
        <v>1</v>
      </c>
      <c r="F4202">
        <v>1.5968344211578369</v>
      </c>
      <c r="G4202">
        <v>1.643406867980957</v>
      </c>
      <c r="H4202">
        <v>2.4688463658094406E-2</v>
      </c>
      <c r="I4202">
        <v>75.243674545455221</v>
      </c>
      <c r="J4202">
        <f t="shared" si="130"/>
        <v>0</v>
      </c>
    </row>
    <row r="4203" spans="1:10" x14ac:dyDescent="0.25">
      <c r="A4203" s="4" t="str">
        <f t="shared" si="131"/>
        <v>Thermostats2 Thermostats8/27/2021 (6pm-8pm)2</v>
      </c>
      <c r="B4203" t="s">
        <v>101</v>
      </c>
      <c r="C4203" t="s">
        <v>123</v>
      </c>
      <c r="D4203" s="5" t="s">
        <v>305</v>
      </c>
      <c r="E4203">
        <v>2</v>
      </c>
      <c r="F4203">
        <v>1.3889378309249878</v>
      </c>
      <c r="G4203">
        <v>1.3932231664657593</v>
      </c>
      <c r="H4203">
        <v>2.3231398314237595E-2</v>
      </c>
      <c r="I4203">
        <v>73.344967272731097</v>
      </c>
      <c r="J4203">
        <f t="shared" si="130"/>
        <v>0</v>
      </c>
    </row>
    <row r="4204" spans="1:10" x14ac:dyDescent="0.25">
      <c r="A4204" s="4" t="str">
        <f t="shared" si="131"/>
        <v>Thermostats2 Thermostats8/27/2021 (6pm-8pm)3</v>
      </c>
      <c r="B4204" t="s">
        <v>101</v>
      </c>
      <c r="C4204" t="s">
        <v>123</v>
      </c>
      <c r="D4204" s="5" t="s">
        <v>305</v>
      </c>
      <c r="E4204">
        <v>3</v>
      </c>
      <c r="F4204">
        <v>1.2059746980667114</v>
      </c>
      <c r="G4204">
        <v>1.2124881744384766</v>
      </c>
      <c r="H4204">
        <v>2.0969560369849205E-2</v>
      </c>
      <c r="I4204">
        <v>71.557432727273209</v>
      </c>
      <c r="J4204">
        <f t="shared" si="130"/>
        <v>0</v>
      </c>
    </row>
    <row r="4205" spans="1:10" x14ac:dyDescent="0.25">
      <c r="A4205" s="4" t="str">
        <f t="shared" si="131"/>
        <v>Thermostats2 Thermostats8/27/2021 (6pm-8pm)4</v>
      </c>
      <c r="B4205" t="s">
        <v>101</v>
      </c>
      <c r="C4205" t="s">
        <v>123</v>
      </c>
      <c r="D4205" s="5" t="s">
        <v>305</v>
      </c>
      <c r="E4205">
        <v>4</v>
      </c>
      <c r="F4205">
        <v>1.0862936973571777</v>
      </c>
      <c r="G4205">
        <v>1.068711519241333</v>
      </c>
      <c r="H4205">
        <v>1.9071612507104874E-2</v>
      </c>
      <c r="I4205">
        <v>70.4300109090901</v>
      </c>
      <c r="J4205">
        <f t="shared" si="130"/>
        <v>0</v>
      </c>
    </row>
    <row r="4206" spans="1:10" x14ac:dyDescent="0.25">
      <c r="A4206" s="4" t="str">
        <f t="shared" si="131"/>
        <v>Thermostats2 Thermostats8/27/2021 (6pm-8pm)5</v>
      </c>
      <c r="B4206" t="s">
        <v>101</v>
      </c>
      <c r="C4206" t="s">
        <v>123</v>
      </c>
      <c r="D4206" s="5" t="s">
        <v>305</v>
      </c>
      <c r="E4206">
        <v>5</v>
      </c>
      <c r="F4206">
        <v>0.96482020616531372</v>
      </c>
      <c r="G4206">
        <v>0.95997804403305054</v>
      </c>
      <c r="H4206">
        <v>1.6804816201329231E-2</v>
      </c>
      <c r="I4206">
        <v>69.300836363634616</v>
      </c>
      <c r="J4206">
        <f t="shared" si="130"/>
        <v>0</v>
      </c>
    </row>
    <row r="4207" spans="1:10" x14ac:dyDescent="0.25">
      <c r="A4207" s="4" t="str">
        <f t="shared" si="131"/>
        <v>Thermostats2 Thermostats8/27/2021 (6pm-8pm)6</v>
      </c>
      <c r="B4207" t="s">
        <v>101</v>
      </c>
      <c r="C4207" t="s">
        <v>123</v>
      </c>
      <c r="D4207" s="5" t="s">
        <v>305</v>
      </c>
      <c r="E4207">
        <v>6</v>
      </c>
      <c r="F4207">
        <v>0.9073517918586731</v>
      </c>
      <c r="G4207">
        <v>0.9072985053062439</v>
      </c>
      <c r="H4207">
        <v>1.4408339746296406E-2</v>
      </c>
      <c r="I4207">
        <v>68.502994545453291</v>
      </c>
      <c r="J4207">
        <f t="shared" si="130"/>
        <v>0</v>
      </c>
    </row>
    <row r="4208" spans="1:10" x14ac:dyDescent="0.25">
      <c r="A4208" s="4" t="str">
        <f t="shared" si="131"/>
        <v>Thermostats2 Thermostats8/27/2021 (6pm-8pm)7</v>
      </c>
      <c r="B4208" t="s">
        <v>101</v>
      </c>
      <c r="C4208" t="s">
        <v>123</v>
      </c>
      <c r="D4208" s="5" t="s">
        <v>305</v>
      </c>
      <c r="E4208">
        <v>7</v>
      </c>
      <c r="F4208">
        <v>0.89639753103256226</v>
      </c>
      <c r="G4208">
        <v>0.91805452108383179</v>
      </c>
      <c r="H4208">
        <v>1.2603227980434895E-2</v>
      </c>
      <c r="I4208">
        <v>67.507778181817429</v>
      </c>
      <c r="J4208">
        <f t="shared" si="130"/>
        <v>0</v>
      </c>
    </row>
    <row r="4209" spans="1:10" x14ac:dyDescent="0.25">
      <c r="A4209" s="4" t="str">
        <f t="shared" si="131"/>
        <v>Thermostats2 Thermostats8/27/2021 (6pm-8pm)8</v>
      </c>
      <c r="B4209" t="s">
        <v>101</v>
      </c>
      <c r="C4209" t="s">
        <v>123</v>
      </c>
      <c r="D4209" s="5" t="s">
        <v>305</v>
      </c>
      <c r="E4209">
        <v>8</v>
      </c>
      <c r="F4209">
        <v>0.79863029718399048</v>
      </c>
      <c r="G4209">
        <v>0.81760483980178833</v>
      </c>
      <c r="H4209">
        <v>1.3155853375792503E-2</v>
      </c>
      <c r="I4209">
        <v>67.112363636366382</v>
      </c>
      <c r="J4209">
        <f t="shared" si="130"/>
        <v>0</v>
      </c>
    </row>
    <row r="4210" spans="1:10" x14ac:dyDescent="0.25">
      <c r="A4210" s="4" t="str">
        <f t="shared" si="131"/>
        <v>Thermostats2 Thermostats8/27/2021 (6pm-8pm)9</v>
      </c>
      <c r="B4210" t="s">
        <v>101</v>
      </c>
      <c r="C4210" t="s">
        <v>123</v>
      </c>
      <c r="D4210" s="5" t="s">
        <v>305</v>
      </c>
      <c r="E4210">
        <v>9</v>
      </c>
      <c r="F4210">
        <v>0.55213642120361328</v>
      </c>
      <c r="G4210">
        <v>0.5635337233543396</v>
      </c>
      <c r="H4210">
        <v>1.4953502453863621E-2</v>
      </c>
      <c r="I4210">
        <v>69.609785454544607</v>
      </c>
      <c r="J4210">
        <f t="shared" si="130"/>
        <v>0</v>
      </c>
    </row>
    <row r="4211" spans="1:10" x14ac:dyDescent="0.25">
      <c r="A4211" s="4" t="str">
        <f t="shared" si="131"/>
        <v>Thermostats2 Thermostats8/27/2021 (6pm-8pm)10</v>
      </c>
      <c r="B4211" t="s">
        <v>101</v>
      </c>
      <c r="C4211" t="s">
        <v>123</v>
      </c>
      <c r="D4211" s="5" t="s">
        <v>305</v>
      </c>
      <c r="E4211">
        <v>10</v>
      </c>
      <c r="F4211">
        <v>0.32787871360778809</v>
      </c>
      <c r="G4211">
        <v>0.34192225337028503</v>
      </c>
      <c r="H4211">
        <v>1.7654700204730034E-2</v>
      </c>
      <c r="I4211">
        <v>75.064189090907234</v>
      </c>
      <c r="J4211">
        <f t="shared" si="130"/>
        <v>0</v>
      </c>
    </row>
    <row r="4212" spans="1:10" x14ac:dyDescent="0.25">
      <c r="A4212" s="4" t="str">
        <f t="shared" si="131"/>
        <v>Thermostats2 Thermostats8/27/2021 (6pm-8pm)11</v>
      </c>
      <c r="B4212" t="s">
        <v>101</v>
      </c>
      <c r="C4212" t="s">
        <v>123</v>
      </c>
      <c r="D4212" s="5" t="s">
        <v>305</v>
      </c>
      <c r="E4212">
        <v>11</v>
      </c>
      <c r="F4212">
        <v>0.19201168417930603</v>
      </c>
      <c r="G4212">
        <v>0.21523401141166687</v>
      </c>
      <c r="H4212">
        <v>1.9853100180625916E-2</v>
      </c>
      <c r="I4212">
        <v>80.870510909085169</v>
      </c>
      <c r="J4212">
        <f t="shared" si="130"/>
        <v>0</v>
      </c>
    </row>
    <row r="4213" spans="1:10" x14ac:dyDescent="0.25">
      <c r="A4213" s="4" t="str">
        <f t="shared" si="131"/>
        <v>Thermostats2 Thermostats8/27/2021 (6pm-8pm)12</v>
      </c>
      <c r="B4213" t="s">
        <v>101</v>
      </c>
      <c r="C4213" t="s">
        <v>123</v>
      </c>
      <c r="D4213" s="5" t="s">
        <v>305</v>
      </c>
      <c r="E4213">
        <v>12</v>
      </c>
      <c r="F4213">
        <v>0.26164758205413818</v>
      </c>
      <c r="G4213">
        <v>0.26464468240737915</v>
      </c>
      <c r="H4213">
        <v>2.2508978843688965E-2</v>
      </c>
      <c r="I4213">
        <v>85.765985454545671</v>
      </c>
      <c r="J4213">
        <f t="shared" si="130"/>
        <v>0</v>
      </c>
    </row>
    <row r="4214" spans="1:10" x14ac:dyDescent="0.25">
      <c r="A4214" s="4" t="str">
        <f t="shared" si="131"/>
        <v>Thermostats2 Thermostats8/27/2021 (6pm-8pm)13</v>
      </c>
      <c r="B4214" t="s">
        <v>101</v>
      </c>
      <c r="C4214" t="s">
        <v>123</v>
      </c>
      <c r="D4214" s="5" t="s">
        <v>305</v>
      </c>
      <c r="E4214">
        <v>13</v>
      </c>
      <c r="F4214">
        <v>0.5435604453086853</v>
      </c>
      <c r="G4214">
        <v>0.52457654476165771</v>
      </c>
      <c r="H4214">
        <v>2.5184944272041321E-2</v>
      </c>
      <c r="I4214">
        <v>89.684599999999364</v>
      </c>
      <c r="J4214">
        <f t="shared" si="130"/>
        <v>0</v>
      </c>
    </row>
    <row r="4215" spans="1:10" x14ac:dyDescent="0.25">
      <c r="A4215" s="4" t="str">
        <f t="shared" si="131"/>
        <v>Thermostats2 Thermostats8/27/2021 (6pm-8pm)14</v>
      </c>
      <c r="B4215" t="s">
        <v>101</v>
      </c>
      <c r="C4215" t="s">
        <v>123</v>
      </c>
      <c r="D4215" s="5" t="s">
        <v>305</v>
      </c>
      <c r="E4215">
        <v>14</v>
      </c>
      <c r="F4215">
        <v>0.94420373439788818</v>
      </c>
      <c r="G4215">
        <v>0.90929383039474487</v>
      </c>
      <c r="H4215">
        <v>2.651582658290863E-2</v>
      </c>
      <c r="I4215">
        <v>92.459752727272431</v>
      </c>
      <c r="J4215">
        <f t="shared" si="130"/>
        <v>0</v>
      </c>
    </row>
    <row r="4216" spans="1:10" x14ac:dyDescent="0.25">
      <c r="A4216" s="4" t="str">
        <f t="shared" si="131"/>
        <v>Thermostats2 Thermostats8/27/2021 (6pm-8pm)15</v>
      </c>
      <c r="B4216" t="s">
        <v>101</v>
      </c>
      <c r="C4216" t="s">
        <v>123</v>
      </c>
      <c r="D4216" s="5" t="s">
        <v>305</v>
      </c>
      <c r="E4216">
        <v>15</v>
      </c>
      <c r="F4216">
        <v>1.3930912017822266</v>
      </c>
      <c r="G4216">
        <v>1.4298838376998901</v>
      </c>
      <c r="H4216">
        <v>2.5246011093258858E-2</v>
      </c>
      <c r="I4216">
        <v>94.05069999999543</v>
      </c>
      <c r="J4216">
        <f t="shared" si="130"/>
        <v>0</v>
      </c>
    </row>
    <row r="4217" spans="1:10" x14ac:dyDescent="0.25">
      <c r="A4217" s="4" t="str">
        <f t="shared" si="131"/>
        <v>Thermostats2 Thermostats8/27/2021 (6pm-8pm)16</v>
      </c>
      <c r="B4217" t="s">
        <v>101</v>
      </c>
      <c r="C4217" t="s">
        <v>123</v>
      </c>
      <c r="D4217" s="5" t="s">
        <v>305</v>
      </c>
      <c r="E4217">
        <v>16</v>
      </c>
      <c r="F4217">
        <v>2.0245227813720703</v>
      </c>
      <c r="G4217">
        <v>2.0598835945129395</v>
      </c>
      <c r="H4217">
        <v>1.3897676952183247E-2</v>
      </c>
      <c r="I4217">
        <v>95.392098181818042</v>
      </c>
      <c r="J4217">
        <f t="shared" si="130"/>
        <v>0</v>
      </c>
    </row>
    <row r="4218" spans="1:10" x14ac:dyDescent="0.25">
      <c r="A4218" s="4" t="str">
        <f t="shared" si="131"/>
        <v>Thermostats2 Thermostats8/27/2021 (6pm-8pm)17</v>
      </c>
      <c r="B4218" t="s">
        <v>101</v>
      </c>
      <c r="C4218" t="s">
        <v>123</v>
      </c>
      <c r="D4218" s="5" t="s">
        <v>305</v>
      </c>
      <c r="E4218">
        <v>17</v>
      </c>
      <c r="F4218">
        <v>2.566124439239502</v>
      </c>
      <c r="G4218">
        <v>2.5307636260986328</v>
      </c>
      <c r="H4218">
        <v>1.3897676952183247E-2</v>
      </c>
      <c r="I4218">
        <v>95.134570909095331</v>
      </c>
      <c r="J4218">
        <f t="shared" si="130"/>
        <v>0</v>
      </c>
    </row>
    <row r="4219" spans="1:10" x14ac:dyDescent="0.25">
      <c r="A4219" s="4" t="str">
        <f t="shared" si="131"/>
        <v>Thermostats2 Thermostats8/27/2021 (6pm-8pm)18</v>
      </c>
      <c r="B4219" t="s">
        <v>101</v>
      </c>
      <c r="C4219" t="s">
        <v>123</v>
      </c>
      <c r="D4219" s="5" t="s">
        <v>305</v>
      </c>
      <c r="E4219">
        <v>18</v>
      </c>
      <c r="F4219">
        <v>2.9629621505737305</v>
      </c>
      <c r="G4219">
        <v>2.9120824337005615</v>
      </c>
      <c r="H4219">
        <v>2.5912968441843987E-2</v>
      </c>
      <c r="I4219">
        <v>93.377852727271161</v>
      </c>
      <c r="J4219">
        <f t="shared" si="130"/>
        <v>0</v>
      </c>
    </row>
    <row r="4220" spans="1:10" x14ac:dyDescent="0.25">
      <c r="A4220" s="4" t="str">
        <f t="shared" si="131"/>
        <v>Thermostats2 Thermostats8/27/2021 (6pm-8pm)19</v>
      </c>
      <c r="B4220" t="s">
        <v>101</v>
      </c>
      <c r="C4220" t="s">
        <v>123</v>
      </c>
      <c r="D4220" s="5" t="s">
        <v>305</v>
      </c>
      <c r="E4220">
        <v>19</v>
      </c>
      <c r="F4220">
        <v>3.1691210269927979</v>
      </c>
      <c r="G4220">
        <v>1.8039783239364624</v>
      </c>
      <c r="H4220">
        <v>2.9493991285562515E-2</v>
      </c>
      <c r="I4220">
        <v>91.691465454543376</v>
      </c>
      <c r="J4220">
        <f t="shared" si="130"/>
        <v>0</v>
      </c>
    </row>
    <row r="4221" spans="1:10" x14ac:dyDescent="0.25">
      <c r="A4221" s="4" t="str">
        <f t="shared" si="131"/>
        <v>Thermostats2 Thermostats8/27/2021 (6pm-8pm)20</v>
      </c>
      <c r="B4221" t="s">
        <v>101</v>
      </c>
      <c r="C4221" t="s">
        <v>123</v>
      </c>
      <c r="D4221" s="5" t="s">
        <v>305</v>
      </c>
      <c r="E4221">
        <v>20</v>
      </c>
      <c r="F4221">
        <v>3.0358357429504395</v>
      </c>
      <c r="G4221">
        <v>2.2673795223236084</v>
      </c>
      <c r="H4221">
        <v>2.8529800474643707E-2</v>
      </c>
      <c r="I4221">
        <v>88.718090909090492</v>
      </c>
      <c r="J4221">
        <f t="shared" si="130"/>
        <v>0</v>
      </c>
    </row>
    <row r="4222" spans="1:10" x14ac:dyDescent="0.25">
      <c r="A4222" s="4" t="str">
        <f t="shared" si="131"/>
        <v>Thermostats2 Thermostats8/27/2021 (6pm-8pm)21</v>
      </c>
      <c r="B4222" t="s">
        <v>101</v>
      </c>
      <c r="C4222" t="s">
        <v>123</v>
      </c>
      <c r="D4222" s="5" t="s">
        <v>305</v>
      </c>
      <c r="E4222">
        <v>21</v>
      </c>
      <c r="F4222">
        <v>2.853931188583374</v>
      </c>
      <c r="G4222">
        <v>3.4637000560760498</v>
      </c>
      <c r="H4222">
        <v>2.8323125094175339E-2</v>
      </c>
      <c r="I4222">
        <v>83.918467272727355</v>
      </c>
      <c r="J4222">
        <f t="shared" si="130"/>
        <v>0</v>
      </c>
    </row>
    <row r="4223" spans="1:10" x14ac:dyDescent="0.25">
      <c r="A4223" s="4" t="str">
        <f t="shared" si="131"/>
        <v>Thermostats2 Thermostats8/27/2021 (6pm-8pm)22</v>
      </c>
      <c r="B4223" t="s">
        <v>101</v>
      </c>
      <c r="C4223" t="s">
        <v>123</v>
      </c>
      <c r="D4223" s="5" t="s">
        <v>305</v>
      </c>
      <c r="E4223">
        <v>22</v>
      </c>
      <c r="F4223">
        <v>2.6173555850982666</v>
      </c>
      <c r="G4223">
        <v>2.8727545738220215</v>
      </c>
      <c r="H4223">
        <v>2.6831606402993202E-2</v>
      </c>
      <c r="I4223">
        <v>80.019463636360371</v>
      </c>
      <c r="J4223">
        <f t="shared" si="130"/>
        <v>0</v>
      </c>
    </row>
    <row r="4224" spans="1:10" x14ac:dyDescent="0.25">
      <c r="A4224" s="4" t="str">
        <f t="shared" si="131"/>
        <v>Thermostats2 Thermostats8/27/2021 (6pm-8pm)23</v>
      </c>
      <c r="B4224" t="s">
        <v>101</v>
      </c>
      <c r="C4224" t="s">
        <v>123</v>
      </c>
      <c r="D4224" s="5" t="s">
        <v>305</v>
      </c>
      <c r="E4224">
        <v>23</v>
      </c>
      <c r="F4224">
        <v>2.338294506072998</v>
      </c>
      <c r="G4224">
        <v>2.5286579132080078</v>
      </c>
      <c r="H4224">
        <v>2.711247093975544E-2</v>
      </c>
      <c r="I4224">
        <v>77.633139999999855</v>
      </c>
      <c r="J4224">
        <f t="shared" si="130"/>
        <v>0</v>
      </c>
    </row>
    <row r="4225" spans="1:10" x14ac:dyDescent="0.25">
      <c r="A4225" s="4" t="str">
        <f t="shared" si="131"/>
        <v>Thermostats2 Thermostats8/27/2021 (6pm-8pm)24</v>
      </c>
      <c r="B4225" t="s">
        <v>101</v>
      </c>
      <c r="C4225" t="s">
        <v>123</v>
      </c>
      <c r="D4225" s="5" t="s">
        <v>305</v>
      </c>
      <c r="E4225">
        <v>24</v>
      </c>
      <c r="F4225">
        <v>2.0090632438659668</v>
      </c>
      <c r="G4225">
        <v>2.1783144474029541</v>
      </c>
      <c r="H4225">
        <v>2.5869870558381081E-2</v>
      </c>
      <c r="I4225">
        <v>75.622203636360908</v>
      </c>
      <c r="J4225">
        <f t="shared" si="130"/>
        <v>0</v>
      </c>
    </row>
    <row r="4226" spans="1:10" x14ac:dyDescent="0.25">
      <c r="A4226" s="4" t="str">
        <f t="shared" si="131"/>
        <v>Thermostats2 Thermostats9/9/2021 (6pm-8pm)1</v>
      </c>
      <c r="B4226" t="s">
        <v>101</v>
      </c>
      <c r="C4226" t="s">
        <v>123</v>
      </c>
      <c r="D4226" s="5" t="s">
        <v>306</v>
      </c>
      <c r="E4226">
        <v>1</v>
      </c>
      <c r="F4226">
        <v>1.7138181924819946</v>
      </c>
      <c r="G4226">
        <v>1.7047008275985718</v>
      </c>
      <c r="H4226">
        <v>2.557031624019146E-2</v>
      </c>
      <c r="I4226">
        <v>72.80251307075406</v>
      </c>
      <c r="J4226">
        <f t="shared" ref="J4226:J4289" si="132">INDEX(events, MATCH(CONCATENATE(B4226, C4226, D4226), events_y, 0), MATCH("Confidential", events_x, 0))</f>
        <v>0</v>
      </c>
    </row>
    <row r="4227" spans="1:10" x14ac:dyDescent="0.25">
      <c r="A4227" s="4" t="str">
        <f t="shared" ref="A4227:A4290" si="133">B4227&amp;C4227&amp;D4227&amp;E4227</f>
        <v>Thermostats2 Thermostats9/9/2021 (6pm-8pm)2</v>
      </c>
      <c r="B4227" t="s">
        <v>101</v>
      </c>
      <c r="C4227" t="s">
        <v>123</v>
      </c>
      <c r="D4227" s="5" t="s">
        <v>306</v>
      </c>
      <c r="E4227">
        <v>2</v>
      </c>
      <c r="F4227">
        <v>1.4758555889129639</v>
      </c>
      <c r="G4227">
        <v>1.4900443553924561</v>
      </c>
      <c r="H4227">
        <v>2.3853546008467674E-2</v>
      </c>
      <c r="I4227">
        <v>72.29594109445722</v>
      </c>
      <c r="J4227">
        <f t="shared" si="132"/>
        <v>0</v>
      </c>
    </row>
    <row r="4228" spans="1:10" x14ac:dyDescent="0.25">
      <c r="A4228" s="4" t="str">
        <f t="shared" si="133"/>
        <v>Thermostats2 Thermostats9/9/2021 (6pm-8pm)3</v>
      </c>
      <c r="B4228" t="s">
        <v>101</v>
      </c>
      <c r="C4228" t="s">
        <v>123</v>
      </c>
      <c r="D4228" s="5" t="s">
        <v>306</v>
      </c>
      <c r="E4228">
        <v>3</v>
      </c>
      <c r="F4228">
        <v>1.2742975950241089</v>
      </c>
      <c r="G4228">
        <v>1.3271872997283936</v>
      </c>
      <c r="H4228">
        <v>2.1671457216143608E-2</v>
      </c>
      <c r="I4228">
        <v>71.866547577550165</v>
      </c>
      <c r="J4228">
        <f t="shared" si="132"/>
        <v>0</v>
      </c>
    </row>
    <row r="4229" spans="1:10" x14ac:dyDescent="0.25">
      <c r="A4229" s="4" t="str">
        <f t="shared" si="133"/>
        <v>Thermostats2 Thermostats9/9/2021 (6pm-8pm)4</v>
      </c>
      <c r="B4229" t="s">
        <v>101</v>
      </c>
      <c r="C4229" t="s">
        <v>123</v>
      </c>
      <c r="D4229" s="5" t="s">
        <v>306</v>
      </c>
      <c r="E4229">
        <v>4</v>
      </c>
      <c r="F4229">
        <v>1.1343203783035278</v>
      </c>
      <c r="G4229">
        <v>1.1951961517333984</v>
      </c>
      <c r="H4229">
        <v>1.9319053739309311E-2</v>
      </c>
      <c r="I4229">
        <v>71.588415824325907</v>
      </c>
      <c r="J4229">
        <f t="shared" si="132"/>
        <v>0</v>
      </c>
    </row>
    <row r="4230" spans="1:10" x14ac:dyDescent="0.25">
      <c r="A4230" s="4" t="str">
        <f t="shared" si="133"/>
        <v>Thermostats2 Thermostats9/9/2021 (6pm-8pm)5</v>
      </c>
      <c r="B4230" t="s">
        <v>101</v>
      </c>
      <c r="C4230" t="s">
        <v>123</v>
      </c>
      <c r="D4230" s="5" t="s">
        <v>306</v>
      </c>
      <c r="E4230">
        <v>5</v>
      </c>
      <c r="F4230">
        <v>1.0601440668106079</v>
      </c>
      <c r="G4230">
        <v>1.098535418510437</v>
      </c>
      <c r="H4230">
        <v>1.7236951738595963E-2</v>
      </c>
      <c r="I4230">
        <v>71.484789125126412</v>
      </c>
      <c r="J4230">
        <f t="shared" si="132"/>
        <v>0</v>
      </c>
    </row>
    <row r="4231" spans="1:10" x14ac:dyDescent="0.25">
      <c r="A4231" s="4" t="str">
        <f t="shared" si="133"/>
        <v>Thermostats2 Thermostats9/9/2021 (6pm-8pm)6</v>
      </c>
      <c r="B4231" t="s">
        <v>101</v>
      </c>
      <c r="C4231" t="s">
        <v>123</v>
      </c>
      <c r="D4231" s="5" t="s">
        <v>306</v>
      </c>
      <c r="E4231">
        <v>6</v>
      </c>
      <c r="F4231">
        <v>1.0387502908706665</v>
      </c>
      <c r="G4231">
        <v>1.0510598421096802</v>
      </c>
      <c r="H4231">
        <v>1.4696273021399975E-2</v>
      </c>
      <c r="I4231">
        <v>71.254013593587999</v>
      </c>
      <c r="J4231">
        <f t="shared" si="132"/>
        <v>0</v>
      </c>
    </row>
    <row r="4232" spans="1:10" x14ac:dyDescent="0.25">
      <c r="A4232" s="4" t="str">
        <f t="shared" si="133"/>
        <v>Thermostats2 Thermostats9/9/2021 (6pm-8pm)7</v>
      </c>
      <c r="B4232" t="s">
        <v>101</v>
      </c>
      <c r="C4232" t="s">
        <v>123</v>
      </c>
      <c r="D4232" s="5" t="s">
        <v>306</v>
      </c>
      <c r="E4232">
        <v>7</v>
      </c>
      <c r="F4232">
        <v>1.0387893915176392</v>
      </c>
      <c r="G4232">
        <v>1.0767862796783447</v>
      </c>
      <c r="H4232">
        <v>1.30699397996068E-2</v>
      </c>
      <c r="I4232">
        <v>71.311582432900479</v>
      </c>
      <c r="J4232">
        <f t="shared" si="132"/>
        <v>0</v>
      </c>
    </row>
    <row r="4233" spans="1:10" x14ac:dyDescent="0.25">
      <c r="A4233" s="4" t="str">
        <f t="shared" si="133"/>
        <v>Thermostats2 Thermostats9/9/2021 (6pm-8pm)8</v>
      </c>
      <c r="B4233" t="s">
        <v>101</v>
      </c>
      <c r="C4233" t="s">
        <v>123</v>
      </c>
      <c r="D4233" s="5" t="s">
        <v>306</v>
      </c>
      <c r="E4233">
        <v>8</v>
      </c>
      <c r="F4233">
        <v>0.97286361455917358</v>
      </c>
      <c r="G4233">
        <v>1.0028727054595947</v>
      </c>
      <c r="H4233">
        <v>1.3927346095442772E-2</v>
      </c>
      <c r="I4233">
        <v>71.150285813869687</v>
      </c>
      <c r="J4233">
        <f t="shared" si="132"/>
        <v>0</v>
      </c>
    </row>
    <row r="4234" spans="1:10" x14ac:dyDescent="0.25">
      <c r="A4234" s="4" t="str">
        <f t="shared" si="133"/>
        <v>Thermostats2 Thermostats9/9/2021 (6pm-8pm)9</v>
      </c>
      <c r="B4234" t="s">
        <v>101</v>
      </c>
      <c r="C4234" t="s">
        <v>123</v>
      </c>
      <c r="D4234" s="5" t="s">
        <v>306</v>
      </c>
      <c r="E4234">
        <v>9</v>
      </c>
      <c r="F4234">
        <v>0.80175656080245972</v>
      </c>
      <c r="G4234">
        <v>0.78142827749252319</v>
      </c>
      <c r="H4234">
        <v>1.6221314668655396E-2</v>
      </c>
      <c r="I4234">
        <v>72.573365284071215</v>
      </c>
      <c r="J4234">
        <f t="shared" si="132"/>
        <v>0</v>
      </c>
    </row>
    <row r="4235" spans="1:10" x14ac:dyDescent="0.25">
      <c r="A4235" s="4" t="str">
        <f t="shared" si="133"/>
        <v>Thermostats2 Thermostats9/9/2021 (6pm-8pm)10</v>
      </c>
      <c r="B4235" t="s">
        <v>101</v>
      </c>
      <c r="C4235" t="s">
        <v>123</v>
      </c>
      <c r="D4235" s="5" t="s">
        <v>306</v>
      </c>
      <c r="E4235">
        <v>10</v>
      </c>
      <c r="F4235">
        <v>0.64673495292663574</v>
      </c>
      <c r="G4235">
        <v>0.61255663633346558</v>
      </c>
      <c r="H4235">
        <v>1.9374120980501175E-2</v>
      </c>
      <c r="I4235">
        <v>76.313680724991499</v>
      </c>
      <c r="J4235">
        <f t="shared" si="132"/>
        <v>0</v>
      </c>
    </row>
    <row r="4236" spans="1:10" x14ac:dyDescent="0.25">
      <c r="A4236" s="4" t="str">
        <f t="shared" si="133"/>
        <v>Thermostats2 Thermostats9/9/2021 (6pm-8pm)11</v>
      </c>
      <c r="B4236" t="s">
        <v>101</v>
      </c>
      <c r="C4236" t="s">
        <v>123</v>
      </c>
      <c r="D4236" s="5" t="s">
        <v>306</v>
      </c>
      <c r="E4236">
        <v>11</v>
      </c>
      <c r="F4236">
        <v>0.54317677021026611</v>
      </c>
      <c r="G4236">
        <v>0.56889379024505615</v>
      </c>
      <c r="H4236">
        <v>2.1740337833762169E-2</v>
      </c>
      <c r="I4236">
        <v>80.967765772045908</v>
      </c>
      <c r="J4236">
        <f t="shared" si="132"/>
        <v>0</v>
      </c>
    </row>
    <row r="4237" spans="1:10" x14ac:dyDescent="0.25">
      <c r="A4237" s="4" t="str">
        <f t="shared" si="133"/>
        <v>Thermostats2 Thermostats9/9/2021 (6pm-8pm)12</v>
      </c>
      <c r="B4237" t="s">
        <v>101</v>
      </c>
      <c r="C4237" t="s">
        <v>123</v>
      </c>
      <c r="D4237" s="5" t="s">
        <v>306</v>
      </c>
      <c r="E4237">
        <v>12</v>
      </c>
      <c r="F4237">
        <v>0.65129870176315308</v>
      </c>
      <c r="G4237">
        <v>0.63269352912902832</v>
      </c>
      <c r="H4237">
        <v>2.4378269910812378E-2</v>
      </c>
      <c r="I4237">
        <v>85.01890205646967</v>
      </c>
      <c r="J4237">
        <f t="shared" si="132"/>
        <v>0</v>
      </c>
    </row>
    <row r="4238" spans="1:10" x14ac:dyDescent="0.25">
      <c r="A4238" s="4" t="str">
        <f t="shared" si="133"/>
        <v>Thermostats2 Thermostats9/9/2021 (6pm-8pm)13</v>
      </c>
      <c r="B4238" t="s">
        <v>101</v>
      </c>
      <c r="C4238" t="s">
        <v>123</v>
      </c>
      <c r="D4238" s="5" t="s">
        <v>306</v>
      </c>
      <c r="E4238">
        <v>13</v>
      </c>
      <c r="F4238">
        <v>0.92967140674591064</v>
      </c>
      <c r="G4238">
        <v>0.935200035572052</v>
      </c>
      <c r="H4238">
        <v>2.6170017197728157E-2</v>
      </c>
      <c r="I4238">
        <v>87.823241547576004</v>
      </c>
      <c r="J4238">
        <f t="shared" si="132"/>
        <v>0</v>
      </c>
    </row>
    <row r="4239" spans="1:10" x14ac:dyDescent="0.25">
      <c r="A4239" s="4" t="str">
        <f t="shared" si="133"/>
        <v>Thermostats2 Thermostats9/9/2021 (6pm-8pm)14</v>
      </c>
      <c r="B4239" t="s">
        <v>101</v>
      </c>
      <c r="C4239" t="s">
        <v>123</v>
      </c>
      <c r="D4239" s="5" t="s">
        <v>306</v>
      </c>
      <c r="E4239">
        <v>14</v>
      </c>
      <c r="F4239">
        <v>1.3320879936218262</v>
      </c>
      <c r="G4239">
        <v>1.3313628435134888</v>
      </c>
      <c r="H4239">
        <v>2.6820313185453415E-2</v>
      </c>
      <c r="I4239">
        <v>90.232387591498991</v>
      </c>
      <c r="J4239">
        <f t="shared" si="132"/>
        <v>0</v>
      </c>
    </row>
    <row r="4240" spans="1:10" x14ac:dyDescent="0.25">
      <c r="A4240" s="4" t="str">
        <f t="shared" si="133"/>
        <v>Thermostats2 Thermostats9/9/2021 (6pm-8pm)15</v>
      </c>
      <c r="B4240" t="s">
        <v>101</v>
      </c>
      <c r="C4240" t="s">
        <v>123</v>
      </c>
      <c r="D4240" s="5" t="s">
        <v>306</v>
      </c>
      <c r="E4240">
        <v>15</v>
      </c>
      <c r="F4240">
        <v>1.8027071952819824</v>
      </c>
      <c r="G4240">
        <v>1.7781966924667358</v>
      </c>
      <c r="H4240">
        <v>2.5216767564415932E-2</v>
      </c>
      <c r="I4240">
        <v>91.938156151965956</v>
      </c>
      <c r="J4240">
        <f t="shared" si="132"/>
        <v>0</v>
      </c>
    </row>
    <row r="4241" spans="1:10" x14ac:dyDescent="0.25">
      <c r="A4241" s="4" t="str">
        <f t="shared" si="133"/>
        <v>Thermostats2 Thermostats9/9/2021 (6pm-8pm)16</v>
      </c>
      <c r="B4241" t="s">
        <v>101</v>
      </c>
      <c r="C4241" t="s">
        <v>123</v>
      </c>
      <c r="D4241" s="5" t="s">
        <v>306</v>
      </c>
      <c r="E4241">
        <v>16</v>
      </c>
      <c r="F4241">
        <v>2.368964672088623</v>
      </c>
      <c r="G4241">
        <v>2.374096155166626</v>
      </c>
      <c r="H4241">
        <v>1.3768473640084267E-2</v>
      </c>
      <c r="I4241">
        <v>93.87835482746226</v>
      </c>
      <c r="J4241">
        <f t="shared" si="132"/>
        <v>0</v>
      </c>
    </row>
    <row r="4242" spans="1:10" x14ac:dyDescent="0.25">
      <c r="A4242" s="4" t="str">
        <f t="shared" si="133"/>
        <v>Thermostats2 Thermostats9/9/2021 (6pm-8pm)17</v>
      </c>
      <c r="B4242" t="s">
        <v>101</v>
      </c>
      <c r="C4242" t="s">
        <v>123</v>
      </c>
      <c r="D4242" s="5" t="s">
        <v>306</v>
      </c>
      <c r="E4242">
        <v>17</v>
      </c>
      <c r="F4242">
        <v>2.7965970039367676</v>
      </c>
      <c r="G4242">
        <v>2.7914655208587646</v>
      </c>
      <c r="H4242">
        <v>1.3768473640084267E-2</v>
      </c>
      <c r="I4242">
        <v>93.794973858486969</v>
      </c>
      <c r="J4242">
        <f t="shared" si="132"/>
        <v>0</v>
      </c>
    </row>
    <row r="4243" spans="1:10" x14ac:dyDescent="0.25">
      <c r="A4243" s="4" t="str">
        <f t="shared" si="133"/>
        <v>Thermostats2 Thermostats9/9/2021 (6pm-8pm)18</v>
      </c>
      <c r="B4243" t="s">
        <v>101</v>
      </c>
      <c r="C4243" t="s">
        <v>123</v>
      </c>
      <c r="D4243" s="5" t="s">
        <v>306</v>
      </c>
      <c r="E4243">
        <v>18</v>
      </c>
      <c r="F4243">
        <v>3.1162724494934082</v>
      </c>
      <c r="G4243">
        <v>3.1392371654510498</v>
      </c>
      <c r="H4243">
        <v>2.5496022775769234E-2</v>
      </c>
      <c r="I4243">
        <v>92.169090275354463</v>
      </c>
      <c r="J4243">
        <f t="shared" si="132"/>
        <v>0</v>
      </c>
    </row>
    <row r="4244" spans="1:10" x14ac:dyDescent="0.25">
      <c r="A4244" s="4" t="str">
        <f t="shared" si="133"/>
        <v>Thermostats2 Thermostats9/9/2021 (6pm-8pm)19</v>
      </c>
      <c r="B4244" t="s">
        <v>101</v>
      </c>
      <c r="C4244" t="s">
        <v>123</v>
      </c>
      <c r="D4244" s="5" t="s">
        <v>306</v>
      </c>
      <c r="E4244">
        <v>19</v>
      </c>
      <c r="F4244">
        <v>3.2099342346191406</v>
      </c>
      <c r="G4244">
        <v>1.8651189804077148</v>
      </c>
      <c r="H4244">
        <v>2.896760031580925E-2</v>
      </c>
      <c r="I4244">
        <v>89.578654583479107</v>
      </c>
      <c r="J4244">
        <f t="shared" si="132"/>
        <v>0</v>
      </c>
    </row>
    <row r="4245" spans="1:10" x14ac:dyDescent="0.25">
      <c r="A4245" s="4" t="str">
        <f t="shared" si="133"/>
        <v>Thermostats2 Thermostats9/9/2021 (6pm-8pm)20</v>
      </c>
      <c r="B4245" t="s">
        <v>101</v>
      </c>
      <c r="C4245" t="s">
        <v>123</v>
      </c>
      <c r="D4245" s="5" t="s">
        <v>306</v>
      </c>
      <c r="E4245">
        <v>20</v>
      </c>
      <c r="F4245">
        <v>3.0537030696868896</v>
      </c>
      <c r="G4245">
        <v>2.3726749420166016</v>
      </c>
      <c r="H4245">
        <v>2.8623858466744423E-2</v>
      </c>
      <c r="I4245">
        <v>85.877434646218433</v>
      </c>
      <c r="J4245">
        <f t="shared" si="132"/>
        <v>0</v>
      </c>
    </row>
    <row r="4246" spans="1:10" x14ac:dyDescent="0.25">
      <c r="A4246" s="4" t="str">
        <f t="shared" si="133"/>
        <v>Thermostats2 Thermostats9/9/2021 (6pm-8pm)21</v>
      </c>
      <c r="B4246" t="s">
        <v>101</v>
      </c>
      <c r="C4246" t="s">
        <v>123</v>
      </c>
      <c r="D4246" s="5" t="s">
        <v>306</v>
      </c>
      <c r="E4246">
        <v>21</v>
      </c>
      <c r="F4246">
        <v>2.9706239700317383</v>
      </c>
      <c r="G4246">
        <v>3.6775455474853516</v>
      </c>
      <c r="H4246">
        <v>2.8244337067008018E-2</v>
      </c>
      <c r="I4246">
        <v>82.216089229696522</v>
      </c>
      <c r="J4246">
        <f t="shared" si="132"/>
        <v>0</v>
      </c>
    </row>
    <row r="4247" spans="1:10" x14ac:dyDescent="0.25">
      <c r="A4247" s="4" t="str">
        <f t="shared" si="133"/>
        <v>Thermostats2 Thermostats9/9/2021 (6pm-8pm)22</v>
      </c>
      <c r="B4247" t="s">
        <v>101</v>
      </c>
      <c r="C4247" t="s">
        <v>123</v>
      </c>
      <c r="D4247" s="5" t="s">
        <v>306</v>
      </c>
      <c r="E4247">
        <v>22</v>
      </c>
      <c r="F4247">
        <v>2.7392230033874512</v>
      </c>
      <c r="G4247">
        <v>3.0412092208862305</v>
      </c>
      <c r="H4247">
        <v>2.7170430868864059E-2</v>
      </c>
      <c r="I4247">
        <v>79.68409724642278</v>
      </c>
      <c r="J4247">
        <f t="shared" si="132"/>
        <v>0</v>
      </c>
    </row>
    <row r="4248" spans="1:10" x14ac:dyDescent="0.25">
      <c r="A4248" s="4" t="str">
        <f t="shared" si="133"/>
        <v>Thermostats2 Thermostats9/9/2021 (6pm-8pm)23</v>
      </c>
      <c r="B4248" t="s">
        <v>101</v>
      </c>
      <c r="C4248" t="s">
        <v>123</v>
      </c>
      <c r="D4248" s="5" t="s">
        <v>306</v>
      </c>
      <c r="E4248">
        <v>23</v>
      </c>
      <c r="F4248">
        <v>2.4075655937194824</v>
      </c>
      <c r="G4248">
        <v>2.6300246715545654</v>
      </c>
      <c r="H4248">
        <v>2.6924943551421165E-2</v>
      </c>
      <c r="I4248">
        <v>77.590355524574889</v>
      </c>
      <c r="J4248">
        <f t="shared" si="132"/>
        <v>0</v>
      </c>
    </row>
    <row r="4249" spans="1:10" x14ac:dyDescent="0.25">
      <c r="A4249" s="4" t="str">
        <f t="shared" si="133"/>
        <v>Thermostats2 Thermostats9/9/2021 (6pm-8pm)24</v>
      </c>
      <c r="B4249" t="s">
        <v>101</v>
      </c>
      <c r="C4249" t="s">
        <v>123</v>
      </c>
      <c r="D4249" s="5" t="s">
        <v>306</v>
      </c>
      <c r="E4249">
        <v>24</v>
      </c>
      <c r="F4249">
        <v>2.0487604141235352</v>
      </c>
      <c r="G4249">
        <v>2.2032978534698486</v>
      </c>
      <c r="H4249">
        <v>2.5685537606477737E-2</v>
      </c>
      <c r="I4249">
        <v>76.097183687694681</v>
      </c>
      <c r="J4249">
        <f t="shared" si="132"/>
        <v>0</v>
      </c>
    </row>
    <row r="4250" spans="1:10" x14ac:dyDescent="0.25">
      <c r="A4250" s="4" t="str">
        <f t="shared" si="133"/>
        <v>Thermostats2 Thermostats9/14/2021 (4pm-7pm)1</v>
      </c>
      <c r="B4250" t="s">
        <v>101</v>
      </c>
      <c r="C4250" t="s">
        <v>123</v>
      </c>
      <c r="D4250" s="5" t="s">
        <v>307</v>
      </c>
      <c r="E4250">
        <v>1</v>
      </c>
      <c r="F4250">
        <v>1.3473223447799683</v>
      </c>
      <c r="G4250">
        <v>1.3796118497848511</v>
      </c>
      <c r="H4250">
        <v>2.2208118811249733E-2</v>
      </c>
      <c r="I4250">
        <v>68.667058414465487</v>
      </c>
      <c r="J4250">
        <f t="shared" si="132"/>
        <v>0</v>
      </c>
    </row>
    <row r="4251" spans="1:10" x14ac:dyDescent="0.25">
      <c r="A4251" s="4" t="str">
        <f t="shared" si="133"/>
        <v>Thermostats2 Thermostats9/14/2021 (4pm-7pm)2</v>
      </c>
      <c r="B4251" t="s">
        <v>101</v>
      </c>
      <c r="C4251" t="s">
        <v>123</v>
      </c>
      <c r="D4251" s="5" t="s">
        <v>307</v>
      </c>
      <c r="E4251">
        <v>2</v>
      </c>
      <c r="F4251">
        <v>1.1614606380462646</v>
      </c>
      <c r="G4251">
        <v>1.1818387508392334</v>
      </c>
      <c r="H4251">
        <v>2.1028347313404083E-2</v>
      </c>
      <c r="I4251">
        <v>67.496479485392527</v>
      </c>
      <c r="J4251">
        <f t="shared" si="132"/>
        <v>0</v>
      </c>
    </row>
    <row r="4252" spans="1:10" x14ac:dyDescent="0.25">
      <c r="A4252" s="4" t="str">
        <f t="shared" si="133"/>
        <v>Thermostats2 Thermostats9/14/2021 (4pm-7pm)3</v>
      </c>
      <c r="B4252" t="s">
        <v>101</v>
      </c>
      <c r="C4252" t="s">
        <v>123</v>
      </c>
      <c r="D4252" s="5" t="s">
        <v>307</v>
      </c>
      <c r="E4252">
        <v>3</v>
      </c>
      <c r="F4252">
        <v>1.0186563730239868</v>
      </c>
      <c r="G4252">
        <v>1.02540123462677</v>
      </c>
      <c r="H4252">
        <v>1.8800981342792511E-2</v>
      </c>
      <c r="I4252">
        <v>66.244634909594808</v>
      </c>
      <c r="J4252">
        <f t="shared" si="132"/>
        <v>0</v>
      </c>
    </row>
    <row r="4253" spans="1:10" x14ac:dyDescent="0.25">
      <c r="A4253" s="4" t="str">
        <f t="shared" si="133"/>
        <v>Thermostats2 Thermostats9/14/2021 (4pm-7pm)4</v>
      </c>
      <c r="B4253" t="s">
        <v>101</v>
      </c>
      <c r="C4253" t="s">
        <v>123</v>
      </c>
      <c r="D4253" s="5" t="s">
        <v>307</v>
      </c>
      <c r="E4253">
        <v>4</v>
      </c>
      <c r="F4253">
        <v>0.90046125650405884</v>
      </c>
      <c r="G4253">
        <v>0.91605931520462036</v>
      </c>
      <c r="H4253">
        <v>1.643790490925312E-2</v>
      </c>
      <c r="I4253">
        <v>65.60957232267441</v>
      </c>
      <c r="J4253">
        <f t="shared" si="132"/>
        <v>0</v>
      </c>
    </row>
    <row r="4254" spans="1:10" x14ac:dyDescent="0.25">
      <c r="A4254" s="4" t="str">
        <f t="shared" si="133"/>
        <v>Thermostats2 Thermostats9/14/2021 (4pm-7pm)5</v>
      </c>
      <c r="B4254" t="s">
        <v>101</v>
      </c>
      <c r="C4254" t="s">
        <v>123</v>
      </c>
      <c r="D4254" s="5" t="s">
        <v>307</v>
      </c>
      <c r="E4254">
        <v>5</v>
      </c>
      <c r="F4254">
        <v>0.84768009185791016</v>
      </c>
      <c r="G4254">
        <v>0.86395424604415894</v>
      </c>
      <c r="H4254">
        <v>1.4956638216972351E-2</v>
      </c>
      <c r="I4254">
        <v>64.856639429765508</v>
      </c>
      <c r="J4254">
        <f t="shared" si="132"/>
        <v>0</v>
      </c>
    </row>
    <row r="4255" spans="1:10" x14ac:dyDescent="0.25">
      <c r="A4255" s="4" t="str">
        <f t="shared" si="133"/>
        <v>Thermostats2 Thermostats9/14/2021 (4pm-7pm)6</v>
      </c>
      <c r="B4255" t="s">
        <v>101</v>
      </c>
      <c r="C4255" t="s">
        <v>123</v>
      </c>
      <c r="D4255" s="5" t="s">
        <v>307</v>
      </c>
      <c r="E4255">
        <v>6</v>
      </c>
      <c r="F4255">
        <v>0.83421891927719116</v>
      </c>
      <c r="G4255">
        <v>0.84379750490188599</v>
      </c>
      <c r="H4255">
        <v>1.2667451053857803E-2</v>
      </c>
      <c r="I4255">
        <v>63.988214534075532</v>
      </c>
      <c r="J4255">
        <f t="shared" si="132"/>
        <v>0</v>
      </c>
    </row>
    <row r="4256" spans="1:10" x14ac:dyDescent="0.25">
      <c r="A4256" s="4" t="str">
        <f t="shared" si="133"/>
        <v>Thermostats2 Thermostats9/14/2021 (4pm-7pm)7</v>
      </c>
      <c r="B4256" t="s">
        <v>101</v>
      </c>
      <c r="C4256" t="s">
        <v>123</v>
      </c>
      <c r="D4256" s="5" t="s">
        <v>307</v>
      </c>
      <c r="E4256">
        <v>7</v>
      </c>
      <c r="F4256">
        <v>0.86935269832611084</v>
      </c>
      <c r="G4256">
        <v>0.88324582576751709</v>
      </c>
      <c r="H4256">
        <v>1.1196425184607506E-2</v>
      </c>
      <c r="I4256">
        <v>63.492600834493778</v>
      </c>
      <c r="J4256">
        <f t="shared" si="132"/>
        <v>0</v>
      </c>
    </row>
    <row r="4257" spans="1:10" x14ac:dyDescent="0.25">
      <c r="A4257" s="4" t="str">
        <f t="shared" si="133"/>
        <v>Thermostats2 Thermostats9/14/2021 (4pm-7pm)8</v>
      </c>
      <c r="B4257" t="s">
        <v>101</v>
      </c>
      <c r="C4257" t="s">
        <v>123</v>
      </c>
      <c r="D4257" s="5" t="s">
        <v>307</v>
      </c>
      <c r="E4257">
        <v>8</v>
      </c>
      <c r="F4257">
        <v>0.77213126420974731</v>
      </c>
      <c r="G4257">
        <v>0.79182791709899902</v>
      </c>
      <c r="H4257">
        <v>1.2008767575025558E-2</v>
      </c>
      <c r="I4257">
        <v>63.273676981917802</v>
      </c>
      <c r="J4257">
        <f t="shared" si="132"/>
        <v>0</v>
      </c>
    </row>
    <row r="4258" spans="1:10" x14ac:dyDescent="0.25">
      <c r="A4258" s="4" t="str">
        <f t="shared" si="133"/>
        <v>Thermostats2 Thermostats9/14/2021 (4pm-7pm)9</v>
      </c>
      <c r="B4258" t="s">
        <v>101</v>
      </c>
      <c r="C4258" t="s">
        <v>123</v>
      </c>
      <c r="D4258" s="5" t="s">
        <v>307</v>
      </c>
      <c r="E4258">
        <v>9</v>
      </c>
      <c r="F4258">
        <v>0.48050707578659058</v>
      </c>
      <c r="G4258">
        <v>0.47472232580184937</v>
      </c>
      <c r="H4258">
        <v>1.3240713626146317E-2</v>
      </c>
      <c r="I4258">
        <v>63.952174895689147</v>
      </c>
      <c r="J4258">
        <f t="shared" si="132"/>
        <v>0</v>
      </c>
    </row>
    <row r="4259" spans="1:10" x14ac:dyDescent="0.25">
      <c r="A4259" s="4" t="str">
        <f t="shared" si="133"/>
        <v>Thermostats2 Thermostats9/14/2021 (4pm-7pm)10</v>
      </c>
      <c r="B4259" t="s">
        <v>101</v>
      </c>
      <c r="C4259" t="s">
        <v>123</v>
      </c>
      <c r="D4259" s="5" t="s">
        <v>307</v>
      </c>
      <c r="E4259">
        <v>10</v>
      </c>
      <c r="F4259">
        <v>0.14237129688262939</v>
      </c>
      <c r="G4259">
        <v>0.13708555698394775</v>
      </c>
      <c r="H4259">
        <v>1.4808068051934242E-2</v>
      </c>
      <c r="I4259">
        <v>67.768584840057613</v>
      </c>
      <c r="J4259">
        <f t="shared" si="132"/>
        <v>0</v>
      </c>
    </row>
    <row r="4260" spans="1:10" x14ac:dyDescent="0.25">
      <c r="A4260" s="4" t="str">
        <f t="shared" si="133"/>
        <v>Thermostats2 Thermostats9/14/2021 (4pm-7pm)11</v>
      </c>
      <c r="B4260" t="s">
        <v>101</v>
      </c>
      <c r="C4260" t="s">
        <v>123</v>
      </c>
      <c r="D4260" s="5" t="s">
        <v>307</v>
      </c>
      <c r="E4260">
        <v>11</v>
      </c>
      <c r="F4260">
        <v>-0.11113443225622177</v>
      </c>
      <c r="G4260">
        <v>-9.7709685564041138E-2</v>
      </c>
      <c r="H4260">
        <v>1.5752978622913361E-2</v>
      </c>
      <c r="I4260">
        <v>72.481138734352129</v>
      </c>
      <c r="J4260">
        <f t="shared" si="132"/>
        <v>0</v>
      </c>
    </row>
    <row r="4261" spans="1:10" x14ac:dyDescent="0.25">
      <c r="A4261" s="4" t="str">
        <f t="shared" si="133"/>
        <v>Thermostats2 Thermostats9/14/2021 (4pm-7pm)12</v>
      </c>
      <c r="B4261" t="s">
        <v>101</v>
      </c>
      <c r="C4261" t="s">
        <v>123</v>
      </c>
      <c r="D4261" s="5" t="s">
        <v>307</v>
      </c>
      <c r="E4261">
        <v>12</v>
      </c>
      <c r="F4261">
        <v>-0.21368524432182312</v>
      </c>
      <c r="G4261">
        <v>-0.19323523342609406</v>
      </c>
      <c r="H4261">
        <v>1.7062509432435036E-2</v>
      </c>
      <c r="I4261">
        <v>77.425851877609048</v>
      </c>
      <c r="J4261">
        <f t="shared" si="132"/>
        <v>0</v>
      </c>
    </row>
    <row r="4262" spans="1:10" x14ac:dyDescent="0.25">
      <c r="A4262" s="4" t="str">
        <f t="shared" si="133"/>
        <v>Thermostats2 Thermostats9/14/2021 (4pm-7pm)13</v>
      </c>
      <c r="B4262" t="s">
        <v>101</v>
      </c>
      <c r="C4262" t="s">
        <v>123</v>
      </c>
      <c r="D4262" s="5" t="s">
        <v>307</v>
      </c>
      <c r="E4262">
        <v>13</v>
      </c>
      <c r="F4262">
        <v>-0.13572421669960022</v>
      </c>
      <c r="G4262">
        <v>-0.1516239196062088</v>
      </c>
      <c r="H4262">
        <v>1.6844119876623154E-2</v>
      </c>
      <c r="I4262">
        <v>81.931717663424607</v>
      </c>
      <c r="J4262">
        <f t="shared" si="132"/>
        <v>0</v>
      </c>
    </row>
    <row r="4263" spans="1:10" x14ac:dyDescent="0.25">
      <c r="A4263" s="4" t="str">
        <f t="shared" si="133"/>
        <v>Thermostats2 Thermostats9/14/2021 (4pm-7pm)14</v>
      </c>
      <c r="B4263" t="s">
        <v>101</v>
      </c>
      <c r="C4263" t="s">
        <v>123</v>
      </c>
      <c r="D4263" s="5" t="s">
        <v>307</v>
      </c>
      <c r="E4263">
        <v>14</v>
      </c>
      <c r="F4263">
        <v>8.2081876695156097E-2</v>
      </c>
      <c r="G4263">
        <v>8.1447258591651917E-2</v>
      </c>
      <c r="H4263">
        <v>1.0202527046203613E-2</v>
      </c>
      <c r="I4263">
        <v>84.928052851184134</v>
      </c>
      <c r="J4263">
        <f t="shared" si="132"/>
        <v>0</v>
      </c>
    </row>
    <row r="4264" spans="1:10" x14ac:dyDescent="0.25">
      <c r="A4264" s="4" t="str">
        <f t="shared" si="133"/>
        <v>Thermostats2 Thermostats9/14/2021 (4pm-7pm)15</v>
      </c>
      <c r="B4264" t="s">
        <v>101</v>
      </c>
      <c r="C4264" t="s">
        <v>123</v>
      </c>
      <c r="D4264" s="5" t="s">
        <v>307</v>
      </c>
      <c r="E4264">
        <v>15</v>
      </c>
      <c r="F4264">
        <v>0.43648257851600647</v>
      </c>
      <c r="G4264">
        <v>0.43711721897125244</v>
      </c>
      <c r="H4264">
        <v>1.0202527046203613E-2</v>
      </c>
      <c r="I4264">
        <v>86.238727399165541</v>
      </c>
      <c r="J4264">
        <f t="shared" si="132"/>
        <v>0</v>
      </c>
    </row>
    <row r="4265" spans="1:10" x14ac:dyDescent="0.25">
      <c r="A4265" s="4" t="str">
        <f t="shared" si="133"/>
        <v>Thermostats2 Thermostats9/14/2021 (4pm-7pm)16</v>
      </c>
      <c r="B4265" t="s">
        <v>101</v>
      </c>
      <c r="C4265" t="s">
        <v>123</v>
      </c>
      <c r="D4265" s="5" t="s">
        <v>307</v>
      </c>
      <c r="E4265">
        <v>16</v>
      </c>
      <c r="F4265">
        <v>0.99629408121109009</v>
      </c>
      <c r="G4265">
        <v>1.0533429384231567</v>
      </c>
      <c r="H4265">
        <v>2.1499928086996078E-2</v>
      </c>
      <c r="I4265">
        <v>86.667892906812611</v>
      </c>
      <c r="J4265">
        <f t="shared" si="132"/>
        <v>0</v>
      </c>
    </row>
    <row r="4266" spans="1:10" x14ac:dyDescent="0.25">
      <c r="A4266" s="4" t="str">
        <f t="shared" si="133"/>
        <v>Thermostats2 Thermostats9/14/2021 (4pm-7pm)17</v>
      </c>
      <c r="B4266" t="s">
        <v>101</v>
      </c>
      <c r="C4266" t="s">
        <v>123</v>
      </c>
      <c r="D4266" s="5" t="s">
        <v>307</v>
      </c>
      <c r="E4266">
        <v>17</v>
      </c>
      <c r="F4266">
        <v>1.570379376411438</v>
      </c>
      <c r="G4266">
        <v>0.74736285209655762</v>
      </c>
      <c r="H4266">
        <v>2.5831608101725578E-2</v>
      </c>
      <c r="I4266">
        <v>86.100215577192188</v>
      </c>
      <c r="J4266">
        <f t="shared" si="132"/>
        <v>0</v>
      </c>
    </row>
    <row r="4267" spans="1:10" x14ac:dyDescent="0.25">
      <c r="A4267" s="4" t="str">
        <f t="shared" si="133"/>
        <v>Thermostats2 Thermostats9/14/2021 (4pm-7pm)18</v>
      </c>
      <c r="B4267" t="s">
        <v>101</v>
      </c>
      <c r="C4267" t="s">
        <v>123</v>
      </c>
      <c r="D4267" s="5" t="s">
        <v>307</v>
      </c>
      <c r="E4267">
        <v>18</v>
      </c>
      <c r="F4267">
        <v>2.028785228729248</v>
      </c>
      <c r="G4267">
        <v>1.4382811784744263</v>
      </c>
      <c r="H4267">
        <v>2.6605013757944107E-2</v>
      </c>
      <c r="I4267">
        <v>84.443433588310711</v>
      </c>
      <c r="J4267">
        <f t="shared" si="132"/>
        <v>0</v>
      </c>
    </row>
    <row r="4268" spans="1:10" x14ac:dyDescent="0.25">
      <c r="A4268" s="4" t="str">
        <f t="shared" si="133"/>
        <v>Thermostats2 Thermostats9/14/2021 (4pm-7pm)19</v>
      </c>
      <c r="B4268" t="s">
        <v>101</v>
      </c>
      <c r="C4268" t="s">
        <v>123</v>
      </c>
      <c r="D4268" s="5" t="s">
        <v>307</v>
      </c>
      <c r="E4268">
        <v>19</v>
      </c>
      <c r="F4268">
        <v>2.175715446472168</v>
      </c>
      <c r="G4268">
        <v>1.8278095722198486</v>
      </c>
      <c r="H4268">
        <v>2.6027582585811615E-2</v>
      </c>
      <c r="I4268">
        <v>81.875796244785874</v>
      </c>
      <c r="J4268">
        <f t="shared" si="132"/>
        <v>0</v>
      </c>
    </row>
    <row r="4269" spans="1:10" x14ac:dyDescent="0.25">
      <c r="A4269" s="4" t="str">
        <f t="shared" si="133"/>
        <v>Thermostats2 Thermostats9/14/2021 (4pm-7pm)20</v>
      </c>
      <c r="B4269" t="s">
        <v>101</v>
      </c>
      <c r="C4269" t="s">
        <v>123</v>
      </c>
      <c r="D4269" s="5" t="s">
        <v>307</v>
      </c>
      <c r="E4269">
        <v>20</v>
      </c>
      <c r="F4269">
        <v>2.1345114707946777</v>
      </c>
      <c r="G4269">
        <v>2.6450910568237305</v>
      </c>
      <c r="H4269">
        <v>2.5241075083613396E-2</v>
      </c>
      <c r="I4269">
        <v>78.067310500693452</v>
      </c>
      <c r="J4269">
        <f t="shared" si="132"/>
        <v>0</v>
      </c>
    </row>
    <row r="4270" spans="1:10" x14ac:dyDescent="0.25">
      <c r="A4270" s="4" t="str">
        <f t="shared" si="133"/>
        <v>Thermostats2 Thermostats9/14/2021 (4pm-7pm)21</v>
      </c>
      <c r="B4270" t="s">
        <v>101</v>
      </c>
      <c r="C4270" t="s">
        <v>123</v>
      </c>
      <c r="D4270" s="5" t="s">
        <v>307</v>
      </c>
      <c r="E4270">
        <v>21</v>
      </c>
      <c r="F4270">
        <v>2.0664043426513672</v>
      </c>
      <c r="G4270">
        <v>2.229581356048584</v>
      </c>
      <c r="H4270">
        <v>2.3830590769648552E-2</v>
      </c>
      <c r="I4270">
        <v>73.755631084837589</v>
      </c>
      <c r="J4270">
        <f t="shared" si="132"/>
        <v>0</v>
      </c>
    </row>
    <row r="4271" spans="1:10" x14ac:dyDescent="0.25">
      <c r="A4271" s="4" t="str">
        <f t="shared" si="133"/>
        <v>Thermostats2 Thermostats9/14/2021 (4pm-7pm)22</v>
      </c>
      <c r="B4271" t="s">
        <v>101</v>
      </c>
      <c r="C4271" t="s">
        <v>123</v>
      </c>
      <c r="D4271" s="5" t="s">
        <v>307</v>
      </c>
      <c r="E4271">
        <v>22</v>
      </c>
      <c r="F4271">
        <v>1.92466139793396</v>
      </c>
      <c r="G4271">
        <v>2.0091185569763184</v>
      </c>
      <c r="H4271">
        <v>2.4006638675928116E-2</v>
      </c>
      <c r="I4271">
        <v>70.860980528512229</v>
      </c>
      <c r="J4271">
        <f t="shared" si="132"/>
        <v>0</v>
      </c>
    </row>
    <row r="4272" spans="1:10" x14ac:dyDescent="0.25">
      <c r="A4272" s="4" t="str">
        <f t="shared" si="133"/>
        <v>Thermostats2 Thermostats9/14/2021 (4pm-7pm)23</v>
      </c>
      <c r="B4272" t="s">
        <v>101</v>
      </c>
      <c r="C4272" t="s">
        <v>123</v>
      </c>
      <c r="D4272" s="5" t="s">
        <v>307</v>
      </c>
      <c r="E4272">
        <v>23</v>
      </c>
      <c r="F4272">
        <v>1.7485746145248413</v>
      </c>
      <c r="G4272">
        <v>1.7908501625061035</v>
      </c>
      <c r="H4272">
        <v>2.4900795891880989E-2</v>
      </c>
      <c r="I4272">
        <v>68.871164812240735</v>
      </c>
      <c r="J4272">
        <f t="shared" si="132"/>
        <v>0</v>
      </c>
    </row>
    <row r="4273" spans="1:10" x14ac:dyDescent="0.25">
      <c r="A4273" s="4" t="str">
        <f t="shared" si="133"/>
        <v>Thermostats2 Thermostats9/14/2021 (4pm-7pm)24</v>
      </c>
      <c r="B4273" t="s">
        <v>101</v>
      </c>
      <c r="C4273" t="s">
        <v>123</v>
      </c>
      <c r="D4273" s="5" t="s">
        <v>307</v>
      </c>
      <c r="E4273">
        <v>24</v>
      </c>
      <c r="F4273">
        <v>1.5008243322372437</v>
      </c>
      <c r="G4273">
        <v>1.5132832527160645</v>
      </c>
      <c r="H4273">
        <v>2.3794777691364288E-2</v>
      </c>
      <c r="I4273">
        <v>67.618433588315469</v>
      </c>
      <c r="J4273">
        <f t="shared" si="132"/>
        <v>0</v>
      </c>
    </row>
    <row r="4274" spans="1:10" x14ac:dyDescent="0.25">
      <c r="A4274" s="4" t="str">
        <f t="shared" si="133"/>
        <v>Thermostats2 Thermostats9/22/2021 (4pm-5pm &amp; 5:55pm-7pm)1</v>
      </c>
      <c r="B4274" t="s">
        <v>101</v>
      </c>
      <c r="C4274" t="s">
        <v>123</v>
      </c>
      <c r="D4274" s="5" t="s">
        <v>308</v>
      </c>
      <c r="E4274">
        <v>1</v>
      </c>
      <c r="F4274">
        <v>1.5236203670501709</v>
      </c>
      <c r="G4274">
        <v>1.6106586456298828</v>
      </c>
      <c r="H4274">
        <v>2.5312580168247223E-2</v>
      </c>
      <c r="I4274">
        <v>75.420797164102993</v>
      </c>
      <c r="J4274">
        <f t="shared" si="132"/>
        <v>0</v>
      </c>
    </row>
    <row r="4275" spans="1:10" x14ac:dyDescent="0.25">
      <c r="A4275" s="4" t="str">
        <f t="shared" si="133"/>
        <v>Thermostats2 Thermostats9/22/2021 (4pm-5pm &amp; 5:55pm-7pm)2</v>
      </c>
      <c r="B4275" t="s">
        <v>101</v>
      </c>
      <c r="C4275" t="s">
        <v>123</v>
      </c>
      <c r="D4275" s="5" t="s">
        <v>308</v>
      </c>
      <c r="E4275">
        <v>2</v>
      </c>
      <c r="F4275">
        <v>1.3201780319213867</v>
      </c>
      <c r="G4275">
        <v>1.3589203357696533</v>
      </c>
      <c r="H4275">
        <v>2.3144941776990891E-2</v>
      </c>
      <c r="I4275">
        <v>73.466590005186006</v>
      </c>
      <c r="J4275">
        <f t="shared" si="132"/>
        <v>0</v>
      </c>
    </row>
    <row r="4276" spans="1:10" x14ac:dyDescent="0.25">
      <c r="A4276" s="4" t="str">
        <f t="shared" si="133"/>
        <v>Thermostats2 Thermostats9/22/2021 (4pm-5pm &amp; 5:55pm-7pm)3</v>
      </c>
      <c r="B4276" t="s">
        <v>101</v>
      </c>
      <c r="C4276" t="s">
        <v>123</v>
      </c>
      <c r="D4276" s="5" t="s">
        <v>308</v>
      </c>
      <c r="E4276">
        <v>3</v>
      </c>
      <c r="F4276">
        <v>1.1399610042572021</v>
      </c>
      <c r="G4276">
        <v>1.1808444261550903</v>
      </c>
      <c r="H4276">
        <v>2.0615952089428902E-2</v>
      </c>
      <c r="I4276">
        <v>72.274426768113955</v>
      </c>
      <c r="J4276">
        <f t="shared" si="132"/>
        <v>0</v>
      </c>
    </row>
    <row r="4277" spans="1:10" x14ac:dyDescent="0.25">
      <c r="A4277" s="4" t="str">
        <f t="shared" si="133"/>
        <v>Thermostats2 Thermostats9/22/2021 (4pm-5pm &amp; 5:55pm-7pm)4</v>
      </c>
      <c r="B4277" t="s">
        <v>101</v>
      </c>
      <c r="C4277" t="s">
        <v>123</v>
      </c>
      <c r="D4277" s="5" t="s">
        <v>308</v>
      </c>
      <c r="E4277">
        <v>4</v>
      </c>
      <c r="F4277">
        <v>1.0213334560394287</v>
      </c>
      <c r="G4277">
        <v>1.0548481941223145</v>
      </c>
      <c r="H4277">
        <v>1.8814640119671822E-2</v>
      </c>
      <c r="I4277">
        <v>71.171976482795685</v>
      </c>
      <c r="J4277">
        <f t="shared" si="132"/>
        <v>0</v>
      </c>
    </row>
    <row r="4278" spans="1:10" x14ac:dyDescent="0.25">
      <c r="A4278" s="4" t="str">
        <f t="shared" si="133"/>
        <v>Thermostats2 Thermostats9/22/2021 (4pm-5pm &amp; 5:55pm-7pm)5</v>
      </c>
      <c r="B4278" t="s">
        <v>101</v>
      </c>
      <c r="C4278" t="s">
        <v>123</v>
      </c>
      <c r="D4278" s="5" t="s">
        <v>308</v>
      </c>
      <c r="E4278">
        <v>5</v>
      </c>
      <c r="F4278">
        <v>0.93572729825973511</v>
      </c>
      <c r="G4278">
        <v>0.96603292226791382</v>
      </c>
      <c r="H4278">
        <v>1.6948474571108818E-2</v>
      </c>
      <c r="I4278">
        <v>70.287456337538615</v>
      </c>
      <c r="J4278">
        <f t="shared" si="132"/>
        <v>0</v>
      </c>
    </row>
    <row r="4279" spans="1:10" x14ac:dyDescent="0.25">
      <c r="A4279" s="4" t="str">
        <f t="shared" si="133"/>
        <v>Thermostats2 Thermostats9/22/2021 (4pm-5pm &amp; 5:55pm-7pm)6</v>
      </c>
      <c r="B4279" t="s">
        <v>101</v>
      </c>
      <c r="C4279" t="s">
        <v>123</v>
      </c>
      <c r="D4279" s="5" t="s">
        <v>308</v>
      </c>
      <c r="E4279">
        <v>6</v>
      </c>
      <c r="F4279">
        <v>0.89571058750152588</v>
      </c>
      <c r="G4279">
        <v>0.90183287858963013</v>
      </c>
      <c r="H4279">
        <v>1.3913238421082497E-2</v>
      </c>
      <c r="I4279">
        <v>69.95878436797507</v>
      </c>
      <c r="J4279">
        <f t="shared" si="132"/>
        <v>0</v>
      </c>
    </row>
    <row r="4280" spans="1:10" x14ac:dyDescent="0.25">
      <c r="A4280" s="4" t="str">
        <f t="shared" si="133"/>
        <v>Thermostats2 Thermostats9/22/2021 (4pm-5pm &amp; 5:55pm-7pm)7</v>
      </c>
      <c r="B4280" t="s">
        <v>101</v>
      </c>
      <c r="C4280" t="s">
        <v>123</v>
      </c>
      <c r="D4280" s="5" t="s">
        <v>308</v>
      </c>
      <c r="E4280">
        <v>7</v>
      </c>
      <c r="F4280">
        <v>0.91028136014938354</v>
      </c>
      <c r="G4280">
        <v>0.94297558069229126</v>
      </c>
      <c r="H4280">
        <v>1.2559103779494762E-2</v>
      </c>
      <c r="I4280">
        <v>69.422078505966525</v>
      </c>
      <c r="J4280">
        <f t="shared" si="132"/>
        <v>0</v>
      </c>
    </row>
    <row r="4281" spans="1:10" x14ac:dyDescent="0.25">
      <c r="A4281" s="4" t="str">
        <f t="shared" si="133"/>
        <v>Thermostats2 Thermostats9/22/2021 (4pm-5pm &amp; 5:55pm-7pm)8</v>
      </c>
      <c r="B4281" t="s">
        <v>101</v>
      </c>
      <c r="C4281" t="s">
        <v>123</v>
      </c>
      <c r="D4281" s="5" t="s">
        <v>308</v>
      </c>
      <c r="E4281">
        <v>8</v>
      </c>
      <c r="F4281">
        <v>0.84079182147979736</v>
      </c>
      <c r="G4281">
        <v>0.8671373724937439</v>
      </c>
      <c r="H4281">
        <v>1.3301202096045017E-2</v>
      </c>
      <c r="I4281">
        <v>68.747195227391487</v>
      </c>
      <c r="J4281">
        <f t="shared" si="132"/>
        <v>0</v>
      </c>
    </row>
    <row r="4282" spans="1:10" x14ac:dyDescent="0.25">
      <c r="A4282" s="4" t="str">
        <f t="shared" si="133"/>
        <v>Thermostats2 Thermostats9/22/2021 (4pm-5pm &amp; 5:55pm-7pm)9</v>
      </c>
      <c r="B4282" t="s">
        <v>101</v>
      </c>
      <c r="C4282" t="s">
        <v>123</v>
      </c>
      <c r="D4282" s="5" t="s">
        <v>308</v>
      </c>
      <c r="E4282">
        <v>9</v>
      </c>
      <c r="F4282">
        <v>0.62214982509613037</v>
      </c>
      <c r="G4282">
        <v>0.63744562864303589</v>
      </c>
      <c r="H4282">
        <v>1.530243456363678E-2</v>
      </c>
      <c r="I4282">
        <v>70.00745979595041</v>
      </c>
      <c r="J4282">
        <f t="shared" si="132"/>
        <v>0</v>
      </c>
    </row>
    <row r="4283" spans="1:10" x14ac:dyDescent="0.25">
      <c r="A4283" s="4" t="str">
        <f t="shared" si="133"/>
        <v>Thermostats2 Thermostats9/22/2021 (4pm-5pm &amp; 5:55pm-7pm)10</v>
      </c>
      <c r="B4283" t="s">
        <v>101</v>
      </c>
      <c r="C4283" t="s">
        <v>123</v>
      </c>
      <c r="D4283" s="5" t="s">
        <v>308</v>
      </c>
      <c r="E4283">
        <v>10</v>
      </c>
      <c r="F4283">
        <v>0.42108917236328125</v>
      </c>
      <c r="G4283">
        <v>0.44208964705467224</v>
      </c>
      <c r="H4283">
        <v>1.7800871282815933E-2</v>
      </c>
      <c r="I4283">
        <v>75.084208888119861</v>
      </c>
      <c r="J4283">
        <f t="shared" si="132"/>
        <v>0</v>
      </c>
    </row>
    <row r="4284" spans="1:10" x14ac:dyDescent="0.25">
      <c r="A4284" s="4" t="str">
        <f t="shared" si="133"/>
        <v>Thermostats2 Thermostats9/22/2021 (4pm-5pm &amp; 5:55pm-7pm)11</v>
      </c>
      <c r="B4284" t="s">
        <v>101</v>
      </c>
      <c r="C4284" t="s">
        <v>123</v>
      </c>
      <c r="D4284" s="5" t="s">
        <v>308</v>
      </c>
      <c r="E4284">
        <v>11</v>
      </c>
      <c r="F4284">
        <v>0.31755813956260681</v>
      </c>
      <c r="G4284">
        <v>0.33180499076843262</v>
      </c>
      <c r="H4284">
        <v>1.9772425293922424E-2</v>
      </c>
      <c r="I4284">
        <v>80.927279958500549</v>
      </c>
      <c r="J4284">
        <f t="shared" si="132"/>
        <v>0</v>
      </c>
    </row>
    <row r="4285" spans="1:10" x14ac:dyDescent="0.25">
      <c r="A4285" s="4" t="str">
        <f t="shared" si="133"/>
        <v>Thermostats2 Thermostats9/22/2021 (4pm-5pm &amp; 5:55pm-7pm)12</v>
      </c>
      <c r="B4285" t="s">
        <v>101</v>
      </c>
      <c r="C4285" t="s">
        <v>123</v>
      </c>
      <c r="D4285" s="5" t="s">
        <v>308</v>
      </c>
      <c r="E4285">
        <v>12</v>
      </c>
      <c r="F4285">
        <v>0.41943424940109253</v>
      </c>
      <c r="G4285">
        <v>0.39788180589675903</v>
      </c>
      <c r="H4285">
        <v>2.1497290581464767E-2</v>
      </c>
      <c r="I4285">
        <v>86.701068649493038</v>
      </c>
      <c r="J4285">
        <f t="shared" si="132"/>
        <v>0</v>
      </c>
    </row>
    <row r="4286" spans="1:10" x14ac:dyDescent="0.25">
      <c r="A4286" s="4" t="str">
        <f t="shared" si="133"/>
        <v>Thermostats2 Thermostats9/22/2021 (4pm-5pm &amp; 5:55pm-7pm)13</v>
      </c>
      <c r="B4286" t="s">
        <v>101</v>
      </c>
      <c r="C4286" t="s">
        <v>123</v>
      </c>
      <c r="D4286" s="5" t="s">
        <v>308</v>
      </c>
      <c r="E4286">
        <v>13</v>
      </c>
      <c r="F4286">
        <v>0.72001367807388306</v>
      </c>
      <c r="G4286">
        <v>0.66518867015838623</v>
      </c>
      <c r="H4286">
        <v>2.1590465679764748E-2</v>
      </c>
      <c r="I4286">
        <v>90.559958499040775</v>
      </c>
      <c r="J4286">
        <f t="shared" si="132"/>
        <v>0</v>
      </c>
    </row>
    <row r="4287" spans="1:10" x14ac:dyDescent="0.25">
      <c r="A4287" s="4" t="str">
        <f t="shared" si="133"/>
        <v>Thermostats2 Thermostats9/22/2021 (4pm-5pm &amp; 5:55pm-7pm)14</v>
      </c>
      <c r="B4287" t="s">
        <v>101</v>
      </c>
      <c r="C4287" t="s">
        <v>123</v>
      </c>
      <c r="D4287" s="5" t="s">
        <v>308</v>
      </c>
      <c r="E4287">
        <v>14</v>
      </c>
      <c r="F4287">
        <v>1.1384181976318359</v>
      </c>
      <c r="G4287">
        <v>1.1227363348007202</v>
      </c>
      <c r="H4287">
        <v>1.2738763354718685E-2</v>
      </c>
      <c r="I4287">
        <v>92.669700847317401</v>
      </c>
      <c r="J4287">
        <f t="shared" si="132"/>
        <v>0</v>
      </c>
    </row>
    <row r="4288" spans="1:10" x14ac:dyDescent="0.25">
      <c r="A4288" s="4" t="str">
        <f t="shared" si="133"/>
        <v>Thermostats2 Thermostats9/22/2021 (4pm-5pm &amp; 5:55pm-7pm)15</v>
      </c>
      <c r="B4288" t="s">
        <v>101</v>
      </c>
      <c r="C4288" t="s">
        <v>123</v>
      </c>
      <c r="D4288" s="5" t="s">
        <v>308</v>
      </c>
      <c r="E4288">
        <v>15</v>
      </c>
      <c r="F4288">
        <v>1.5988049507141113</v>
      </c>
      <c r="G4288">
        <v>1.6144868135452271</v>
      </c>
      <c r="H4288">
        <v>1.2738763354718685E-2</v>
      </c>
      <c r="I4288">
        <v>93.696354833132105</v>
      </c>
      <c r="J4288">
        <f t="shared" si="132"/>
        <v>0</v>
      </c>
    </row>
    <row r="4289" spans="1:10" x14ac:dyDescent="0.25">
      <c r="A4289" s="4" t="str">
        <f t="shared" si="133"/>
        <v>Thermostats2 Thermostats9/22/2021 (4pm-5pm &amp; 5:55pm-7pm)16</v>
      </c>
      <c r="B4289" t="s">
        <v>101</v>
      </c>
      <c r="C4289" t="s">
        <v>123</v>
      </c>
      <c r="D4289" s="5" t="s">
        <v>308</v>
      </c>
      <c r="E4289">
        <v>16</v>
      </c>
      <c r="F4289">
        <v>2.1518774032592773</v>
      </c>
      <c r="G4289">
        <v>2.1997532844543457</v>
      </c>
      <c r="H4289">
        <v>2.529291994869709E-2</v>
      </c>
      <c r="I4289">
        <v>93.971049628224719</v>
      </c>
      <c r="J4289">
        <f t="shared" si="132"/>
        <v>0</v>
      </c>
    </row>
    <row r="4290" spans="1:10" x14ac:dyDescent="0.25">
      <c r="A4290" s="4" t="str">
        <f t="shared" si="133"/>
        <v>Thermostats2 Thermostats9/22/2021 (4pm-5pm &amp; 5:55pm-7pm)17</v>
      </c>
      <c r="B4290" t="s">
        <v>101</v>
      </c>
      <c r="C4290" t="s">
        <v>123</v>
      </c>
      <c r="D4290" s="5" t="s">
        <v>308</v>
      </c>
      <c r="E4290">
        <v>17</v>
      </c>
      <c r="F4290">
        <v>2.5363950729370117</v>
      </c>
      <c r="G4290">
        <v>1.1679083108901978</v>
      </c>
      <c r="H4290">
        <v>2.9754776507616043E-2</v>
      </c>
      <c r="I4290">
        <v>92.293705689083993</v>
      </c>
      <c r="J4290">
        <f t="shared" ref="J4290:J4353" si="134">INDEX(events, MATCH(CONCATENATE(B4290, C4290, D4290), events_y, 0), MATCH("Confidential", events_x, 0))</f>
        <v>0</v>
      </c>
    </row>
    <row r="4291" spans="1:10" x14ac:dyDescent="0.25">
      <c r="A4291" s="4" t="str">
        <f t="shared" ref="A4291:A4354" si="135">B4291&amp;C4291&amp;D4291&amp;E4291</f>
        <v>Thermostats2 Thermostats9/22/2021 (4pm-5pm &amp; 5:55pm-7pm)18</v>
      </c>
      <c r="B4291" t="s">
        <v>101</v>
      </c>
      <c r="C4291" t="s">
        <v>123</v>
      </c>
      <c r="D4291" s="5" t="s">
        <v>308</v>
      </c>
      <c r="E4291">
        <v>18</v>
      </c>
      <c r="F4291">
        <v>2.7651052474975586</v>
      </c>
      <c r="G4291">
        <v>3.3898663520812988</v>
      </c>
      <c r="H4291">
        <v>2.9863080009818077E-2</v>
      </c>
      <c r="I4291">
        <v>90.404118969385479</v>
      </c>
      <c r="J4291">
        <f t="shared" si="134"/>
        <v>0</v>
      </c>
    </row>
    <row r="4292" spans="1:10" x14ac:dyDescent="0.25">
      <c r="A4292" s="4" t="str">
        <f t="shared" si="135"/>
        <v>Thermostats2 Thermostats9/22/2021 (4pm-5pm &amp; 5:55pm-7pm)19</v>
      </c>
      <c r="B4292" t="s">
        <v>101</v>
      </c>
      <c r="C4292" t="s">
        <v>123</v>
      </c>
      <c r="D4292" s="5" t="s">
        <v>308</v>
      </c>
      <c r="E4292">
        <v>19</v>
      </c>
      <c r="F4292">
        <v>2.8120908737182617</v>
      </c>
      <c r="G4292">
        <v>1.8549586534500122</v>
      </c>
      <c r="H4292">
        <v>2.9336754232645035E-2</v>
      </c>
      <c r="I4292">
        <v>88.25175168598166</v>
      </c>
      <c r="J4292">
        <f t="shared" si="134"/>
        <v>0</v>
      </c>
    </row>
    <row r="4293" spans="1:10" x14ac:dyDescent="0.25">
      <c r="A4293" s="4" t="str">
        <f t="shared" si="135"/>
        <v>Thermostats2 Thermostats9/22/2021 (4pm-5pm &amp; 5:55pm-7pm)20</v>
      </c>
      <c r="B4293" t="s">
        <v>101</v>
      </c>
      <c r="C4293" t="s">
        <v>123</v>
      </c>
      <c r="D4293" s="5" t="s">
        <v>308</v>
      </c>
      <c r="E4293">
        <v>20</v>
      </c>
      <c r="F4293">
        <v>2.6940155029296875</v>
      </c>
      <c r="G4293">
        <v>3.3563582897186279</v>
      </c>
      <c r="H4293">
        <v>2.8176277875900269E-2</v>
      </c>
      <c r="I4293">
        <v>84.883122946563603</v>
      </c>
      <c r="J4293">
        <f t="shared" si="134"/>
        <v>0</v>
      </c>
    </row>
    <row r="4294" spans="1:10" x14ac:dyDescent="0.25">
      <c r="A4294" s="4" t="str">
        <f t="shared" si="135"/>
        <v>Thermostats2 Thermostats9/22/2021 (4pm-5pm &amp; 5:55pm-7pm)21</v>
      </c>
      <c r="B4294" t="s">
        <v>101</v>
      </c>
      <c r="C4294" t="s">
        <v>123</v>
      </c>
      <c r="D4294" s="5" t="s">
        <v>308</v>
      </c>
      <c r="E4294">
        <v>21</v>
      </c>
      <c r="F4294">
        <v>2.5776629447937012</v>
      </c>
      <c r="G4294">
        <v>2.8386330604553223</v>
      </c>
      <c r="H4294">
        <v>2.6676805689930916E-2</v>
      </c>
      <c r="I4294">
        <v>82.291796645342572</v>
      </c>
      <c r="J4294">
        <f t="shared" si="134"/>
        <v>0</v>
      </c>
    </row>
    <row r="4295" spans="1:10" x14ac:dyDescent="0.25">
      <c r="A4295" s="4" t="str">
        <f t="shared" si="135"/>
        <v>Thermostats2 Thermostats9/22/2021 (4pm-5pm &amp; 5:55pm-7pm)22</v>
      </c>
      <c r="B4295" t="s">
        <v>101</v>
      </c>
      <c r="C4295" t="s">
        <v>123</v>
      </c>
      <c r="D4295" s="5" t="s">
        <v>308</v>
      </c>
      <c r="E4295">
        <v>22</v>
      </c>
      <c r="F4295">
        <v>2.3442845344543457</v>
      </c>
      <c r="G4295">
        <v>2.5773875713348389</v>
      </c>
      <c r="H4295">
        <v>2.6036489754915237E-2</v>
      </c>
      <c r="I4295">
        <v>80.358020058798019</v>
      </c>
      <c r="J4295">
        <f t="shared" si="134"/>
        <v>0</v>
      </c>
    </row>
    <row r="4296" spans="1:10" x14ac:dyDescent="0.25">
      <c r="A4296" s="4" t="str">
        <f t="shared" si="135"/>
        <v>Thermostats2 Thermostats9/22/2021 (4pm-5pm &amp; 5:55pm-7pm)23</v>
      </c>
      <c r="B4296" t="s">
        <v>101</v>
      </c>
      <c r="C4296" t="s">
        <v>123</v>
      </c>
      <c r="D4296" s="5" t="s">
        <v>308</v>
      </c>
      <c r="E4296">
        <v>23</v>
      </c>
      <c r="F4296">
        <v>2.0867023468017578</v>
      </c>
      <c r="G4296">
        <v>2.2715973854064941</v>
      </c>
      <c r="H4296">
        <v>2.6456253603100777E-2</v>
      </c>
      <c r="I4296">
        <v>77.982346532940639</v>
      </c>
      <c r="J4296">
        <f t="shared" si="134"/>
        <v>0</v>
      </c>
    </row>
    <row r="4297" spans="1:10" x14ac:dyDescent="0.25">
      <c r="A4297" s="4" t="str">
        <f t="shared" si="135"/>
        <v>Thermostats2 Thermostats9/22/2021 (4pm-5pm &amp; 5:55pm-7pm)24</v>
      </c>
      <c r="B4297" t="s">
        <v>101</v>
      </c>
      <c r="C4297" t="s">
        <v>123</v>
      </c>
      <c r="D4297" s="5" t="s">
        <v>308</v>
      </c>
      <c r="E4297">
        <v>24</v>
      </c>
      <c r="F4297">
        <v>1.7414700984954834</v>
      </c>
      <c r="G4297">
        <v>1.9196257591247559</v>
      </c>
      <c r="H4297">
        <v>2.4963069707155228E-2</v>
      </c>
      <c r="I4297">
        <v>75.841808749782786</v>
      </c>
      <c r="J4297">
        <f t="shared" si="134"/>
        <v>0</v>
      </c>
    </row>
    <row r="4298" spans="1:10" x14ac:dyDescent="0.25">
      <c r="A4298" s="4" t="str">
        <f t="shared" si="135"/>
        <v>Thermostats2 Thermostats9/30/2021 (5pm-7pm)1</v>
      </c>
      <c r="B4298" t="s">
        <v>101</v>
      </c>
      <c r="C4298" t="s">
        <v>123</v>
      </c>
      <c r="D4298" s="5" t="s">
        <v>309</v>
      </c>
      <c r="E4298">
        <v>1</v>
      </c>
      <c r="F4298">
        <v>0.99043649435043335</v>
      </c>
      <c r="G4298">
        <v>1.0437002182006836</v>
      </c>
      <c r="H4298">
        <v>2.225080132484436E-2</v>
      </c>
      <c r="I4298">
        <v>64.207916235777461</v>
      </c>
      <c r="J4298">
        <f t="shared" si="134"/>
        <v>0</v>
      </c>
    </row>
    <row r="4299" spans="1:10" x14ac:dyDescent="0.25">
      <c r="A4299" s="4" t="str">
        <f t="shared" si="135"/>
        <v>Thermostats2 Thermostats9/30/2021 (5pm-7pm)2</v>
      </c>
      <c r="B4299" t="s">
        <v>101</v>
      </c>
      <c r="C4299" t="s">
        <v>123</v>
      </c>
      <c r="D4299" s="5" t="s">
        <v>309</v>
      </c>
      <c r="E4299">
        <v>2</v>
      </c>
      <c r="F4299">
        <v>0.87620252370834351</v>
      </c>
      <c r="G4299">
        <v>0.94471466541290283</v>
      </c>
      <c r="H4299">
        <v>2.0893443375825882E-2</v>
      </c>
      <c r="I4299">
        <v>62.959593243705562</v>
      </c>
      <c r="J4299">
        <f t="shared" si="134"/>
        <v>0</v>
      </c>
    </row>
    <row r="4300" spans="1:10" x14ac:dyDescent="0.25">
      <c r="A4300" s="4" t="str">
        <f t="shared" si="135"/>
        <v>Thermostats2 Thermostats9/30/2021 (5pm-7pm)3</v>
      </c>
      <c r="B4300" t="s">
        <v>101</v>
      </c>
      <c r="C4300" t="s">
        <v>123</v>
      </c>
      <c r="D4300" s="5" t="s">
        <v>309</v>
      </c>
      <c r="E4300">
        <v>3</v>
      </c>
      <c r="F4300">
        <v>0.80479931831359863</v>
      </c>
      <c r="G4300">
        <v>0.85777461528778076</v>
      </c>
      <c r="H4300">
        <v>1.9156541675329208E-2</v>
      </c>
      <c r="I4300">
        <v>61.375844536365122</v>
      </c>
      <c r="J4300">
        <f t="shared" si="134"/>
        <v>0</v>
      </c>
    </row>
    <row r="4301" spans="1:10" x14ac:dyDescent="0.25">
      <c r="A4301" s="4" t="str">
        <f t="shared" si="135"/>
        <v>Thermostats2 Thermostats9/30/2021 (5pm-7pm)4</v>
      </c>
      <c r="B4301" t="s">
        <v>101</v>
      </c>
      <c r="C4301" t="s">
        <v>123</v>
      </c>
      <c r="D4301" s="5" t="s">
        <v>309</v>
      </c>
      <c r="E4301">
        <v>4</v>
      </c>
      <c r="F4301">
        <v>0.75076359510421753</v>
      </c>
      <c r="G4301">
        <v>0.79188662767410278</v>
      </c>
      <c r="H4301">
        <v>1.729193702340126E-2</v>
      </c>
      <c r="I4301">
        <v>60.355623922783884</v>
      </c>
      <c r="J4301">
        <f t="shared" si="134"/>
        <v>0</v>
      </c>
    </row>
    <row r="4302" spans="1:10" x14ac:dyDescent="0.25">
      <c r="A4302" s="4" t="str">
        <f t="shared" si="135"/>
        <v>Thermostats2 Thermostats9/30/2021 (5pm-7pm)5</v>
      </c>
      <c r="B4302" t="s">
        <v>101</v>
      </c>
      <c r="C4302" t="s">
        <v>123</v>
      </c>
      <c r="D4302" s="5" t="s">
        <v>309</v>
      </c>
      <c r="E4302">
        <v>5</v>
      </c>
      <c r="F4302">
        <v>0.71753859519958496</v>
      </c>
      <c r="G4302">
        <v>0.74646586179733276</v>
      </c>
      <c r="H4302">
        <v>1.5524826943874359E-2</v>
      </c>
      <c r="I4302">
        <v>59.100311961391093</v>
      </c>
      <c r="J4302">
        <f t="shared" si="134"/>
        <v>0</v>
      </c>
    </row>
    <row r="4303" spans="1:10" x14ac:dyDescent="0.25">
      <c r="A4303" s="4" t="str">
        <f t="shared" si="135"/>
        <v>Thermostats2 Thermostats9/30/2021 (5pm-7pm)6</v>
      </c>
      <c r="B4303" t="s">
        <v>101</v>
      </c>
      <c r="C4303" t="s">
        <v>123</v>
      </c>
      <c r="D4303" s="5" t="s">
        <v>309</v>
      </c>
      <c r="E4303">
        <v>6</v>
      </c>
      <c r="F4303">
        <v>0.71222329139709473</v>
      </c>
      <c r="G4303">
        <v>0.74426239728927612</v>
      </c>
      <c r="H4303">
        <v>1.2848038226366043E-2</v>
      </c>
      <c r="I4303">
        <v>58.504071009994121</v>
      </c>
      <c r="J4303">
        <f t="shared" si="134"/>
        <v>0</v>
      </c>
    </row>
    <row r="4304" spans="1:10" x14ac:dyDescent="0.25">
      <c r="A4304" s="4" t="str">
        <f t="shared" si="135"/>
        <v>Thermostats2 Thermostats9/30/2021 (5pm-7pm)7</v>
      </c>
      <c r="B4304" t="s">
        <v>101</v>
      </c>
      <c r="C4304" t="s">
        <v>123</v>
      </c>
      <c r="D4304" s="5" t="s">
        <v>309</v>
      </c>
      <c r="E4304">
        <v>7</v>
      </c>
      <c r="F4304">
        <v>0.7763788104057312</v>
      </c>
      <c r="G4304">
        <v>0.80177837610244751</v>
      </c>
      <c r="H4304">
        <v>1.0831675492227077E-2</v>
      </c>
      <c r="I4304">
        <v>58.954786280591101</v>
      </c>
      <c r="J4304">
        <f t="shared" si="134"/>
        <v>0</v>
      </c>
    </row>
    <row r="4305" spans="1:10" x14ac:dyDescent="0.25">
      <c r="A4305" s="4" t="str">
        <f t="shared" si="135"/>
        <v>Thermostats2 Thermostats9/30/2021 (5pm-7pm)8</v>
      </c>
      <c r="B4305" t="s">
        <v>101</v>
      </c>
      <c r="C4305" t="s">
        <v>123</v>
      </c>
      <c r="D4305" s="5" t="s">
        <v>309</v>
      </c>
      <c r="E4305">
        <v>8</v>
      </c>
      <c r="F4305">
        <v>0.69899654388427734</v>
      </c>
      <c r="G4305">
        <v>0.70043742656707764</v>
      </c>
      <c r="H4305">
        <v>1.1133769527077675E-2</v>
      </c>
      <c r="I4305">
        <v>59.003703895212581</v>
      </c>
      <c r="J4305">
        <f t="shared" si="134"/>
        <v>0</v>
      </c>
    </row>
    <row r="4306" spans="1:10" x14ac:dyDescent="0.25">
      <c r="A4306" s="4" t="str">
        <f t="shared" si="135"/>
        <v>Thermostats2 Thermostats9/30/2021 (5pm-7pm)9</v>
      </c>
      <c r="B4306" t="s">
        <v>101</v>
      </c>
      <c r="C4306" t="s">
        <v>123</v>
      </c>
      <c r="D4306" s="5" t="s">
        <v>309</v>
      </c>
      <c r="E4306">
        <v>9</v>
      </c>
      <c r="F4306">
        <v>0.38528388738632202</v>
      </c>
      <c r="G4306">
        <v>0.3805297315120697</v>
      </c>
      <c r="H4306">
        <v>1.338234543800354E-2</v>
      </c>
      <c r="I4306">
        <v>60.550644605309643</v>
      </c>
      <c r="J4306">
        <f t="shared" si="134"/>
        <v>0</v>
      </c>
    </row>
    <row r="4307" spans="1:10" x14ac:dyDescent="0.25">
      <c r="A4307" s="4" t="str">
        <f t="shared" si="135"/>
        <v>Thermostats2 Thermostats9/30/2021 (5pm-7pm)10</v>
      </c>
      <c r="B4307" t="s">
        <v>101</v>
      </c>
      <c r="C4307" t="s">
        <v>123</v>
      </c>
      <c r="D4307" s="5" t="s">
        <v>309</v>
      </c>
      <c r="E4307">
        <v>10</v>
      </c>
      <c r="F4307">
        <v>4.6580761671066284E-2</v>
      </c>
      <c r="G4307">
        <v>5.3443700075149536E-2</v>
      </c>
      <c r="H4307">
        <v>1.5593699179589748E-2</v>
      </c>
      <c r="I4307">
        <v>65.521446053086549</v>
      </c>
      <c r="J4307">
        <f t="shared" si="134"/>
        <v>0</v>
      </c>
    </row>
    <row r="4308" spans="1:10" x14ac:dyDescent="0.25">
      <c r="A4308" s="4" t="str">
        <f t="shared" si="135"/>
        <v>Thermostats2 Thermostats9/30/2021 (5pm-7pm)11</v>
      </c>
      <c r="B4308" t="s">
        <v>101</v>
      </c>
      <c r="C4308" t="s">
        <v>123</v>
      </c>
      <c r="D4308" s="5" t="s">
        <v>309</v>
      </c>
      <c r="E4308">
        <v>11</v>
      </c>
      <c r="F4308">
        <v>-0.25139990448951721</v>
      </c>
      <c r="G4308">
        <v>-0.27366980910301208</v>
      </c>
      <c r="H4308">
        <v>1.5676846727728844E-2</v>
      </c>
      <c r="I4308">
        <v>71.552783522923306</v>
      </c>
      <c r="J4308">
        <f t="shared" si="134"/>
        <v>0</v>
      </c>
    </row>
    <row r="4309" spans="1:10" x14ac:dyDescent="0.25">
      <c r="A4309" s="4" t="str">
        <f t="shared" si="135"/>
        <v>Thermostats2 Thermostats9/30/2021 (5pm-7pm)12</v>
      </c>
      <c r="B4309" t="s">
        <v>101</v>
      </c>
      <c r="C4309" t="s">
        <v>123</v>
      </c>
      <c r="D4309" s="5" t="s">
        <v>309</v>
      </c>
      <c r="E4309">
        <v>12</v>
      </c>
      <c r="F4309">
        <v>-0.45129433274269104</v>
      </c>
      <c r="G4309">
        <v>-0.44981473684310913</v>
      </c>
      <c r="H4309">
        <v>1.6191231086850166E-2</v>
      </c>
      <c r="I4309">
        <v>77.900883297643773</v>
      </c>
      <c r="J4309">
        <f t="shared" si="134"/>
        <v>0</v>
      </c>
    </row>
    <row r="4310" spans="1:10" x14ac:dyDescent="0.25">
      <c r="A4310" s="4" t="str">
        <f t="shared" si="135"/>
        <v>Thermostats2 Thermostats9/30/2021 (5pm-7pm)13</v>
      </c>
      <c r="B4310" t="s">
        <v>101</v>
      </c>
      <c r="C4310" t="s">
        <v>123</v>
      </c>
      <c r="D4310" s="5" t="s">
        <v>309</v>
      </c>
      <c r="E4310">
        <v>13</v>
      </c>
      <c r="F4310">
        <v>-0.47358790040016174</v>
      </c>
      <c r="G4310">
        <v>-0.47990298271179199</v>
      </c>
      <c r="H4310">
        <v>1.6860684379935265E-2</v>
      </c>
      <c r="I4310">
        <v>82.726795146323326</v>
      </c>
      <c r="J4310">
        <f t="shared" si="134"/>
        <v>0</v>
      </c>
    </row>
    <row r="4311" spans="1:10" x14ac:dyDescent="0.25">
      <c r="A4311" s="4" t="str">
        <f t="shared" si="135"/>
        <v>Thermostats2 Thermostats9/30/2021 (5pm-7pm)14</v>
      </c>
      <c r="B4311" t="s">
        <v>101</v>
      </c>
      <c r="C4311" t="s">
        <v>123</v>
      </c>
      <c r="D4311" s="5" t="s">
        <v>309</v>
      </c>
      <c r="E4311">
        <v>14</v>
      </c>
      <c r="F4311">
        <v>-0.3385823667049408</v>
      </c>
      <c r="G4311">
        <v>-0.34896320104598999</v>
      </c>
      <c r="H4311">
        <v>1.6159689053893089E-2</v>
      </c>
      <c r="I4311">
        <v>84.093090649536848</v>
      </c>
      <c r="J4311">
        <f t="shared" si="134"/>
        <v>0</v>
      </c>
    </row>
    <row r="4312" spans="1:10" x14ac:dyDescent="0.25">
      <c r="A4312" s="4" t="str">
        <f t="shared" si="135"/>
        <v>Thermostats2 Thermostats9/30/2021 (5pm-7pm)15</v>
      </c>
      <c r="B4312" t="s">
        <v>101</v>
      </c>
      <c r="C4312" t="s">
        <v>123</v>
      </c>
      <c r="D4312" s="5" t="s">
        <v>309</v>
      </c>
      <c r="E4312">
        <v>15</v>
      </c>
      <c r="F4312">
        <v>-6.9026194512844086E-2</v>
      </c>
      <c r="G4312">
        <v>-7.0269830524921417E-2</v>
      </c>
      <c r="H4312">
        <v>9.4735398888587952E-3</v>
      </c>
      <c r="I4312">
        <v>85.324279086365166</v>
      </c>
      <c r="J4312">
        <f t="shared" si="134"/>
        <v>0</v>
      </c>
    </row>
    <row r="4313" spans="1:10" x14ac:dyDescent="0.25">
      <c r="A4313" s="4" t="str">
        <f t="shared" si="135"/>
        <v>Thermostats2 Thermostats9/30/2021 (5pm-7pm)16</v>
      </c>
      <c r="B4313" t="s">
        <v>101</v>
      </c>
      <c r="C4313" t="s">
        <v>123</v>
      </c>
      <c r="D4313" s="5" t="s">
        <v>309</v>
      </c>
      <c r="E4313">
        <v>16</v>
      </c>
      <c r="F4313">
        <v>0.41967666149139404</v>
      </c>
      <c r="G4313">
        <v>0.42092028260231018</v>
      </c>
      <c r="H4313">
        <v>9.4735398888587952E-3</v>
      </c>
      <c r="I4313">
        <v>86.759925053539888</v>
      </c>
      <c r="J4313">
        <f t="shared" si="134"/>
        <v>0</v>
      </c>
    </row>
    <row r="4314" spans="1:10" x14ac:dyDescent="0.25">
      <c r="A4314" s="4" t="str">
        <f t="shared" si="135"/>
        <v>Thermostats2 Thermostats9/30/2021 (5pm-7pm)17</v>
      </c>
      <c r="B4314" t="s">
        <v>101</v>
      </c>
      <c r="C4314" t="s">
        <v>123</v>
      </c>
      <c r="D4314" s="5" t="s">
        <v>309</v>
      </c>
      <c r="E4314">
        <v>17</v>
      </c>
      <c r="F4314">
        <v>0.9967835545539856</v>
      </c>
      <c r="G4314">
        <v>0.95031654834747314</v>
      </c>
      <c r="H4314">
        <v>1.9654875621199608E-2</v>
      </c>
      <c r="I4314">
        <v>87.397523197719451</v>
      </c>
      <c r="J4314">
        <f t="shared" si="134"/>
        <v>0</v>
      </c>
    </row>
    <row r="4315" spans="1:10" x14ac:dyDescent="0.25">
      <c r="A4315" s="4" t="str">
        <f t="shared" si="135"/>
        <v>Thermostats2 Thermostats9/30/2021 (5pm-7pm)18</v>
      </c>
      <c r="B4315" t="s">
        <v>101</v>
      </c>
      <c r="C4315" t="s">
        <v>123</v>
      </c>
      <c r="D4315" s="5" t="s">
        <v>309</v>
      </c>
      <c r="E4315">
        <v>18</v>
      </c>
      <c r="F4315">
        <v>1.5006988048553467</v>
      </c>
      <c r="G4315">
        <v>0.9518018364906311</v>
      </c>
      <c r="H4315">
        <v>2.2869590669870377E-2</v>
      </c>
      <c r="I4315">
        <v>87.313758029977208</v>
      </c>
      <c r="J4315">
        <f t="shared" si="134"/>
        <v>0</v>
      </c>
    </row>
    <row r="4316" spans="1:10" x14ac:dyDescent="0.25">
      <c r="A4316" s="4" t="str">
        <f t="shared" si="135"/>
        <v>Thermostats2 Thermostats9/30/2021 (5pm-7pm)19</v>
      </c>
      <c r="B4316" t="s">
        <v>101</v>
      </c>
      <c r="C4316" t="s">
        <v>123</v>
      </c>
      <c r="D4316" s="5" t="s">
        <v>309</v>
      </c>
      <c r="E4316">
        <v>19</v>
      </c>
      <c r="F4316">
        <v>1.6852762699127197</v>
      </c>
      <c r="G4316">
        <v>1.370268702507019</v>
      </c>
      <c r="H4316">
        <v>2.2849300876259804E-2</v>
      </c>
      <c r="I4316">
        <v>86.645346181302628</v>
      </c>
      <c r="J4316">
        <f t="shared" si="134"/>
        <v>0</v>
      </c>
    </row>
    <row r="4317" spans="1:10" x14ac:dyDescent="0.25">
      <c r="A4317" s="4" t="str">
        <f t="shared" si="135"/>
        <v>Thermostats2 Thermostats9/30/2021 (5pm-7pm)20</v>
      </c>
      <c r="B4317" t="s">
        <v>101</v>
      </c>
      <c r="C4317" t="s">
        <v>123</v>
      </c>
      <c r="D4317" s="5" t="s">
        <v>309</v>
      </c>
      <c r="E4317">
        <v>20</v>
      </c>
      <c r="F4317">
        <v>1.6998581886291504</v>
      </c>
      <c r="G4317">
        <v>2.0726125240325928</v>
      </c>
      <c r="H4317">
        <v>2.2571882233023643E-2</v>
      </c>
      <c r="I4317">
        <v>83.283065667380384</v>
      </c>
      <c r="J4317">
        <f t="shared" si="134"/>
        <v>0</v>
      </c>
    </row>
    <row r="4318" spans="1:10" x14ac:dyDescent="0.25">
      <c r="A4318" s="4" t="str">
        <f t="shared" si="135"/>
        <v>Thermostats2 Thermostats9/30/2021 (5pm-7pm)21</v>
      </c>
      <c r="B4318" t="s">
        <v>101</v>
      </c>
      <c r="C4318" t="s">
        <v>123</v>
      </c>
      <c r="D4318" s="5" t="s">
        <v>309</v>
      </c>
      <c r="E4318">
        <v>21</v>
      </c>
      <c r="F4318">
        <v>1.6637910604476929</v>
      </c>
      <c r="G4318">
        <v>1.7475857734680176</v>
      </c>
      <c r="H4318">
        <v>2.1306881681084633E-2</v>
      </c>
      <c r="I4318">
        <v>79.681620271234152</v>
      </c>
      <c r="J4318">
        <f t="shared" si="134"/>
        <v>0</v>
      </c>
    </row>
    <row r="4319" spans="1:10" x14ac:dyDescent="0.25">
      <c r="A4319" s="4" t="str">
        <f t="shared" si="135"/>
        <v>Thermostats2 Thermostats9/30/2021 (5pm-7pm)22</v>
      </c>
      <c r="B4319" t="s">
        <v>101</v>
      </c>
      <c r="C4319" t="s">
        <v>123</v>
      </c>
      <c r="D4319" s="5" t="s">
        <v>309</v>
      </c>
      <c r="E4319">
        <v>22</v>
      </c>
      <c r="F4319">
        <v>1.5721749067306519</v>
      </c>
      <c r="G4319">
        <v>1.6373895406723022</v>
      </c>
      <c r="H4319">
        <v>2.1676855161786079E-2</v>
      </c>
      <c r="I4319">
        <v>76.692990720911851</v>
      </c>
      <c r="J4319">
        <f t="shared" si="134"/>
        <v>0</v>
      </c>
    </row>
    <row r="4320" spans="1:10" x14ac:dyDescent="0.25">
      <c r="A4320" s="4" t="str">
        <f t="shared" si="135"/>
        <v>Thermostats2 Thermostats9/30/2021 (5pm-7pm)23</v>
      </c>
      <c r="B4320" t="s">
        <v>101</v>
      </c>
      <c r="C4320" t="s">
        <v>123</v>
      </c>
      <c r="D4320" s="5" t="s">
        <v>309</v>
      </c>
      <c r="E4320">
        <v>23</v>
      </c>
      <c r="F4320">
        <v>1.422754168510437</v>
      </c>
      <c r="G4320">
        <v>1.5052962303161621</v>
      </c>
      <c r="H4320">
        <v>2.3333901539444923E-2</v>
      </c>
      <c r="I4320">
        <v>74.131882583869995</v>
      </c>
      <c r="J4320">
        <f t="shared" si="134"/>
        <v>0</v>
      </c>
    </row>
    <row r="4321" spans="1:10" x14ac:dyDescent="0.25">
      <c r="A4321" s="4" t="str">
        <f t="shared" si="135"/>
        <v>Thermostats2 Thermostats9/30/2021 (5pm-7pm)24</v>
      </c>
      <c r="B4321" t="s">
        <v>101</v>
      </c>
      <c r="C4321" t="s">
        <v>123</v>
      </c>
      <c r="D4321" s="5" t="s">
        <v>309</v>
      </c>
      <c r="E4321">
        <v>24</v>
      </c>
      <c r="F4321">
        <v>1.221750020980835</v>
      </c>
      <c r="G4321">
        <v>1.2868251800537109</v>
      </c>
      <c r="H4321">
        <v>2.2755563259124756E-2</v>
      </c>
      <c r="I4321">
        <v>72.005665596001961</v>
      </c>
      <c r="J4321">
        <f t="shared" si="134"/>
        <v>0</v>
      </c>
    </row>
    <row r="4322" spans="1:10" x14ac:dyDescent="0.25">
      <c r="A4322" s="4" t="str">
        <f t="shared" si="135"/>
        <v>Thermostats3+ ThermostatsAverage Event Day (6pm-8pm)1</v>
      </c>
      <c r="B4322" t="s">
        <v>101</v>
      </c>
      <c r="C4322" t="s">
        <v>124</v>
      </c>
      <c r="D4322" s="5" t="s">
        <v>310</v>
      </c>
      <c r="E4322">
        <v>1</v>
      </c>
      <c r="F4322">
        <v>2.1286690235137939</v>
      </c>
      <c r="G4322">
        <v>2.0861964225769043</v>
      </c>
      <c r="H4322">
        <v>0.10896530747413635</v>
      </c>
      <c r="I4322">
        <v>72.93421002128747</v>
      </c>
      <c r="J4322">
        <f t="shared" si="134"/>
        <v>0</v>
      </c>
    </row>
    <row r="4323" spans="1:10" x14ac:dyDescent="0.25">
      <c r="A4323" s="4" t="str">
        <f t="shared" si="135"/>
        <v>Thermostats3+ ThermostatsAverage Event Day (6pm-8pm)2</v>
      </c>
      <c r="B4323" t="s">
        <v>101</v>
      </c>
      <c r="C4323" t="s">
        <v>124</v>
      </c>
      <c r="D4323" s="5" t="s">
        <v>310</v>
      </c>
      <c r="E4323">
        <v>2</v>
      </c>
      <c r="F4323">
        <v>1.8715981245040894</v>
      </c>
      <c r="G4323">
        <v>1.9034456014633179</v>
      </c>
      <c r="H4323">
        <v>0.10701410472393036</v>
      </c>
      <c r="I4323">
        <v>72.037707272432854</v>
      </c>
      <c r="J4323">
        <f t="shared" si="134"/>
        <v>0</v>
      </c>
    </row>
    <row r="4324" spans="1:10" x14ac:dyDescent="0.25">
      <c r="A4324" s="4" t="str">
        <f t="shared" si="135"/>
        <v>Thermostats3+ ThermostatsAverage Event Day (6pm-8pm)3</v>
      </c>
      <c r="B4324" t="s">
        <v>101</v>
      </c>
      <c r="C4324" t="s">
        <v>124</v>
      </c>
      <c r="D4324" s="5" t="s">
        <v>310</v>
      </c>
      <c r="E4324">
        <v>3</v>
      </c>
      <c r="F4324">
        <v>1.6630117893218994</v>
      </c>
      <c r="G4324">
        <v>1.6166814565658569</v>
      </c>
      <c r="H4324">
        <v>9.2725448310375214E-2</v>
      </c>
      <c r="I4324">
        <v>71.096660760562827</v>
      </c>
      <c r="J4324">
        <f t="shared" si="134"/>
        <v>0</v>
      </c>
    </row>
    <row r="4325" spans="1:10" x14ac:dyDescent="0.25">
      <c r="A4325" s="4" t="str">
        <f t="shared" si="135"/>
        <v>Thermostats3+ ThermostatsAverage Event Day (6pm-8pm)4</v>
      </c>
      <c r="B4325" t="s">
        <v>101</v>
      </c>
      <c r="C4325" t="s">
        <v>124</v>
      </c>
      <c r="D4325" s="5" t="s">
        <v>310</v>
      </c>
      <c r="E4325">
        <v>4</v>
      </c>
      <c r="F4325">
        <v>1.5068873167037964</v>
      </c>
      <c r="G4325">
        <v>1.5027899742126465</v>
      </c>
      <c r="H4325">
        <v>8.4612444043159485E-2</v>
      </c>
      <c r="I4325">
        <v>70.425551405664194</v>
      </c>
      <c r="J4325">
        <f t="shared" si="134"/>
        <v>0</v>
      </c>
    </row>
    <row r="4326" spans="1:10" x14ac:dyDescent="0.25">
      <c r="A4326" s="4" t="str">
        <f t="shared" si="135"/>
        <v>Thermostats3+ ThermostatsAverage Event Day (6pm-8pm)5</v>
      </c>
      <c r="B4326" t="s">
        <v>101</v>
      </c>
      <c r="C4326" t="s">
        <v>124</v>
      </c>
      <c r="D4326" s="5" t="s">
        <v>310</v>
      </c>
      <c r="E4326">
        <v>5</v>
      </c>
      <c r="F4326">
        <v>1.3998143672943115</v>
      </c>
      <c r="G4326">
        <v>1.3717796802520752</v>
      </c>
      <c r="H4326">
        <v>7.879193127155304E-2</v>
      </c>
      <c r="I4326">
        <v>69.927164979869517</v>
      </c>
      <c r="J4326">
        <f t="shared" si="134"/>
        <v>0</v>
      </c>
    </row>
    <row r="4327" spans="1:10" x14ac:dyDescent="0.25">
      <c r="A4327" s="4" t="str">
        <f t="shared" si="135"/>
        <v>Thermostats3+ ThermostatsAverage Event Day (6pm-8pm)6</v>
      </c>
      <c r="B4327" t="s">
        <v>101</v>
      </c>
      <c r="C4327" t="s">
        <v>124</v>
      </c>
      <c r="D4327" s="5" t="s">
        <v>310</v>
      </c>
      <c r="E4327">
        <v>6</v>
      </c>
      <c r="F4327">
        <v>1.3608297109603882</v>
      </c>
      <c r="G4327">
        <v>1.3362728357315063</v>
      </c>
      <c r="H4327">
        <v>6.637243926525116E-2</v>
      </c>
      <c r="I4327">
        <v>69.495802408718703</v>
      </c>
      <c r="J4327">
        <f t="shared" si="134"/>
        <v>0</v>
      </c>
    </row>
    <row r="4328" spans="1:10" x14ac:dyDescent="0.25">
      <c r="A4328" s="4" t="str">
        <f t="shared" si="135"/>
        <v>Thermostats3+ ThermostatsAverage Event Day (6pm-8pm)7</v>
      </c>
      <c r="B4328" t="s">
        <v>101</v>
      </c>
      <c r="C4328" t="s">
        <v>124</v>
      </c>
      <c r="D4328" s="5" t="s">
        <v>310</v>
      </c>
      <c r="E4328">
        <v>7</v>
      </c>
      <c r="F4328">
        <v>1.3307037353515625</v>
      </c>
      <c r="G4328">
        <v>1.3515242338180542</v>
      </c>
      <c r="H4328">
        <v>5.5905655026435852E-2</v>
      </c>
      <c r="I4328">
        <v>69.073790205470061</v>
      </c>
      <c r="J4328">
        <f t="shared" si="134"/>
        <v>0</v>
      </c>
    </row>
    <row r="4329" spans="1:10" x14ac:dyDescent="0.25">
      <c r="A4329" s="4" t="str">
        <f t="shared" si="135"/>
        <v>Thermostats3+ ThermostatsAverage Event Day (6pm-8pm)8</v>
      </c>
      <c r="B4329" t="s">
        <v>101</v>
      </c>
      <c r="C4329" t="s">
        <v>124</v>
      </c>
      <c r="D4329" s="5" t="s">
        <v>310</v>
      </c>
      <c r="E4329">
        <v>8</v>
      </c>
      <c r="F4329">
        <v>1.2380887269973755</v>
      </c>
      <c r="G4329">
        <v>1.2294013500213623</v>
      </c>
      <c r="H4329">
        <v>5.7704243808984756E-2</v>
      </c>
      <c r="I4329">
        <v>68.893728272941857</v>
      </c>
      <c r="J4329">
        <f t="shared" si="134"/>
        <v>0</v>
      </c>
    </row>
    <row r="4330" spans="1:10" x14ac:dyDescent="0.25">
      <c r="A4330" s="4" t="str">
        <f t="shared" si="135"/>
        <v>Thermostats3+ ThermostatsAverage Event Day (6pm-8pm)9</v>
      </c>
      <c r="B4330" t="s">
        <v>101</v>
      </c>
      <c r="C4330" t="s">
        <v>124</v>
      </c>
      <c r="D4330" s="5" t="s">
        <v>310</v>
      </c>
      <c r="E4330">
        <v>9</v>
      </c>
      <c r="F4330">
        <v>0.94126170873641968</v>
      </c>
      <c r="G4330">
        <v>0.93311142921447754</v>
      </c>
      <c r="H4330">
        <v>6.4132831990718842E-2</v>
      </c>
      <c r="I4330">
        <v>70.694048492526207</v>
      </c>
      <c r="J4330">
        <f t="shared" si="134"/>
        <v>0</v>
      </c>
    </row>
    <row r="4331" spans="1:10" x14ac:dyDescent="0.25">
      <c r="A4331" s="4" t="str">
        <f t="shared" si="135"/>
        <v>Thermostats3+ ThermostatsAverage Event Day (6pm-8pm)10</v>
      </c>
      <c r="B4331" t="s">
        <v>101</v>
      </c>
      <c r="C4331" t="s">
        <v>124</v>
      </c>
      <c r="D4331" s="5" t="s">
        <v>310</v>
      </c>
      <c r="E4331">
        <v>10</v>
      </c>
      <c r="F4331">
        <v>0.62784779071807861</v>
      </c>
      <c r="G4331">
        <v>0.58466976881027222</v>
      </c>
      <c r="H4331">
        <v>7.2752714157104492E-2</v>
      </c>
      <c r="I4331">
        <v>75.071135875098093</v>
      </c>
      <c r="J4331">
        <f t="shared" si="134"/>
        <v>0</v>
      </c>
    </row>
    <row r="4332" spans="1:10" x14ac:dyDescent="0.25">
      <c r="A4332" s="4" t="str">
        <f t="shared" si="135"/>
        <v>Thermostats3+ ThermostatsAverage Event Day (6pm-8pm)11</v>
      </c>
      <c r="B4332" t="s">
        <v>101</v>
      </c>
      <c r="C4332" t="s">
        <v>124</v>
      </c>
      <c r="D4332" s="5" t="s">
        <v>310</v>
      </c>
      <c r="E4332">
        <v>11</v>
      </c>
      <c r="F4332">
        <v>0.4215240478515625</v>
      </c>
      <c r="G4332">
        <v>0.35763156414031982</v>
      </c>
      <c r="H4332">
        <v>8.6540468037128448E-2</v>
      </c>
      <c r="I4332">
        <v>79.825335915590642</v>
      </c>
      <c r="J4332">
        <f t="shared" si="134"/>
        <v>0</v>
      </c>
    </row>
    <row r="4333" spans="1:10" x14ac:dyDescent="0.25">
      <c r="A4333" s="4" t="str">
        <f t="shared" si="135"/>
        <v>Thermostats3+ ThermostatsAverage Event Day (6pm-8pm)12</v>
      </c>
      <c r="B4333" t="s">
        <v>101</v>
      </c>
      <c r="C4333" t="s">
        <v>124</v>
      </c>
      <c r="D4333" s="5" t="s">
        <v>310</v>
      </c>
      <c r="E4333">
        <v>12</v>
      </c>
      <c r="F4333">
        <v>0.43708309531211853</v>
      </c>
      <c r="G4333">
        <v>0.36221227049827576</v>
      </c>
      <c r="H4333">
        <v>9.563620388507843E-2</v>
      </c>
      <c r="I4333">
        <v>83.847710414642137</v>
      </c>
      <c r="J4333">
        <f t="shared" si="134"/>
        <v>0</v>
      </c>
    </row>
    <row r="4334" spans="1:10" x14ac:dyDescent="0.25">
      <c r="A4334" s="4" t="str">
        <f t="shared" si="135"/>
        <v>Thermostats3+ ThermostatsAverage Event Day (6pm-8pm)13</v>
      </c>
      <c r="B4334" t="s">
        <v>101</v>
      </c>
      <c r="C4334" t="s">
        <v>124</v>
      </c>
      <c r="D4334" s="5" t="s">
        <v>310</v>
      </c>
      <c r="E4334">
        <v>13</v>
      </c>
      <c r="F4334">
        <v>0.73429369926452637</v>
      </c>
      <c r="G4334">
        <v>0.55740410089492798</v>
      </c>
      <c r="H4334">
        <v>9.9926546216011047E-2</v>
      </c>
      <c r="I4334">
        <v>86.593778946272494</v>
      </c>
      <c r="J4334">
        <f t="shared" si="134"/>
        <v>0</v>
      </c>
    </row>
    <row r="4335" spans="1:10" x14ac:dyDescent="0.25">
      <c r="A4335" s="4" t="str">
        <f t="shared" si="135"/>
        <v>Thermostats3+ ThermostatsAverage Event Day (6pm-8pm)14</v>
      </c>
      <c r="B4335" t="s">
        <v>101</v>
      </c>
      <c r="C4335" t="s">
        <v>124</v>
      </c>
      <c r="D4335" s="5" t="s">
        <v>310</v>
      </c>
      <c r="E4335">
        <v>14</v>
      </c>
      <c r="F4335">
        <v>1.1876963376998901</v>
      </c>
      <c r="G4335">
        <v>1.057860255241394</v>
      </c>
      <c r="H4335">
        <v>0.10455919057130814</v>
      </c>
      <c r="I4335">
        <v>88.984436371419264</v>
      </c>
      <c r="J4335">
        <f t="shared" si="134"/>
        <v>0</v>
      </c>
    </row>
    <row r="4336" spans="1:10" x14ac:dyDescent="0.25">
      <c r="A4336" s="4" t="str">
        <f t="shared" si="135"/>
        <v>Thermostats3+ ThermostatsAverage Event Day (6pm-8pm)15</v>
      </c>
      <c r="B4336" t="s">
        <v>101</v>
      </c>
      <c r="C4336" t="s">
        <v>124</v>
      </c>
      <c r="D4336" s="5" t="s">
        <v>310</v>
      </c>
      <c r="E4336">
        <v>15</v>
      </c>
      <c r="F4336">
        <v>1.7429805994033813</v>
      </c>
      <c r="G4336">
        <v>1.699885368347168</v>
      </c>
      <c r="H4336">
        <v>9.8538614809513092E-2</v>
      </c>
      <c r="I4336">
        <v>90.621344386598182</v>
      </c>
      <c r="J4336">
        <f t="shared" si="134"/>
        <v>0</v>
      </c>
    </row>
    <row r="4337" spans="1:10" x14ac:dyDescent="0.25">
      <c r="A4337" s="4" t="str">
        <f t="shared" si="135"/>
        <v>Thermostats3+ ThermostatsAverage Event Day (6pm-8pm)16</v>
      </c>
      <c r="B4337" t="s">
        <v>101</v>
      </c>
      <c r="C4337" t="s">
        <v>124</v>
      </c>
      <c r="D4337" s="5" t="s">
        <v>310</v>
      </c>
      <c r="E4337">
        <v>16</v>
      </c>
      <c r="F4337">
        <v>2.475938081741333</v>
      </c>
      <c r="G4337">
        <v>2.4688498973846436</v>
      </c>
      <c r="H4337">
        <v>5.6212238967418671E-2</v>
      </c>
      <c r="I4337">
        <v>92.288302397149366</v>
      </c>
      <c r="J4337">
        <f t="shared" si="134"/>
        <v>0</v>
      </c>
    </row>
    <row r="4338" spans="1:10" x14ac:dyDescent="0.25">
      <c r="A4338" s="4" t="str">
        <f t="shared" si="135"/>
        <v>Thermostats3+ ThermostatsAverage Event Day (6pm-8pm)17</v>
      </c>
      <c r="B4338" t="s">
        <v>101</v>
      </c>
      <c r="C4338" t="s">
        <v>124</v>
      </c>
      <c r="D4338" s="5" t="s">
        <v>310</v>
      </c>
      <c r="E4338">
        <v>17</v>
      </c>
      <c r="F4338">
        <v>3.0187780857086182</v>
      </c>
      <c r="G4338">
        <v>3.0258662700653076</v>
      </c>
      <c r="H4338">
        <v>5.6212238967418671E-2</v>
      </c>
      <c r="I4338">
        <v>92.095489735758363</v>
      </c>
      <c r="J4338">
        <f t="shared" si="134"/>
        <v>0</v>
      </c>
    </row>
    <row r="4339" spans="1:10" x14ac:dyDescent="0.25">
      <c r="A4339" s="4" t="str">
        <f t="shared" si="135"/>
        <v>Thermostats3+ ThermostatsAverage Event Day (6pm-8pm)18</v>
      </c>
      <c r="B4339" t="s">
        <v>101</v>
      </c>
      <c r="C4339" t="s">
        <v>124</v>
      </c>
      <c r="D4339" s="5" t="s">
        <v>310</v>
      </c>
      <c r="E4339">
        <v>18</v>
      </c>
      <c r="F4339">
        <v>3.4688565731048584</v>
      </c>
      <c r="G4339">
        <v>3.4340195655822754</v>
      </c>
      <c r="H4339">
        <v>0.10237151384353638</v>
      </c>
      <c r="I4339">
        <v>90.337344270905376</v>
      </c>
      <c r="J4339">
        <f t="shared" si="134"/>
        <v>0</v>
      </c>
    </row>
    <row r="4340" spans="1:10" x14ac:dyDescent="0.25">
      <c r="A4340" s="4" t="str">
        <f t="shared" si="135"/>
        <v>Thermostats3+ ThermostatsAverage Event Day (6pm-8pm)19</v>
      </c>
      <c r="B4340" t="s">
        <v>101</v>
      </c>
      <c r="C4340" t="s">
        <v>124</v>
      </c>
      <c r="D4340" s="5" t="s">
        <v>310</v>
      </c>
      <c r="E4340">
        <v>19</v>
      </c>
      <c r="F4340">
        <v>3.5445308685302734</v>
      </c>
      <c r="G4340">
        <v>2.1933677196502686</v>
      </c>
      <c r="H4340">
        <v>0.11481744050979614</v>
      </c>
      <c r="I4340">
        <v>88.095197697718632</v>
      </c>
      <c r="J4340">
        <f t="shared" si="134"/>
        <v>0</v>
      </c>
    </row>
    <row r="4341" spans="1:10" x14ac:dyDescent="0.25">
      <c r="A4341" s="4" t="str">
        <f t="shared" si="135"/>
        <v>Thermostats3+ ThermostatsAverage Event Day (6pm-8pm)20</v>
      </c>
      <c r="B4341" t="s">
        <v>101</v>
      </c>
      <c r="C4341" t="s">
        <v>124</v>
      </c>
      <c r="D4341" s="5" t="s">
        <v>310</v>
      </c>
      <c r="E4341">
        <v>20</v>
      </c>
      <c r="F4341">
        <v>3.4618394374847412</v>
      </c>
      <c r="G4341">
        <v>2.6627826690673828</v>
      </c>
      <c r="H4341">
        <v>0.11331721395254135</v>
      </c>
      <c r="I4341">
        <v>84.999559634874345</v>
      </c>
      <c r="J4341">
        <f t="shared" si="134"/>
        <v>0</v>
      </c>
    </row>
    <row r="4342" spans="1:10" x14ac:dyDescent="0.25">
      <c r="A4342" s="4" t="str">
        <f t="shared" si="135"/>
        <v>Thermostats3+ ThermostatsAverage Event Day (6pm-8pm)21</v>
      </c>
      <c r="B4342" t="s">
        <v>101</v>
      </c>
      <c r="C4342" t="s">
        <v>124</v>
      </c>
      <c r="D4342" s="5" t="s">
        <v>310</v>
      </c>
      <c r="E4342">
        <v>21</v>
      </c>
      <c r="F4342">
        <v>3.4006714820861816</v>
      </c>
      <c r="G4342">
        <v>4.082557201385498</v>
      </c>
      <c r="H4342">
        <v>0.1105833426117897</v>
      </c>
      <c r="I4342">
        <v>80.942546744412127</v>
      </c>
      <c r="J4342">
        <f t="shared" si="134"/>
        <v>0</v>
      </c>
    </row>
    <row r="4343" spans="1:10" x14ac:dyDescent="0.25">
      <c r="A4343" s="4" t="str">
        <f t="shared" si="135"/>
        <v>Thermostats3+ ThermostatsAverage Event Day (6pm-8pm)22</v>
      </c>
      <c r="B4343" t="s">
        <v>101</v>
      </c>
      <c r="C4343" t="s">
        <v>124</v>
      </c>
      <c r="D4343" s="5" t="s">
        <v>310</v>
      </c>
      <c r="E4343">
        <v>22</v>
      </c>
      <c r="F4343">
        <v>3.1853594779968262</v>
      </c>
      <c r="G4343">
        <v>3.4577567577362061</v>
      </c>
      <c r="H4343">
        <v>0.11361729353666306</v>
      </c>
      <c r="I4343">
        <v>78.085353803970435</v>
      </c>
      <c r="J4343">
        <f t="shared" si="134"/>
        <v>0</v>
      </c>
    </row>
    <row r="4344" spans="1:10" x14ac:dyDescent="0.25">
      <c r="A4344" s="4" t="str">
        <f t="shared" si="135"/>
        <v>Thermostats3+ ThermostatsAverage Event Day (6pm-8pm)23</v>
      </c>
      <c r="B4344" t="s">
        <v>101</v>
      </c>
      <c r="C4344" t="s">
        <v>124</v>
      </c>
      <c r="D4344" s="5" t="s">
        <v>310</v>
      </c>
      <c r="E4344">
        <v>23</v>
      </c>
      <c r="F4344">
        <v>2.8861055374145508</v>
      </c>
      <c r="G4344">
        <v>2.9809725284576416</v>
      </c>
      <c r="H4344">
        <v>0.11373648047447205</v>
      </c>
      <c r="I4344">
        <v>76.057704930815859</v>
      </c>
      <c r="J4344">
        <f t="shared" si="134"/>
        <v>0</v>
      </c>
    </row>
    <row r="4345" spans="1:10" x14ac:dyDescent="0.25">
      <c r="A4345" s="4" t="str">
        <f t="shared" si="135"/>
        <v>Thermostats3+ ThermostatsAverage Event Day (6pm-8pm)24</v>
      </c>
      <c r="B4345" t="s">
        <v>101</v>
      </c>
      <c r="C4345" t="s">
        <v>124</v>
      </c>
      <c r="D4345" s="5" t="s">
        <v>310</v>
      </c>
      <c r="E4345">
        <v>24</v>
      </c>
      <c r="F4345">
        <v>2.5428690910339355</v>
      </c>
      <c r="G4345">
        <v>2.6207091808319092</v>
      </c>
      <c r="H4345">
        <v>0.10704305768013</v>
      </c>
      <c r="I4345">
        <v>74.486244580961582</v>
      </c>
      <c r="J4345">
        <f t="shared" si="134"/>
        <v>0</v>
      </c>
    </row>
    <row r="4346" spans="1:10" x14ac:dyDescent="0.25">
      <c r="A4346" s="4" t="str">
        <f t="shared" si="135"/>
        <v>Thermostats3+ Thermostats6/17/2021 (8pm-9pm)1</v>
      </c>
      <c r="B4346" t="s">
        <v>101</v>
      </c>
      <c r="C4346" t="s">
        <v>124</v>
      </c>
      <c r="D4346" s="5" t="s">
        <v>311</v>
      </c>
      <c r="E4346">
        <v>1</v>
      </c>
      <c r="F4346">
        <v>2.0766956806182861</v>
      </c>
      <c r="G4346">
        <v>1.9797112941741943</v>
      </c>
      <c r="H4346">
        <v>0.11158240586519241</v>
      </c>
      <c r="I4346">
        <v>71.456764086434063</v>
      </c>
      <c r="J4346">
        <f t="shared" si="134"/>
        <v>0</v>
      </c>
    </row>
    <row r="4347" spans="1:10" x14ac:dyDescent="0.25">
      <c r="A4347" s="4" t="str">
        <f t="shared" si="135"/>
        <v>Thermostats3+ Thermostats6/17/2021 (8pm-9pm)2</v>
      </c>
      <c r="B4347" t="s">
        <v>101</v>
      </c>
      <c r="C4347" t="s">
        <v>124</v>
      </c>
      <c r="D4347" s="5" t="s">
        <v>311</v>
      </c>
      <c r="E4347">
        <v>2</v>
      </c>
      <c r="F4347">
        <v>1.8136863708496094</v>
      </c>
      <c r="G4347">
        <v>1.7804940938949585</v>
      </c>
      <c r="H4347">
        <v>0.10582220554351807</v>
      </c>
      <c r="I4347">
        <v>70.600472835926496</v>
      </c>
      <c r="J4347">
        <f t="shared" si="134"/>
        <v>0</v>
      </c>
    </row>
    <row r="4348" spans="1:10" x14ac:dyDescent="0.25">
      <c r="A4348" s="4" t="str">
        <f t="shared" si="135"/>
        <v>Thermostats3+ Thermostats6/17/2021 (8pm-9pm)3</v>
      </c>
      <c r="B4348" t="s">
        <v>101</v>
      </c>
      <c r="C4348" t="s">
        <v>124</v>
      </c>
      <c r="D4348" s="5" t="s">
        <v>311</v>
      </c>
      <c r="E4348">
        <v>3</v>
      </c>
      <c r="F4348">
        <v>1.6236089468002319</v>
      </c>
      <c r="G4348">
        <v>1.6110923290252686</v>
      </c>
      <c r="H4348">
        <v>9.4191603362560272E-2</v>
      </c>
      <c r="I4348">
        <v>69.691708126796726</v>
      </c>
      <c r="J4348">
        <f t="shared" si="134"/>
        <v>0</v>
      </c>
    </row>
    <row r="4349" spans="1:10" x14ac:dyDescent="0.25">
      <c r="A4349" s="4" t="str">
        <f t="shared" si="135"/>
        <v>Thermostats3+ Thermostats6/17/2021 (8pm-9pm)4</v>
      </c>
      <c r="B4349" t="s">
        <v>101</v>
      </c>
      <c r="C4349" t="s">
        <v>124</v>
      </c>
      <c r="D4349" s="5" t="s">
        <v>311</v>
      </c>
      <c r="E4349">
        <v>4</v>
      </c>
      <c r="F4349">
        <v>1.5350430011749268</v>
      </c>
      <c r="G4349">
        <v>1.3995752334594727</v>
      </c>
      <c r="H4349">
        <v>9.0812467038631439E-2</v>
      </c>
      <c r="I4349">
        <v>69.247977470826527</v>
      </c>
      <c r="J4349">
        <f t="shared" si="134"/>
        <v>0</v>
      </c>
    </row>
    <row r="4350" spans="1:10" x14ac:dyDescent="0.25">
      <c r="A4350" s="4" t="str">
        <f t="shared" si="135"/>
        <v>Thermostats3+ Thermostats6/17/2021 (8pm-9pm)5</v>
      </c>
      <c r="B4350" t="s">
        <v>101</v>
      </c>
      <c r="C4350" t="s">
        <v>124</v>
      </c>
      <c r="D4350" s="5" t="s">
        <v>311</v>
      </c>
      <c r="E4350">
        <v>5</v>
      </c>
      <c r="F4350">
        <v>1.4062180519104004</v>
      </c>
      <c r="G4350">
        <v>1.3876482248306274</v>
      </c>
      <c r="H4350">
        <v>8.893904834985733E-2</v>
      </c>
      <c r="I4350">
        <v>68.799798834982923</v>
      </c>
      <c r="J4350">
        <f t="shared" si="134"/>
        <v>0</v>
      </c>
    </row>
    <row r="4351" spans="1:10" x14ac:dyDescent="0.25">
      <c r="A4351" s="4" t="str">
        <f t="shared" si="135"/>
        <v>Thermostats3+ Thermostats6/17/2021 (8pm-9pm)6</v>
      </c>
      <c r="B4351" t="s">
        <v>101</v>
      </c>
      <c r="C4351" t="s">
        <v>124</v>
      </c>
      <c r="D4351" s="5" t="s">
        <v>311</v>
      </c>
      <c r="E4351">
        <v>6</v>
      </c>
      <c r="F4351">
        <v>1.3341244459152222</v>
      </c>
      <c r="G4351">
        <v>1.3057162761688232</v>
      </c>
      <c r="H4351">
        <v>7.7905610203742981E-2</v>
      </c>
      <c r="I4351">
        <v>68.234629526888369</v>
      </c>
      <c r="J4351">
        <f t="shared" si="134"/>
        <v>0</v>
      </c>
    </row>
    <row r="4352" spans="1:10" x14ac:dyDescent="0.25">
      <c r="A4352" s="4" t="str">
        <f t="shared" si="135"/>
        <v>Thermostats3+ Thermostats6/17/2021 (8pm-9pm)7</v>
      </c>
      <c r="B4352" t="s">
        <v>101</v>
      </c>
      <c r="C4352" t="s">
        <v>124</v>
      </c>
      <c r="D4352" s="5" t="s">
        <v>311</v>
      </c>
      <c r="E4352">
        <v>7</v>
      </c>
      <c r="F4352">
        <v>1.2198816537857056</v>
      </c>
      <c r="G4352">
        <v>1.0928972959518433</v>
      </c>
      <c r="H4352">
        <v>6.4802348613739014E-2</v>
      </c>
      <c r="I4352">
        <v>67.534539229146546</v>
      </c>
      <c r="J4352">
        <f t="shared" si="134"/>
        <v>0</v>
      </c>
    </row>
    <row r="4353" spans="1:10" x14ac:dyDescent="0.25">
      <c r="A4353" s="4" t="str">
        <f t="shared" si="135"/>
        <v>Thermostats3+ Thermostats6/17/2021 (8pm-9pm)8</v>
      </c>
      <c r="B4353" t="s">
        <v>101</v>
      </c>
      <c r="C4353" t="s">
        <v>124</v>
      </c>
      <c r="D4353" s="5" t="s">
        <v>311</v>
      </c>
      <c r="E4353">
        <v>8</v>
      </c>
      <c r="F4353">
        <v>1.1065034866333008</v>
      </c>
      <c r="G4353">
        <v>0.97782623767852783</v>
      </c>
      <c r="H4353">
        <v>6.4723379909992218E-2</v>
      </c>
      <c r="I4353">
        <v>68.083663333507104</v>
      </c>
      <c r="J4353">
        <f t="shared" si="134"/>
        <v>0</v>
      </c>
    </row>
    <row r="4354" spans="1:10" x14ac:dyDescent="0.25">
      <c r="A4354" s="4" t="str">
        <f t="shared" si="135"/>
        <v>Thermostats3+ Thermostats6/17/2021 (8pm-9pm)9</v>
      </c>
      <c r="B4354" t="s">
        <v>101</v>
      </c>
      <c r="C4354" t="s">
        <v>124</v>
      </c>
      <c r="D4354" s="5" t="s">
        <v>311</v>
      </c>
      <c r="E4354">
        <v>9</v>
      </c>
      <c r="F4354">
        <v>0.92311811447143555</v>
      </c>
      <c r="G4354">
        <v>0.87742507457733154</v>
      </c>
      <c r="H4354">
        <v>7.1885854005813599E-2</v>
      </c>
      <c r="I4354">
        <v>72.147032949040479</v>
      </c>
      <c r="J4354">
        <f t="shared" ref="J4354:J4417" si="136">INDEX(events, MATCH(CONCATENATE(B4354, C4354, D4354), events_y, 0), MATCH("Confidential", events_x, 0))</f>
        <v>0</v>
      </c>
    </row>
    <row r="4355" spans="1:10" x14ac:dyDescent="0.25">
      <c r="A4355" s="4" t="str">
        <f t="shared" ref="A4355:A4418" si="137">B4355&amp;C4355&amp;D4355&amp;E4355</f>
        <v>Thermostats3+ Thermostats6/17/2021 (8pm-9pm)10</v>
      </c>
      <c r="B4355" t="s">
        <v>101</v>
      </c>
      <c r="C4355" t="s">
        <v>124</v>
      </c>
      <c r="D4355" s="5" t="s">
        <v>311</v>
      </c>
      <c r="E4355">
        <v>10</v>
      </c>
      <c r="F4355">
        <v>0.73105525970458984</v>
      </c>
      <c r="G4355">
        <v>0.57258331775665283</v>
      </c>
      <c r="H4355">
        <v>8.1214778125286102E-2</v>
      </c>
      <c r="I4355">
        <v>75.274426903885399</v>
      </c>
      <c r="J4355">
        <f t="shared" si="136"/>
        <v>0</v>
      </c>
    </row>
    <row r="4356" spans="1:10" x14ac:dyDescent="0.25">
      <c r="A4356" s="4" t="str">
        <f t="shared" si="137"/>
        <v>Thermostats3+ Thermostats6/17/2021 (8pm-9pm)11</v>
      </c>
      <c r="B4356" t="s">
        <v>101</v>
      </c>
      <c r="C4356" t="s">
        <v>124</v>
      </c>
      <c r="D4356" s="5" t="s">
        <v>311</v>
      </c>
      <c r="E4356">
        <v>11</v>
      </c>
      <c r="F4356">
        <v>0.45837697386741638</v>
      </c>
      <c r="G4356">
        <v>0.37378418445587158</v>
      </c>
      <c r="H4356">
        <v>8.7454266846179962E-2</v>
      </c>
      <c r="I4356">
        <v>77.047124124591306</v>
      </c>
      <c r="J4356">
        <f t="shared" si="136"/>
        <v>0</v>
      </c>
    </row>
    <row r="4357" spans="1:10" x14ac:dyDescent="0.25">
      <c r="A4357" s="4" t="str">
        <f t="shared" si="137"/>
        <v>Thermostats3+ Thermostats6/17/2021 (8pm-9pm)12</v>
      </c>
      <c r="B4357" t="s">
        <v>101</v>
      </c>
      <c r="C4357" t="s">
        <v>124</v>
      </c>
      <c r="D4357" s="5" t="s">
        <v>311</v>
      </c>
      <c r="E4357">
        <v>12</v>
      </c>
      <c r="F4357">
        <v>0.30222591757774353</v>
      </c>
      <c r="G4357">
        <v>0.35221484303474426</v>
      </c>
      <c r="H4357">
        <v>9.7778581082820892E-2</v>
      </c>
      <c r="I4357">
        <v>81.352381653517767</v>
      </c>
      <c r="J4357">
        <f t="shared" si="136"/>
        <v>0</v>
      </c>
    </row>
    <row r="4358" spans="1:10" x14ac:dyDescent="0.25">
      <c r="A4358" s="4" t="str">
        <f t="shared" si="137"/>
        <v>Thermostats3+ Thermostats6/17/2021 (8pm-9pm)13</v>
      </c>
      <c r="B4358" t="s">
        <v>101</v>
      </c>
      <c r="C4358" t="s">
        <v>124</v>
      </c>
      <c r="D4358" s="5" t="s">
        <v>311</v>
      </c>
      <c r="E4358">
        <v>13</v>
      </c>
      <c r="F4358">
        <v>0.48811769485473633</v>
      </c>
      <c r="G4358">
        <v>0.35708335041999817</v>
      </c>
      <c r="H4358">
        <v>0.10992928594350815</v>
      </c>
      <c r="I4358">
        <v>84.954357752424912</v>
      </c>
      <c r="J4358">
        <f t="shared" si="136"/>
        <v>0</v>
      </c>
    </row>
    <row r="4359" spans="1:10" x14ac:dyDescent="0.25">
      <c r="A4359" s="4" t="str">
        <f t="shared" si="137"/>
        <v>Thermostats3+ Thermostats6/17/2021 (8pm-9pm)14</v>
      </c>
      <c r="B4359" t="s">
        <v>101</v>
      </c>
      <c r="C4359" t="s">
        <v>124</v>
      </c>
      <c r="D4359" s="5" t="s">
        <v>311</v>
      </c>
      <c r="E4359">
        <v>14</v>
      </c>
      <c r="F4359">
        <v>0.80721932649612427</v>
      </c>
      <c r="G4359">
        <v>0.77031201124191284</v>
      </c>
      <c r="H4359">
        <v>0.11715167760848999</v>
      </c>
      <c r="I4359">
        <v>86.571077976869731</v>
      </c>
      <c r="J4359">
        <f t="shared" si="136"/>
        <v>0</v>
      </c>
    </row>
    <row r="4360" spans="1:10" x14ac:dyDescent="0.25">
      <c r="A4360" s="4" t="str">
        <f t="shared" si="137"/>
        <v>Thermostats3+ Thermostats6/17/2021 (8pm-9pm)15</v>
      </c>
      <c r="B4360" t="s">
        <v>101</v>
      </c>
      <c r="C4360" t="s">
        <v>124</v>
      </c>
      <c r="D4360" s="5" t="s">
        <v>311</v>
      </c>
      <c r="E4360">
        <v>15</v>
      </c>
      <c r="F4360">
        <v>1.1658343076705933</v>
      </c>
      <c r="G4360">
        <v>1.2102642059326172</v>
      </c>
      <c r="H4360">
        <v>0.11807397753000259</v>
      </c>
      <c r="I4360">
        <v>87.591618657487189</v>
      </c>
      <c r="J4360">
        <f t="shared" si="136"/>
        <v>0</v>
      </c>
    </row>
    <row r="4361" spans="1:10" x14ac:dyDescent="0.25">
      <c r="A4361" s="4" t="str">
        <f t="shared" si="137"/>
        <v>Thermostats3+ Thermostats6/17/2021 (8pm-9pm)16</v>
      </c>
      <c r="B4361" t="s">
        <v>101</v>
      </c>
      <c r="C4361" t="s">
        <v>124</v>
      </c>
      <c r="D4361" s="5" t="s">
        <v>311</v>
      </c>
      <c r="E4361">
        <v>16</v>
      </c>
      <c r="F4361">
        <v>1.7614003419876099</v>
      </c>
      <c r="G4361">
        <v>1.6704093217849731</v>
      </c>
      <c r="H4361">
        <v>0.11875264346599579</v>
      </c>
      <c r="I4361">
        <v>86.937033936575531</v>
      </c>
      <c r="J4361">
        <f t="shared" si="136"/>
        <v>0</v>
      </c>
    </row>
    <row r="4362" spans="1:10" x14ac:dyDescent="0.25">
      <c r="A4362" s="4" t="str">
        <f t="shared" si="137"/>
        <v>Thermostats3+ Thermostats6/17/2021 (8pm-9pm)17</v>
      </c>
      <c r="B4362" t="s">
        <v>101</v>
      </c>
      <c r="C4362" t="s">
        <v>124</v>
      </c>
      <c r="D4362" s="5" t="s">
        <v>311</v>
      </c>
      <c r="E4362">
        <v>17</v>
      </c>
      <c r="F4362">
        <v>2.2906684875488281</v>
      </c>
      <c r="G4362">
        <v>2.3126044273376465</v>
      </c>
      <c r="H4362">
        <v>0.10392960906028748</v>
      </c>
      <c r="I4362">
        <v>86.830763194909281</v>
      </c>
      <c r="J4362">
        <f t="shared" si="136"/>
        <v>0</v>
      </c>
    </row>
    <row r="4363" spans="1:10" x14ac:dyDescent="0.25">
      <c r="A4363" s="4" t="str">
        <f t="shared" si="137"/>
        <v>Thermostats3+ Thermostats6/17/2021 (8pm-9pm)18</v>
      </c>
      <c r="B4363" t="s">
        <v>101</v>
      </c>
      <c r="C4363" t="s">
        <v>124</v>
      </c>
      <c r="D4363" s="5" t="s">
        <v>311</v>
      </c>
      <c r="E4363">
        <v>18</v>
      </c>
      <c r="F4363">
        <v>2.7311460971832275</v>
      </c>
      <c r="G4363">
        <v>2.7888832092285156</v>
      </c>
      <c r="H4363">
        <v>5.3316868841648102E-2</v>
      </c>
      <c r="I4363">
        <v>85.645932690909717</v>
      </c>
      <c r="J4363">
        <f t="shared" si="136"/>
        <v>0</v>
      </c>
    </row>
    <row r="4364" spans="1:10" x14ac:dyDescent="0.25">
      <c r="A4364" s="4" t="str">
        <f t="shared" si="137"/>
        <v>Thermostats3+ Thermostats6/17/2021 (8pm-9pm)19</v>
      </c>
      <c r="B4364" t="s">
        <v>101</v>
      </c>
      <c r="C4364" t="s">
        <v>124</v>
      </c>
      <c r="D4364" s="5" t="s">
        <v>311</v>
      </c>
      <c r="E4364">
        <v>19</v>
      </c>
      <c r="F4364">
        <v>3.1445496082305908</v>
      </c>
      <c r="G4364">
        <v>3.0868124961853027</v>
      </c>
      <c r="H4364">
        <v>5.3316868841648102E-2</v>
      </c>
      <c r="I4364">
        <v>83.981349130694781</v>
      </c>
      <c r="J4364">
        <f t="shared" si="136"/>
        <v>0</v>
      </c>
    </row>
    <row r="4365" spans="1:10" x14ac:dyDescent="0.25">
      <c r="A4365" s="4" t="str">
        <f t="shared" si="137"/>
        <v>Thermostats3+ Thermostats6/17/2021 (8pm-9pm)20</v>
      </c>
      <c r="B4365" t="s">
        <v>101</v>
      </c>
      <c r="C4365" t="s">
        <v>124</v>
      </c>
      <c r="D4365" s="5" t="s">
        <v>311</v>
      </c>
      <c r="E4365">
        <v>20</v>
      </c>
      <c r="F4365">
        <v>3.0981419086456299</v>
      </c>
      <c r="G4365">
        <v>3.1007287502288818</v>
      </c>
      <c r="H4365">
        <v>9.3177303671836853E-2</v>
      </c>
      <c r="I4365">
        <v>81.248539874473366</v>
      </c>
      <c r="J4365">
        <f t="shared" si="136"/>
        <v>0</v>
      </c>
    </row>
    <row r="4366" spans="1:10" x14ac:dyDescent="0.25">
      <c r="A4366" s="4" t="str">
        <f t="shared" si="137"/>
        <v>Thermostats3+ Thermostats6/17/2021 (8pm-9pm)21</v>
      </c>
      <c r="B4366" t="s">
        <v>101</v>
      </c>
      <c r="C4366" t="s">
        <v>124</v>
      </c>
      <c r="D4366" s="5" t="s">
        <v>311</v>
      </c>
      <c r="E4366">
        <v>21</v>
      </c>
      <c r="F4366">
        <v>3.0418148040771484</v>
      </c>
      <c r="G4366">
        <v>1.8723691701889038</v>
      </c>
      <c r="H4366">
        <v>0.10520979762077332</v>
      </c>
      <c r="I4366">
        <v>77.924134634639415</v>
      </c>
      <c r="J4366">
        <f t="shared" si="136"/>
        <v>0</v>
      </c>
    </row>
    <row r="4367" spans="1:10" x14ac:dyDescent="0.25">
      <c r="A4367" s="4" t="str">
        <f t="shared" si="137"/>
        <v>Thermostats3+ Thermostats6/17/2021 (8pm-9pm)22</v>
      </c>
      <c r="B4367" t="s">
        <v>101</v>
      </c>
      <c r="C4367" t="s">
        <v>124</v>
      </c>
      <c r="D4367" s="5" t="s">
        <v>311</v>
      </c>
      <c r="E4367">
        <v>22</v>
      </c>
      <c r="F4367">
        <v>2.9219892024993896</v>
      </c>
      <c r="G4367">
        <v>3.250985860824585</v>
      </c>
      <c r="H4367">
        <v>0.10859224200248718</v>
      </c>
      <c r="I4367">
        <v>75.248583960372443</v>
      </c>
      <c r="J4367">
        <f t="shared" si="136"/>
        <v>0</v>
      </c>
    </row>
    <row r="4368" spans="1:10" x14ac:dyDescent="0.25">
      <c r="A4368" s="4" t="str">
        <f t="shared" si="137"/>
        <v>Thermostats3+ Thermostats6/17/2021 (8pm-9pm)23</v>
      </c>
      <c r="B4368" t="s">
        <v>101</v>
      </c>
      <c r="C4368" t="s">
        <v>124</v>
      </c>
      <c r="D4368" s="5" t="s">
        <v>311</v>
      </c>
      <c r="E4368">
        <v>23</v>
      </c>
      <c r="F4368">
        <v>2.6869335174560547</v>
      </c>
      <c r="G4368">
        <v>2.7362096309661865</v>
      </c>
      <c r="H4368">
        <v>0.108961321413517</v>
      </c>
      <c r="I4368">
        <v>73.861865378733469</v>
      </c>
      <c r="J4368">
        <f t="shared" si="136"/>
        <v>0</v>
      </c>
    </row>
    <row r="4369" spans="1:10" x14ac:dyDescent="0.25">
      <c r="A4369" s="4" t="str">
        <f t="shared" si="137"/>
        <v>Thermostats3+ Thermostats6/17/2021 (8pm-9pm)24</v>
      </c>
      <c r="B4369" t="s">
        <v>101</v>
      </c>
      <c r="C4369" t="s">
        <v>124</v>
      </c>
      <c r="D4369" s="5" t="s">
        <v>311</v>
      </c>
      <c r="E4369">
        <v>24</v>
      </c>
      <c r="F4369">
        <v>2.4322867393493652</v>
      </c>
      <c r="G4369">
        <v>2.3621268272399902</v>
      </c>
      <c r="H4369">
        <v>0.11120712757110596</v>
      </c>
      <c r="I4369">
        <v>72.288831112293678</v>
      </c>
      <c r="J4369">
        <f t="shared" si="136"/>
        <v>0</v>
      </c>
    </row>
    <row r="4370" spans="1:10" x14ac:dyDescent="0.25">
      <c r="A4370" s="4" t="str">
        <f t="shared" si="137"/>
        <v>Thermostats3+ Thermostats7/9/2021 (5pm-6pm &amp; 6:30pm-8:58pm)1</v>
      </c>
      <c r="B4370" t="s">
        <v>101</v>
      </c>
      <c r="C4370" t="s">
        <v>124</v>
      </c>
      <c r="D4370" s="5" t="s">
        <v>312</v>
      </c>
      <c r="E4370">
        <v>1</v>
      </c>
      <c r="F4370">
        <v>2.1781799793243408</v>
      </c>
      <c r="G4370">
        <v>2.1385447978973389</v>
      </c>
      <c r="H4370">
        <v>0.11671547591686249</v>
      </c>
      <c r="I4370">
        <v>74.371995192307978</v>
      </c>
      <c r="J4370">
        <f t="shared" si="136"/>
        <v>0</v>
      </c>
    </row>
    <row r="4371" spans="1:10" x14ac:dyDescent="0.25">
      <c r="A4371" s="4" t="str">
        <f t="shared" si="137"/>
        <v>Thermostats3+ Thermostats7/9/2021 (5pm-6pm &amp; 6:30pm-8:58pm)2</v>
      </c>
      <c r="B4371" t="s">
        <v>101</v>
      </c>
      <c r="C4371" t="s">
        <v>124</v>
      </c>
      <c r="D4371" s="5" t="s">
        <v>312</v>
      </c>
      <c r="E4371">
        <v>2</v>
      </c>
      <c r="F4371">
        <v>1.8940455913543701</v>
      </c>
      <c r="G4371">
        <v>1.8721277713775635</v>
      </c>
      <c r="H4371">
        <v>0.10268235951662064</v>
      </c>
      <c r="I4371">
        <v>73.735841346153833</v>
      </c>
      <c r="J4371">
        <f t="shared" si="136"/>
        <v>0</v>
      </c>
    </row>
    <row r="4372" spans="1:10" x14ac:dyDescent="0.25">
      <c r="A4372" s="4" t="str">
        <f t="shared" si="137"/>
        <v>Thermostats3+ Thermostats7/9/2021 (5pm-6pm &amp; 6:30pm-8:58pm)3</v>
      </c>
      <c r="B4372" t="s">
        <v>101</v>
      </c>
      <c r="C4372" t="s">
        <v>124</v>
      </c>
      <c r="D4372" s="5" t="s">
        <v>312</v>
      </c>
      <c r="E4372">
        <v>3</v>
      </c>
      <c r="F4372">
        <v>1.6846398115158081</v>
      </c>
      <c r="G4372">
        <v>1.7135690450668335</v>
      </c>
      <c r="H4372">
        <v>9.6456468105316162E-2</v>
      </c>
      <c r="I4372">
        <v>73.195336538461476</v>
      </c>
      <c r="J4372">
        <f t="shared" si="136"/>
        <v>0</v>
      </c>
    </row>
    <row r="4373" spans="1:10" x14ac:dyDescent="0.25">
      <c r="A4373" s="4" t="str">
        <f t="shared" si="137"/>
        <v>Thermostats3+ Thermostats7/9/2021 (5pm-6pm &amp; 6:30pm-8:58pm)4</v>
      </c>
      <c r="B4373" t="s">
        <v>101</v>
      </c>
      <c r="C4373" t="s">
        <v>124</v>
      </c>
      <c r="D4373" s="5" t="s">
        <v>312</v>
      </c>
      <c r="E4373">
        <v>4</v>
      </c>
      <c r="F4373">
        <v>1.5469430685043335</v>
      </c>
      <c r="G4373">
        <v>1.5672712326049805</v>
      </c>
      <c r="H4373">
        <v>8.8478699326515198E-2</v>
      </c>
      <c r="I4373">
        <v>72.486153846153712</v>
      </c>
      <c r="J4373">
        <f t="shared" si="136"/>
        <v>0</v>
      </c>
    </row>
    <row r="4374" spans="1:10" x14ac:dyDescent="0.25">
      <c r="A4374" s="4" t="str">
        <f t="shared" si="137"/>
        <v>Thermostats3+ Thermostats7/9/2021 (5pm-6pm &amp; 6:30pm-8:58pm)5</v>
      </c>
      <c r="B4374" t="s">
        <v>101</v>
      </c>
      <c r="C4374" t="s">
        <v>124</v>
      </c>
      <c r="D4374" s="5" t="s">
        <v>312</v>
      </c>
      <c r="E4374">
        <v>5</v>
      </c>
      <c r="F4374">
        <v>1.4646848440170288</v>
      </c>
      <c r="G4374">
        <v>1.5001579523086548</v>
      </c>
      <c r="H4374">
        <v>7.979951798915863E-2</v>
      </c>
      <c r="I4374">
        <v>71.907572115384866</v>
      </c>
      <c r="J4374">
        <f t="shared" si="136"/>
        <v>0</v>
      </c>
    </row>
    <row r="4375" spans="1:10" x14ac:dyDescent="0.25">
      <c r="A4375" s="4" t="str">
        <f t="shared" si="137"/>
        <v>Thermostats3+ Thermostats7/9/2021 (5pm-6pm &amp; 6:30pm-8:58pm)6</v>
      </c>
      <c r="B4375" t="s">
        <v>101</v>
      </c>
      <c r="C4375" t="s">
        <v>124</v>
      </c>
      <c r="D4375" s="5" t="s">
        <v>312</v>
      </c>
      <c r="E4375">
        <v>6</v>
      </c>
      <c r="F4375">
        <v>1.3834315538406372</v>
      </c>
      <c r="G4375">
        <v>1.4538352489471436</v>
      </c>
      <c r="H4375">
        <v>6.9815866649150848E-2</v>
      </c>
      <c r="I4375">
        <v>71.547379807692522</v>
      </c>
      <c r="J4375">
        <f t="shared" si="136"/>
        <v>0</v>
      </c>
    </row>
    <row r="4376" spans="1:10" x14ac:dyDescent="0.25">
      <c r="A4376" s="4" t="str">
        <f t="shared" si="137"/>
        <v>Thermostats3+ Thermostats7/9/2021 (5pm-6pm &amp; 6:30pm-8:58pm)7</v>
      </c>
      <c r="B4376" t="s">
        <v>101</v>
      </c>
      <c r="C4376" t="s">
        <v>124</v>
      </c>
      <c r="D4376" s="5" t="s">
        <v>312</v>
      </c>
      <c r="E4376">
        <v>7</v>
      </c>
      <c r="F4376">
        <v>1.2871018648147583</v>
      </c>
      <c r="G4376">
        <v>1.3035342693328857</v>
      </c>
      <c r="H4376">
        <v>6.262902170419693E-2</v>
      </c>
      <c r="I4376">
        <v>71.159423076923034</v>
      </c>
      <c r="J4376">
        <f t="shared" si="136"/>
        <v>0</v>
      </c>
    </row>
    <row r="4377" spans="1:10" x14ac:dyDescent="0.25">
      <c r="A4377" s="4" t="str">
        <f t="shared" si="137"/>
        <v>Thermostats3+ Thermostats7/9/2021 (5pm-6pm &amp; 6:30pm-8:58pm)8</v>
      </c>
      <c r="B4377" t="s">
        <v>101</v>
      </c>
      <c r="C4377" t="s">
        <v>124</v>
      </c>
      <c r="D4377" s="5" t="s">
        <v>312</v>
      </c>
      <c r="E4377">
        <v>8</v>
      </c>
      <c r="F4377">
        <v>1.1961666345596313</v>
      </c>
      <c r="G4377">
        <v>1.1095131635665894</v>
      </c>
      <c r="H4377">
        <v>6.438782811164856E-2</v>
      </c>
      <c r="I4377">
        <v>71.483798076922966</v>
      </c>
      <c r="J4377">
        <f t="shared" si="136"/>
        <v>0</v>
      </c>
    </row>
    <row r="4378" spans="1:10" x14ac:dyDescent="0.25">
      <c r="A4378" s="4" t="str">
        <f t="shared" si="137"/>
        <v>Thermostats3+ Thermostats7/9/2021 (5pm-6pm &amp; 6:30pm-8:58pm)9</v>
      </c>
      <c r="B4378" t="s">
        <v>101</v>
      </c>
      <c r="C4378" t="s">
        <v>124</v>
      </c>
      <c r="D4378" s="5" t="s">
        <v>312</v>
      </c>
      <c r="E4378">
        <v>9</v>
      </c>
      <c r="F4378">
        <v>0.99800366163253784</v>
      </c>
      <c r="G4378">
        <v>1.0438034534454346</v>
      </c>
      <c r="H4378">
        <v>7.5387455523014069E-2</v>
      </c>
      <c r="I4378">
        <v>73.885168269230448</v>
      </c>
      <c r="J4378">
        <f t="shared" si="136"/>
        <v>0</v>
      </c>
    </row>
    <row r="4379" spans="1:10" x14ac:dyDescent="0.25">
      <c r="A4379" s="4" t="str">
        <f t="shared" si="137"/>
        <v>Thermostats3+ Thermostats7/9/2021 (5pm-6pm &amp; 6:30pm-8:58pm)10</v>
      </c>
      <c r="B4379" t="s">
        <v>101</v>
      </c>
      <c r="C4379" t="s">
        <v>124</v>
      </c>
      <c r="D4379" s="5" t="s">
        <v>312</v>
      </c>
      <c r="E4379">
        <v>10</v>
      </c>
      <c r="F4379">
        <v>0.9014548659324646</v>
      </c>
      <c r="G4379">
        <v>0.90829503536224365</v>
      </c>
      <c r="H4379">
        <v>9.2610940337181091E-2</v>
      </c>
      <c r="I4379">
        <v>77.577163461538277</v>
      </c>
      <c r="J4379">
        <f t="shared" si="136"/>
        <v>0</v>
      </c>
    </row>
    <row r="4380" spans="1:10" x14ac:dyDescent="0.25">
      <c r="A4380" s="4" t="str">
        <f t="shared" si="137"/>
        <v>Thermostats3+ Thermostats7/9/2021 (5pm-6pm &amp; 6:30pm-8:58pm)11</v>
      </c>
      <c r="B4380" t="s">
        <v>101</v>
      </c>
      <c r="C4380" t="s">
        <v>124</v>
      </c>
      <c r="D4380" s="5" t="s">
        <v>312</v>
      </c>
      <c r="E4380">
        <v>11</v>
      </c>
      <c r="F4380">
        <v>0.75446528196334839</v>
      </c>
      <c r="G4380">
        <v>0.66795057058334351</v>
      </c>
      <c r="H4380">
        <v>9.9486947059631348E-2</v>
      </c>
      <c r="I4380">
        <v>81.637362637362344</v>
      </c>
      <c r="J4380">
        <f t="shared" si="136"/>
        <v>0</v>
      </c>
    </row>
    <row r="4381" spans="1:10" x14ac:dyDescent="0.25">
      <c r="A4381" s="4" t="str">
        <f t="shared" si="137"/>
        <v>Thermostats3+ Thermostats7/9/2021 (5pm-6pm &amp; 6:30pm-8:58pm)12</v>
      </c>
      <c r="B4381" t="s">
        <v>101</v>
      </c>
      <c r="C4381" t="s">
        <v>124</v>
      </c>
      <c r="D4381" s="5" t="s">
        <v>312</v>
      </c>
      <c r="E4381">
        <v>12</v>
      </c>
      <c r="F4381">
        <v>0.73355722427368164</v>
      </c>
      <c r="G4381">
        <v>0.59915995597839355</v>
      </c>
      <c r="H4381">
        <v>0.10575781762599945</v>
      </c>
      <c r="I4381">
        <v>84.295604395604471</v>
      </c>
      <c r="J4381">
        <f t="shared" si="136"/>
        <v>0</v>
      </c>
    </row>
    <row r="4382" spans="1:10" x14ac:dyDescent="0.25">
      <c r="A4382" s="4" t="str">
        <f t="shared" si="137"/>
        <v>Thermostats3+ Thermostats7/9/2021 (5pm-6pm &amp; 6:30pm-8:58pm)13</v>
      </c>
      <c r="B4382" t="s">
        <v>101</v>
      </c>
      <c r="C4382" t="s">
        <v>124</v>
      </c>
      <c r="D4382" s="5" t="s">
        <v>312</v>
      </c>
      <c r="E4382">
        <v>13</v>
      </c>
      <c r="F4382">
        <v>0.99076551198959351</v>
      </c>
      <c r="G4382">
        <v>0.88760185241699219</v>
      </c>
      <c r="H4382">
        <v>0.10745403915643692</v>
      </c>
      <c r="I4382">
        <v>86.213406593406575</v>
      </c>
      <c r="J4382">
        <f t="shared" si="136"/>
        <v>0</v>
      </c>
    </row>
    <row r="4383" spans="1:10" x14ac:dyDescent="0.25">
      <c r="A4383" s="4" t="str">
        <f t="shared" si="137"/>
        <v>Thermostats3+ Thermostats7/9/2021 (5pm-6pm &amp; 6:30pm-8:58pm)14</v>
      </c>
      <c r="B4383" t="s">
        <v>101</v>
      </c>
      <c r="C4383" t="s">
        <v>124</v>
      </c>
      <c r="D4383" s="5" t="s">
        <v>312</v>
      </c>
      <c r="E4383">
        <v>14</v>
      </c>
      <c r="F4383">
        <v>1.2142478227615356</v>
      </c>
      <c r="G4383">
        <v>1.1745076179504395</v>
      </c>
      <c r="H4383">
        <v>9.8228350281715393E-2</v>
      </c>
      <c r="I4383">
        <v>88.188351648351883</v>
      </c>
      <c r="J4383">
        <f t="shared" si="136"/>
        <v>0</v>
      </c>
    </row>
    <row r="4384" spans="1:10" x14ac:dyDescent="0.25">
      <c r="A4384" s="4" t="str">
        <f t="shared" si="137"/>
        <v>Thermostats3+ Thermostats7/9/2021 (5pm-6pm &amp; 6:30pm-8:58pm)15</v>
      </c>
      <c r="B4384" t="s">
        <v>101</v>
      </c>
      <c r="C4384" t="s">
        <v>124</v>
      </c>
      <c r="D4384" s="5" t="s">
        <v>312</v>
      </c>
      <c r="E4384">
        <v>15</v>
      </c>
      <c r="F4384">
        <v>1.4634051322937012</v>
      </c>
      <c r="G4384">
        <v>1.4587711095809937</v>
      </c>
      <c r="H4384">
        <v>5.2810400724411011E-2</v>
      </c>
      <c r="I4384">
        <v>89.146373626373361</v>
      </c>
      <c r="J4384">
        <f t="shared" si="136"/>
        <v>0</v>
      </c>
    </row>
    <row r="4385" spans="1:10" x14ac:dyDescent="0.25">
      <c r="A4385" s="4" t="str">
        <f t="shared" si="137"/>
        <v>Thermostats3+ Thermostats7/9/2021 (5pm-6pm &amp; 6:30pm-8:58pm)16</v>
      </c>
      <c r="B4385" t="s">
        <v>101</v>
      </c>
      <c r="C4385" t="s">
        <v>124</v>
      </c>
      <c r="D4385" s="5" t="s">
        <v>312</v>
      </c>
      <c r="E4385">
        <v>16</v>
      </c>
      <c r="F4385">
        <v>2.1080455780029297</v>
      </c>
      <c r="G4385">
        <v>2.1126797199249268</v>
      </c>
      <c r="H4385">
        <v>5.2810400724411011E-2</v>
      </c>
      <c r="I4385">
        <v>90.100439560439796</v>
      </c>
      <c r="J4385">
        <f t="shared" si="136"/>
        <v>0</v>
      </c>
    </row>
    <row r="4386" spans="1:10" x14ac:dyDescent="0.25">
      <c r="A4386" s="4" t="str">
        <f t="shared" si="137"/>
        <v>Thermostats3+ Thermostats7/9/2021 (5pm-6pm &amp; 6:30pm-8:58pm)17</v>
      </c>
      <c r="B4386" t="s">
        <v>101</v>
      </c>
      <c r="C4386" t="s">
        <v>124</v>
      </c>
      <c r="D4386" s="5" t="s">
        <v>312</v>
      </c>
      <c r="E4386">
        <v>17</v>
      </c>
      <c r="F4386">
        <v>2.7265636920928955</v>
      </c>
      <c r="G4386">
        <v>2.5707128047943115</v>
      </c>
      <c r="H4386">
        <v>0.10793359577655792</v>
      </c>
      <c r="I4386">
        <v>90.847032967032874</v>
      </c>
      <c r="J4386">
        <f t="shared" si="136"/>
        <v>0</v>
      </c>
    </row>
    <row r="4387" spans="1:10" x14ac:dyDescent="0.25">
      <c r="A4387" s="4" t="str">
        <f t="shared" si="137"/>
        <v>Thermostats3+ Thermostats7/9/2021 (5pm-6pm &amp; 6:30pm-8:58pm)18</v>
      </c>
      <c r="B4387" t="s">
        <v>101</v>
      </c>
      <c r="C4387" t="s">
        <v>124</v>
      </c>
      <c r="D4387" s="5" t="s">
        <v>312</v>
      </c>
      <c r="E4387">
        <v>18</v>
      </c>
      <c r="F4387">
        <v>3.2752690315246582</v>
      </c>
      <c r="G4387">
        <v>1.4572262763977051</v>
      </c>
      <c r="H4387">
        <v>0.12706172466278076</v>
      </c>
      <c r="I4387">
        <v>90.219780219780361</v>
      </c>
      <c r="J4387">
        <f t="shared" si="136"/>
        <v>0</v>
      </c>
    </row>
    <row r="4388" spans="1:10" x14ac:dyDescent="0.25">
      <c r="A4388" s="4" t="str">
        <f t="shared" si="137"/>
        <v>Thermostats3+ Thermostats7/9/2021 (5pm-6pm &amp; 6:30pm-8:58pm)19</v>
      </c>
      <c r="B4388" t="s">
        <v>101</v>
      </c>
      <c r="C4388" t="s">
        <v>124</v>
      </c>
      <c r="D4388" s="5" t="s">
        <v>312</v>
      </c>
      <c r="E4388">
        <v>19</v>
      </c>
      <c r="F4388">
        <v>3.4798095226287842</v>
      </c>
      <c r="G4388">
        <v>3.3526408672332764</v>
      </c>
      <c r="H4388">
        <v>0.12141546607017517</v>
      </c>
      <c r="I4388">
        <v>88.723296703296725</v>
      </c>
      <c r="J4388">
        <f t="shared" si="136"/>
        <v>0</v>
      </c>
    </row>
    <row r="4389" spans="1:10" x14ac:dyDescent="0.25">
      <c r="A4389" s="4" t="str">
        <f t="shared" si="137"/>
        <v>Thermostats3+ Thermostats7/9/2021 (5pm-6pm &amp; 6:30pm-8:58pm)20</v>
      </c>
      <c r="B4389" t="s">
        <v>101</v>
      </c>
      <c r="C4389" t="s">
        <v>124</v>
      </c>
      <c r="D4389" s="5" t="s">
        <v>312</v>
      </c>
      <c r="E4389">
        <v>20</v>
      </c>
      <c r="F4389">
        <v>3.4125447273254395</v>
      </c>
      <c r="G4389">
        <v>2.3857641220092773</v>
      </c>
      <c r="H4389">
        <v>0.11887502670288086</v>
      </c>
      <c r="I4389">
        <v>86.414505494505633</v>
      </c>
      <c r="J4389">
        <f t="shared" si="136"/>
        <v>0</v>
      </c>
    </row>
    <row r="4390" spans="1:10" x14ac:dyDescent="0.25">
      <c r="A4390" s="4" t="str">
        <f t="shared" si="137"/>
        <v>Thermostats3+ Thermostats7/9/2021 (5pm-6pm &amp; 6:30pm-8:58pm)21</v>
      </c>
      <c r="B4390" t="s">
        <v>101</v>
      </c>
      <c r="C4390" t="s">
        <v>124</v>
      </c>
      <c r="D4390" s="5" t="s">
        <v>312</v>
      </c>
      <c r="E4390">
        <v>21</v>
      </c>
      <c r="F4390">
        <v>3.358687162399292</v>
      </c>
      <c r="G4390">
        <v>2.7988159656524658</v>
      </c>
      <c r="H4390">
        <v>0.11777416616678238</v>
      </c>
      <c r="I4390">
        <v>83.2628571428573</v>
      </c>
      <c r="J4390">
        <f t="shared" si="136"/>
        <v>0</v>
      </c>
    </row>
    <row r="4391" spans="1:10" x14ac:dyDescent="0.25">
      <c r="A4391" s="4" t="str">
        <f t="shared" si="137"/>
        <v>Thermostats3+ Thermostats7/9/2021 (5pm-6pm &amp; 6:30pm-8:58pm)22</v>
      </c>
      <c r="B4391" t="s">
        <v>101</v>
      </c>
      <c r="C4391" t="s">
        <v>124</v>
      </c>
      <c r="D4391" s="5" t="s">
        <v>312</v>
      </c>
      <c r="E4391">
        <v>22</v>
      </c>
      <c r="F4391">
        <v>3.2073535919189453</v>
      </c>
      <c r="G4391">
        <v>4.0322861671447754</v>
      </c>
      <c r="H4391">
        <v>0.11669721454381943</v>
      </c>
      <c r="I4391">
        <v>79.931868131868029</v>
      </c>
      <c r="J4391">
        <f t="shared" si="136"/>
        <v>0</v>
      </c>
    </row>
    <row r="4392" spans="1:10" x14ac:dyDescent="0.25">
      <c r="A4392" s="4" t="str">
        <f t="shared" si="137"/>
        <v>Thermostats3+ Thermostats7/9/2021 (5pm-6pm &amp; 6:30pm-8:58pm)23</v>
      </c>
      <c r="B4392" t="s">
        <v>101</v>
      </c>
      <c r="C4392" t="s">
        <v>124</v>
      </c>
      <c r="D4392" s="5" t="s">
        <v>312</v>
      </c>
      <c r="E4392">
        <v>23</v>
      </c>
      <c r="F4392">
        <v>2.9529452323913574</v>
      </c>
      <c r="G4392">
        <v>3.4867258071899414</v>
      </c>
      <c r="H4392">
        <v>0.11791835725307465</v>
      </c>
      <c r="I4392">
        <v>78.27156043956056</v>
      </c>
      <c r="J4392">
        <f t="shared" si="136"/>
        <v>0</v>
      </c>
    </row>
    <row r="4393" spans="1:10" x14ac:dyDescent="0.25">
      <c r="A4393" s="4" t="str">
        <f t="shared" si="137"/>
        <v>Thermostats3+ Thermostats7/9/2021 (5pm-6pm &amp; 6:30pm-8:58pm)24</v>
      </c>
      <c r="B4393" t="s">
        <v>101</v>
      </c>
      <c r="C4393" t="s">
        <v>124</v>
      </c>
      <c r="D4393" s="5" t="s">
        <v>312</v>
      </c>
      <c r="E4393">
        <v>24</v>
      </c>
      <c r="F4393">
        <v>2.627816915512085</v>
      </c>
      <c r="G4393">
        <v>3.0808260440826416</v>
      </c>
      <c r="H4393">
        <v>0.11884070187807083</v>
      </c>
      <c r="I4393">
        <v>77.038791208791395</v>
      </c>
      <c r="J4393">
        <f t="shared" si="136"/>
        <v>0</v>
      </c>
    </row>
    <row r="4394" spans="1:10" x14ac:dyDescent="0.25">
      <c r="A4394" s="4" t="str">
        <f t="shared" si="137"/>
        <v>Thermostats3+ Thermostats8/5/2021 (5pm-6pm &amp; 8pm-9pm)1</v>
      </c>
      <c r="B4394" t="s">
        <v>101</v>
      </c>
      <c r="C4394" t="s">
        <v>124</v>
      </c>
      <c r="D4394" s="5" t="s">
        <v>313</v>
      </c>
      <c r="E4394">
        <v>1</v>
      </c>
      <c r="F4394">
        <v>2.2735297679901123</v>
      </c>
      <c r="G4394">
        <v>2.1655447483062744</v>
      </c>
      <c r="H4394">
        <v>0.10931237787008286</v>
      </c>
      <c r="I4394">
        <v>73.746601731601572</v>
      </c>
      <c r="J4394">
        <f t="shared" si="136"/>
        <v>0</v>
      </c>
    </row>
    <row r="4395" spans="1:10" x14ac:dyDescent="0.25">
      <c r="A4395" s="4" t="str">
        <f t="shared" si="137"/>
        <v>Thermostats3+ Thermostats8/5/2021 (5pm-6pm &amp; 8pm-9pm)2</v>
      </c>
      <c r="B4395" t="s">
        <v>101</v>
      </c>
      <c r="C4395" t="s">
        <v>124</v>
      </c>
      <c r="D4395" s="5" t="s">
        <v>313</v>
      </c>
      <c r="E4395">
        <v>2</v>
      </c>
      <c r="F4395">
        <v>1.9788596630096436</v>
      </c>
      <c r="G4395">
        <v>1.8697233200073242</v>
      </c>
      <c r="H4395">
        <v>0.10710772126913071</v>
      </c>
      <c r="I4395">
        <v>72.92757575757571</v>
      </c>
      <c r="J4395">
        <f t="shared" si="136"/>
        <v>0</v>
      </c>
    </row>
    <row r="4396" spans="1:10" x14ac:dyDescent="0.25">
      <c r="A4396" s="4" t="str">
        <f t="shared" si="137"/>
        <v>Thermostats3+ Thermostats8/5/2021 (5pm-6pm &amp; 8pm-9pm)3</v>
      </c>
      <c r="B4396" t="s">
        <v>101</v>
      </c>
      <c r="C4396" t="s">
        <v>124</v>
      </c>
      <c r="D4396" s="5" t="s">
        <v>313</v>
      </c>
      <c r="E4396">
        <v>3</v>
      </c>
      <c r="F4396">
        <v>1.6776819229125977</v>
      </c>
      <c r="G4396">
        <v>1.6642643213272095</v>
      </c>
      <c r="H4396">
        <v>9.0647496283054352E-2</v>
      </c>
      <c r="I4396">
        <v>71.874545454545583</v>
      </c>
      <c r="J4396">
        <f t="shared" si="136"/>
        <v>0</v>
      </c>
    </row>
    <row r="4397" spans="1:10" x14ac:dyDescent="0.25">
      <c r="A4397" s="4" t="str">
        <f t="shared" si="137"/>
        <v>Thermostats3+ Thermostats8/5/2021 (5pm-6pm &amp; 8pm-9pm)4</v>
      </c>
      <c r="B4397" t="s">
        <v>101</v>
      </c>
      <c r="C4397" t="s">
        <v>124</v>
      </c>
      <c r="D4397" s="5" t="s">
        <v>313</v>
      </c>
      <c r="E4397">
        <v>4</v>
      </c>
      <c r="F4397">
        <v>1.4808450937271118</v>
      </c>
      <c r="G4397">
        <v>1.5477960109710693</v>
      </c>
      <c r="H4397">
        <v>7.9046450555324554E-2</v>
      </c>
      <c r="I4397">
        <v>71.250346320346253</v>
      </c>
      <c r="J4397">
        <f t="shared" si="136"/>
        <v>0</v>
      </c>
    </row>
    <row r="4398" spans="1:10" x14ac:dyDescent="0.25">
      <c r="A4398" s="4" t="str">
        <f t="shared" si="137"/>
        <v>Thermostats3+ Thermostats8/5/2021 (5pm-6pm &amp; 8pm-9pm)5</v>
      </c>
      <c r="B4398" t="s">
        <v>101</v>
      </c>
      <c r="C4398" t="s">
        <v>124</v>
      </c>
      <c r="D4398" s="5" t="s">
        <v>313</v>
      </c>
      <c r="E4398">
        <v>5</v>
      </c>
      <c r="F4398">
        <v>1.4036518335342407</v>
      </c>
      <c r="G4398">
        <v>1.3680648803710938</v>
      </c>
      <c r="H4398">
        <v>7.1782901883125305E-2</v>
      </c>
      <c r="I4398">
        <v>70.767337662337638</v>
      </c>
      <c r="J4398">
        <f t="shared" si="136"/>
        <v>0</v>
      </c>
    </row>
    <row r="4399" spans="1:10" x14ac:dyDescent="0.25">
      <c r="A4399" s="4" t="str">
        <f t="shared" si="137"/>
        <v>Thermostats3+ Thermostats8/5/2021 (5pm-6pm &amp; 8pm-9pm)6</v>
      </c>
      <c r="B4399" t="s">
        <v>101</v>
      </c>
      <c r="C4399" t="s">
        <v>124</v>
      </c>
      <c r="D4399" s="5" t="s">
        <v>313</v>
      </c>
      <c r="E4399">
        <v>6</v>
      </c>
      <c r="F4399">
        <v>1.3535013198852539</v>
      </c>
      <c r="G4399">
        <v>1.3460476398468018</v>
      </c>
      <c r="H4399">
        <v>6.3731178641319275E-2</v>
      </c>
      <c r="I4399">
        <v>70.066428571428361</v>
      </c>
      <c r="J4399">
        <f t="shared" si="136"/>
        <v>0</v>
      </c>
    </row>
    <row r="4400" spans="1:10" x14ac:dyDescent="0.25">
      <c r="A4400" s="4" t="str">
        <f t="shared" si="137"/>
        <v>Thermostats3+ Thermostats8/5/2021 (5pm-6pm &amp; 8pm-9pm)7</v>
      </c>
      <c r="B4400" t="s">
        <v>101</v>
      </c>
      <c r="C4400" t="s">
        <v>124</v>
      </c>
      <c r="D4400" s="5" t="s">
        <v>313</v>
      </c>
      <c r="E4400">
        <v>7</v>
      </c>
      <c r="F4400">
        <v>1.2982738018035889</v>
      </c>
      <c r="G4400">
        <v>1.2768628597259521</v>
      </c>
      <c r="H4400">
        <v>5.3233593702316284E-2</v>
      </c>
      <c r="I4400">
        <v>69.373896103896001</v>
      </c>
      <c r="J4400">
        <f t="shared" si="136"/>
        <v>0</v>
      </c>
    </row>
    <row r="4401" spans="1:10" x14ac:dyDescent="0.25">
      <c r="A4401" s="4" t="str">
        <f t="shared" si="137"/>
        <v>Thermostats3+ Thermostats8/5/2021 (5pm-6pm &amp; 8pm-9pm)8</v>
      </c>
      <c r="B4401" t="s">
        <v>101</v>
      </c>
      <c r="C4401" t="s">
        <v>124</v>
      </c>
      <c r="D4401" s="5" t="s">
        <v>313</v>
      </c>
      <c r="E4401">
        <v>8</v>
      </c>
      <c r="F4401">
        <v>1.1609251499176025</v>
      </c>
      <c r="G4401">
        <v>1.1117016077041626</v>
      </c>
      <c r="H4401">
        <v>5.6084029376506805E-2</v>
      </c>
      <c r="I4401">
        <v>69.28547619047616</v>
      </c>
      <c r="J4401">
        <f t="shared" si="136"/>
        <v>0</v>
      </c>
    </row>
    <row r="4402" spans="1:10" x14ac:dyDescent="0.25">
      <c r="A4402" s="4" t="str">
        <f t="shared" si="137"/>
        <v>Thermostats3+ Thermostats8/5/2021 (5pm-6pm &amp; 8pm-9pm)9</v>
      </c>
      <c r="B4402" t="s">
        <v>101</v>
      </c>
      <c r="C4402" t="s">
        <v>124</v>
      </c>
      <c r="D4402" s="5" t="s">
        <v>313</v>
      </c>
      <c r="E4402">
        <v>9</v>
      </c>
      <c r="F4402">
        <v>0.96800476312637329</v>
      </c>
      <c r="G4402">
        <v>0.82960134744644165</v>
      </c>
      <c r="H4402">
        <v>6.715567409992218E-2</v>
      </c>
      <c r="I4402">
        <v>71.429567099567251</v>
      </c>
      <c r="J4402">
        <f t="shared" si="136"/>
        <v>0</v>
      </c>
    </row>
    <row r="4403" spans="1:10" x14ac:dyDescent="0.25">
      <c r="A4403" s="4" t="str">
        <f t="shared" si="137"/>
        <v>Thermostats3+ Thermostats8/5/2021 (5pm-6pm &amp; 8pm-9pm)10</v>
      </c>
      <c r="B4403" t="s">
        <v>101</v>
      </c>
      <c r="C4403" t="s">
        <v>124</v>
      </c>
      <c r="D4403" s="5" t="s">
        <v>313</v>
      </c>
      <c r="E4403">
        <v>10</v>
      </c>
      <c r="F4403">
        <v>0.63529998064041138</v>
      </c>
      <c r="G4403">
        <v>0.51612335443496704</v>
      </c>
      <c r="H4403">
        <v>8.1049256026744843E-2</v>
      </c>
      <c r="I4403">
        <v>75.187922077921954</v>
      </c>
      <c r="J4403">
        <f t="shared" si="136"/>
        <v>0</v>
      </c>
    </row>
    <row r="4404" spans="1:10" x14ac:dyDescent="0.25">
      <c r="A4404" s="4" t="str">
        <f t="shared" si="137"/>
        <v>Thermostats3+ Thermostats8/5/2021 (5pm-6pm &amp; 8pm-9pm)11</v>
      </c>
      <c r="B4404" t="s">
        <v>101</v>
      </c>
      <c r="C4404" t="s">
        <v>124</v>
      </c>
      <c r="D4404" s="5" t="s">
        <v>313</v>
      </c>
      <c r="E4404">
        <v>11</v>
      </c>
      <c r="F4404">
        <v>0.40823420882225037</v>
      </c>
      <c r="G4404">
        <v>0.22049422562122345</v>
      </c>
      <c r="H4404">
        <v>8.3581864833831787E-2</v>
      </c>
      <c r="I4404">
        <v>79.154069264068838</v>
      </c>
      <c r="J4404">
        <f t="shared" si="136"/>
        <v>0</v>
      </c>
    </row>
    <row r="4405" spans="1:10" x14ac:dyDescent="0.25">
      <c r="A4405" s="4" t="str">
        <f t="shared" si="137"/>
        <v>Thermostats3+ Thermostats8/5/2021 (5pm-6pm &amp; 8pm-9pm)12</v>
      </c>
      <c r="B4405" t="s">
        <v>101</v>
      </c>
      <c r="C4405" t="s">
        <v>124</v>
      </c>
      <c r="D4405" s="5" t="s">
        <v>313</v>
      </c>
      <c r="E4405">
        <v>12</v>
      </c>
      <c r="F4405">
        <v>0.42613443732261658</v>
      </c>
      <c r="G4405">
        <v>0.2681957483291626</v>
      </c>
      <c r="H4405">
        <v>9.4170667231082916E-2</v>
      </c>
      <c r="I4405">
        <v>82.974264069264038</v>
      </c>
      <c r="J4405">
        <f t="shared" si="136"/>
        <v>0</v>
      </c>
    </row>
    <row r="4406" spans="1:10" x14ac:dyDescent="0.25">
      <c r="A4406" s="4" t="str">
        <f t="shared" si="137"/>
        <v>Thermostats3+ Thermostats8/5/2021 (5pm-6pm &amp; 8pm-9pm)13</v>
      </c>
      <c r="B4406" t="s">
        <v>101</v>
      </c>
      <c r="C4406" t="s">
        <v>124</v>
      </c>
      <c r="D4406" s="5" t="s">
        <v>313</v>
      </c>
      <c r="E4406">
        <v>13</v>
      </c>
      <c r="F4406">
        <v>0.66502809524536133</v>
      </c>
      <c r="G4406">
        <v>0.4981953501701355</v>
      </c>
      <c r="H4406">
        <v>9.9495485424995422E-2</v>
      </c>
      <c r="I4406">
        <v>85.155887445887458</v>
      </c>
      <c r="J4406">
        <f t="shared" si="136"/>
        <v>0</v>
      </c>
    </row>
    <row r="4407" spans="1:10" x14ac:dyDescent="0.25">
      <c r="A4407" s="4" t="str">
        <f t="shared" si="137"/>
        <v>Thermostats3+ Thermostats8/5/2021 (5pm-6pm &amp; 8pm-9pm)14</v>
      </c>
      <c r="B4407" t="s">
        <v>101</v>
      </c>
      <c r="C4407" t="s">
        <v>124</v>
      </c>
      <c r="D4407" s="5" t="s">
        <v>313</v>
      </c>
      <c r="E4407">
        <v>14</v>
      </c>
      <c r="F4407">
        <v>0.92421871423721313</v>
      </c>
      <c r="G4407">
        <v>0.77428680658340454</v>
      </c>
      <c r="H4407">
        <v>9.598483145236969E-2</v>
      </c>
      <c r="I4407">
        <v>86.282683982683821</v>
      </c>
      <c r="J4407">
        <f t="shared" si="136"/>
        <v>0</v>
      </c>
    </row>
    <row r="4408" spans="1:10" x14ac:dyDescent="0.25">
      <c r="A4408" s="4" t="str">
        <f t="shared" si="137"/>
        <v>Thermostats3+ Thermostats8/5/2021 (5pm-6pm &amp; 8pm-9pm)15</v>
      </c>
      <c r="B4408" t="s">
        <v>101</v>
      </c>
      <c r="C4408" t="s">
        <v>124</v>
      </c>
      <c r="D4408" s="5" t="s">
        <v>313</v>
      </c>
      <c r="E4408">
        <v>15</v>
      </c>
      <c r="F4408">
        <v>1.184332013130188</v>
      </c>
      <c r="G4408">
        <v>1.21519935131073</v>
      </c>
      <c r="H4408">
        <v>5.2433371543884277E-2</v>
      </c>
      <c r="I4408">
        <v>87.00930735930767</v>
      </c>
      <c r="J4408">
        <f t="shared" si="136"/>
        <v>0</v>
      </c>
    </row>
    <row r="4409" spans="1:10" x14ac:dyDescent="0.25">
      <c r="A4409" s="4" t="str">
        <f t="shared" si="137"/>
        <v>Thermostats3+ Thermostats8/5/2021 (5pm-6pm &amp; 8pm-9pm)16</v>
      </c>
      <c r="B4409" t="s">
        <v>101</v>
      </c>
      <c r="C4409" t="s">
        <v>124</v>
      </c>
      <c r="D4409" s="5" t="s">
        <v>313</v>
      </c>
      <c r="E4409">
        <v>16</v>
      </c>
      <c r="F4409">
        <v>1.7319680452346802</v>
      </c>
      <c r="G4409">
        <v>1.7011007070541382</v>
      </c>
      <c r="H4409">
        <v>5.2433371543884277E-2</v>
      </c>
      <c r="I4409">
        <v>87.124718614718688</v>
      </c>
      <c r="J4409">
        <f t="shared" si="136"/>
        <v>0</v>
      </c>
    </row>
    <row r="4410" spans="1:10" x14ac:dyDescent="0.25">
      <c r="A4410" s="4" t="str">
        <f t="shared" si="137"/>
        <v>Thermostats3+ Thermostats8/5/2021 (5pm-6pm &amp; 8pm-9pm)17</v>
      </c>
      <c r="B4410" t="s">
        <v>101</v>
      </c>
      <c r="C4410" t="s">
        <v>124</v>
      </c>
      <c r="D4410" s="5" t="s">
        <v>313</v>
      </c>
      <c r="E4410">
        <v>17</v>
      </c>
      <c r="F4410">
        <v>2.4034597873687744</v>
      </c>
      <c r="G4410">
        <v>2.154810905456543</v>
      </c>
      <c r="H4410">
        <v>9.7342543303966522E-2</v>
      </c>
      <c r="I4410">
        <v>87.559264069263946</v>
      </c>
      <c r="J4410">
        <f t="shared" si="136"/>
        <v>0</v>
      </c>
    </row>
    <row r="4411" spans="1:10" x14ac:dyDescent="0.25">
      <c r="A4411" s="4" t="str">
        <f t="shared" si="137"/>
        <v>Thermostats3+ Thermostats8/5/2021 (5pm-6pm &amp; 8pm-9pm)18</v>
      </c>
      <c r="B4411" t="s">
        <v>101</v>
      </c>
      <c r="C4411" t="s">
        <v>124</v>
      </c>
      <c r="D4411" s="5" t="s">
        <v>313</v>
      </c>
      <c r="E4411">
        <v>18</v>
      </c>
      <c r="F4411">
        <v>2.9475076198577881</v>
      </c>
      <c r="G4411">
        <v>1.4087396860122681</v>
      </c>
      <c r="H4411">
        <v>0.11623796075582504</v>
      </c>
      <c r="I4411">
        <v>87.368268398268583</v>
      </c>
      <c r="J4411">
        <f t="shared" si="136"/>
        <v>0</v>
      </c>
    </row>
    <row r="4412" spans="1:10" x14ac:dyDescent="0.25">
      <c r="A4412" s="4" t="str">
        <f t="shared" si="137"/>
        <v>Thermostats3+ Thermostats8/5/2021 (5pm-6pm &amp; 8pm-9pm)19</v>
      </c>
      <c r="B4412" t="s">
        <v>101</v>
      </c>
      <c r="C4412" t="s">
        <v>124</v>
      </c>
      <c r="D4412" s="5" t="s">
        <v>313</v>
      </c>
      <c r="E4412">
        <v>19</v>
      </c>
      <c r="F4412">
        <v>3.2074840068817139</v>
      </c>
      <c r="G4412">
        <v>3.7615816593170166</v>
      </c>
      <c r="H4412">
        <v>0.11440356075763702</v>
      </c>
      <c r="I4412">
        <v>86.276709956709851</v>
      </c>
      <c r="J4412">
        <f t="shared" si="136"/>
        <v>0</v>
      </c>
    </row>
    <row r="4413" spans="1:10" x14ac:dyDescent="0.25">
      <c r="A4413" s="4" t="str">
        <f t="shared" si="137"/>
        <v>Thermostats3+ Thermostats8/5/2021 (5pm-6pm &amp; 8pm-9pm)20</v>
      </c>
      <c r="B4413" t="s">
        <v>101</v>
      </c>
      <c r="C4413" t="s">
        <v>124</v>
      </c>
      <c r="D4413" s="5" t="s">
        <v>313</v>
      </c>
      <c r="E4413">
        <v>20</v>
      </c>
      <c r="F4413">
        <v>3.2495977878570557</v>
      </c>
      <c r="G4413">
        <v>3.4349794387817383</v>
      </c>
      <c r="H4413">
        <v>0.11347620189189911</v>
      </c>
      <c r="I4413">
        <v>84.123593073593014</v>
      </c>
      <c r="J4413">
        <f t="shared" si="136"/>
        <v>0</v>
      </c>
    </row>
    <row r="4414" spans="1:10" x14ac:dyDescent="0.25">
      <c r="A4414" s="4" t="str">
        <f t="shared" si="137"/>
        <v>Thermostats3+ Thermostats8/5/2021 (5pm-6pm &amp; 8pm-9pm)21</v>
      </c>
      <c r="B4414" t="s">
        <v>101</v>
      </c>
      <c r="C4414" t="s">
        <v>124</v>
      </c>
      <c r="D4414" s="5" t="s">
        <v>313</v>
      </c>
      <c r="E4414">
        <v>21</v>
      </c>
      <c r="F4414">
        <v>3.1718235015869141</v>
      </c>
      <c r="G4414">
        <v>2.1320252418518066</v>
      </c>
      <c r="H4414">
        <v>0.11235074698925018</v>
      </c>
      <c r="I4414">
        <v>80.811125541125705</v>
      </c>
      <c r="J4414">
        <f t="shared" si="136"/>
        <v>0</v>
      </c>
    </row>
    <row r="4415" spans="1:10" x14ac:dyDescent="0.25">
      <c r="A4415" s="4" t="str">
        <f t="shared" si="137"/>
        <v>Thermostats3+ Thermostats8/5/2021 (5pm-6pm &amp; 8pm-9pm)22</v>
      </c>
      <c r="B4415" t="s">
        <v>101</v>
      </c>
      <c r="C4415" t="s">
        <v>124</v>
      </c>
      <c r="D4415" s="5" t="s">
        <v>313</v>
      </c>
      <c r="E4415">
        <v>22</v>
      </c>
      <c r="F4415">
        <v>3.1530447006225586</v>
      </c>
      <c r="G4415">
        <v>3.3999655246734619</v>
      </c>
      <c r="H4415">
        <v>0.1083986684679985</v>
      </c>
      <c r="I4415">
        <v>77.237142857142643</v>
      </c>
      <c r="J4415">
        <f t="shared" si="136"/>
        <v>0</v>
      </c>
    </row>
    <row r="4416" spans="1:10" x14ac:dyDescent="0.25">
      <c r="A4416" s="4" t="str">
        <f t="shared" si="137"/>
        <v>Thermostats3+ Thermostats8/5/2021 (5pm-6pm &amp; 8pm-9pm)23</v>
      </c>
      <c r="B4416" t="s">
        <v>101</v>
      </c>
      <c r="C4416" t="s">
        <v>124</v>
      </c>
      <c r="D4416" s="5" t="s">
        <v>313</v>
      </c>
      <c r="E4416">
        <v>23</v>
      </c>
      <c r="F4416">
        <v>2.784599781036377</v>
      </c>
      <c r="G4416">
        <v>2.8778269290924072</v>
      </c>
      <c r="H4416">
        <v>0.11222594231367111</v>
      </c>
      <c r="I4416">
        <v>74.998354978354968</v>
      </c>
      <c r="J4416">
        <f t="shared" si="136"/>
        <v>0</v>
      </c>
    </row>
    <row r="4417" spans="1:10" x14ac:dyDescent="0.25">
      <c r="A4417" s="4" t="str">
        <f t="shared" si="137"/>
        <v>Thermostats3+ Thermostats8/5/2021 (5pm-6pm &amp; 8pm-9pm)24</v>
      </c>
      <c r="B4417" t="s">
        <v>101</v>
      </c>
      <c r="C4417" t="s">
        <v>124</v>
      </c>
      <c r="D4417" s="5" t="s">
        <v>313</v>
      </c>
      <c r="E4417">
        <v>24</v>
      </c>
      <c r="F4417">
        <v>2.4991860389709473</v>
      </c>
      <c r="G4417">
        <v>2.5516326427459717</v>
      </c>
      <c r="H4417">
        <v>0.1130288764834404</v>
      </c>
      <c r="I4417">
        <v>73.147532467532415</v>
      </c>
      <c r="J4417">
        <f t="shared" si="136"/>
        <v>0</v>
      </c>
    </row>
    <row r="4418" spans="1:10" x14ac:dyDescent="0.25">
      <c r="A4418" s="4" t="str">
        <f t="shared" si="137"/>
        <v>Thermostats3+ Thermostats8/27/2021 (6pm-8pm)1</v>
      </c>
      <c r="B4418" t="s">
        <v>101</v>
      </c>
      <c r="C4418" t="s">
        <v>124</v>
      </c>
      <c r="D4418" s="5" t="s">
        <v>314</v>
      </c>
      <c r="E4418">
        <v>1</v>
      </c>
      <c r="F4418">
        <v>2.0917327404022217</v>
      </c>
      <c r="G4418">
        <v>2.108304500579834</v>
      </c>
      <c r="H4418">
        <v>0.10942563414573669</v>
      </c>
      <c r="I4418">
        <v>74.132735042734936</v>
      </c>
      <c r="J4418">
        <f t="shared" ref="J4418:J4481" si="138">INDEX(events, MATCH(CONCATENATE(B4418, C4418, D4418), events_y, 0), MATCH("Confidential", events_x, 0))</f>
        <v>0</v>
      </c>
    </row>
    <row r="4419" spans="1:10" x14ac:dyDescent="0.25">
      <c r="A4419" s="4" t="str">
        <f t="shared" ref="A4419:A4482" si="139">B4419&amp;C4419&amp;D4419&amp;E4419</f>
        <v>Thermostats3+ Thermostats8/27/2021 (6pm-8pm)2</v>
      </c>
      <c r="B4419" t="s">
        <v>101</v>
      </c>
      <c r="C4419" t="s">
        <v>124</v>
      </c>
      <c r="D4419" s="5" t="s">
        <v>314</v>
      </c>
      <c r="E4419">
        <v>2</v>
      </c>
      <c r="F4419">
        <v>1.8685888051986694</v>
      </c>
      <c r="G4419">
        <v>1.9476443529129028</v>
      </c>
      <c r="H4419">
        <v>0.10558409243822098</v>
      </c>
      <c r="I4419">
        <v>72.600427350427509</v>
      </c>
      <c r="J4419">
        <f t="shared" si="138"/>
        <v>0</v>
      </c>
    </row>
    <row r="4420" spans="1:10" x14ac:dyDescent="0.25">
      <c r="A4420" s="4" t="str">
        <f t="shared" si="139"/>
        <v>Thermostats3+ Thermostats8/27/2021 (6pm-8pm)3</v>
      </c>
      <c r="B4420" t="s">
        <v>101</v>
      </c>
      <c r="C4420" t="s">
        <v>124</v>
      </c>
      <c r="D4420" s="5" t="s">
        <v>314</v>
      </c>
      <c r="E4420">
        <v>3</v>
      </c>
      <c r="F4420">
        <v>1.6309356689453125</v>
      </c>
      <c r="G4420">
        <v>1.5506343841552734</v>
      </c>
      <c r="H4420">
        <v>9.338068962097168E-2</v>
      </c>
      <c r="I4420">
        <v>71.036773504273427</v>
      </c>
      <c r="J4420">
        <f t="shared" si="138"/>
        <v>0</v>
      </c>
    </row>
    <row r="4421" spans="1:10" x14ac:dyDescent="0.25">
      <c r="A4421" s="4" t="str">
        <f t="shared" si="139"/>
        <v>Thermostats3+ Thermostats8/27/2021 (6pm-8pm)4</v>
      </c>
      <c r="B4421" t="s">
        <v>101</v>
      </c>
      <c r="C4421" t="s">
        <v>124</v>
      </c>
      <c r="D4421" s="5" t="s">
        <v>314</v>
      </c>
      <c r="E4421">
        <v>4</v>
      </c>
      <c r="F4421">
        <v>1.4945095777511597</v>
      </c>
      <c r="G4421">
        <v>1.4466829299926758</v>
      </c>
      <c r="H4421">
        <v>8.5580170154571533E-2</v>
      </c>
      <c r="I4421">
        <v>70.064423076923063</v>
      </c>
      <c r="J4421">
        <f t="shared" si="138"/>
        <v>0</v>
      </c>
    </row>
    <row r="4422" spans="1:10" x14ac:dyDescent="0.25">
      <c r="A4422" s="4" t="str">
        <f t="shared" si="139"/>
        <v>Thermostats3+ Thermostats8/27/2021 (6pm-8pm)5</v>
      </c>
      <c r="B4422" t="s">
        <v>101</v>
      </c>
      <c r="C4422" t="s">
        <v>124</v>
      </c>
      <c r="D4422" s="5" t="s">
        <v>314</v>
      </c>
      <c r="E4422">
        <v>5</v>
      </c>
      <c r="F4422">
        <v>1.3507320880889893</v>
      </c>
      <c r="G4422">
        <v>1.3040580749511719</v>
      </c>
      <c r="H4422">
        <v>7.921929657459259E-2</v>
      </c>
      <c r="I4422">
        <v>69.084102564102579</v>
      </c>
      <c r="J4422">
        <f t="shared" si="138"/>
        <v>0</v>
      </c>
    </row>
    <row r="4423" spans="1:10" x14ac:dyDescent="0.25">
      <c r="A4423" s="4" t="str">
        <f t="shared" si="139"/>
        <v>Thermostats3+ Thermostats8/27/2021 (6pm-8pm)6</v>
      </c>
      <c r="B4423" t="s">
        <v>101</v>
      </c>
      <c r="C4423" t="s">
        <v>124</v>
      </c>
      <c r="D4423" s="5" t="s">
        <v>314</v>
      </c>
      <c r="E4423">
        <v>6</v>
      </c>
      <c r="F4423">
        <v>1.3332860469818115</v>
      </c>
      <c r="G4423">
        <v>1.2676644325256348</v>
      </c>
      <c r="H4423">
        <v>6.7320175468921661E-2</v>
      </c>
      <c r="I4423">
        <v>68.348589743589855</v>
      </c>
      <c r="J4423">
        <f t="shared" si="138"/>
        <v>0</v>
      </c>
    </row>
    <row r="4424" spans="1:10" x14ac:dyDescent="0.25">
      <c r="A4424" s="4" t="str">
        <f t="shared" si="139"/>
        <v>Thermostats3+ Thermostats8/27/2021 (6pm-8pm)7</v>
      </c>
      <c r="B4424" t="s">
        <v>101</v>
      </c>
      <c r="C4424" t="s">
        <v>124</v>
      </c>
      <c r="D4424" s="5" t="s">
        <v>314</v>
      </c>
      <c r="E4424">
        <v>7</v>
      </c>
      <c r="F4424">
        <v>1.2628754377365112</v>
      </c>
      <c r="G4424">
        <v>1.2880115509033203</v>
      </c>
      <c r="H4424">
        <v>5.6739900261163712E-2</v>
      </c>
      <c r="I4424">
        <v>67.321282051282367</v>
      </c>
      <c r="J4424">
        <f t="shared" si="138"/>
        <v>0</v>
      </c>
    </row>
    <row r="4425" spans="1:10" x14ac:dyDescent="0.25">
      <c r="A4425" s="4" t="str">
        <f t="shared" si="139"/>
        <v>Thermostats3+ Thermostats8/27/2021 (6pm-8pm)8</v>
      </c>
      <c r="B4425" t="s">
        <v>101</v>
      </c>
      <c r="C4425" t="s">
        <v>124</v>
      </c>
      <c r="D4425" s="5" t="s">
        <v>314</v>
      </c>
      <c r="E4425">
        <v>8</v>
      </c>
      <c r="F4425">
        <v>1.1388864517211914</v>
      </c>
      <c r="G4425">
        <v>1.0979764461517334</v>
      </c>
      <c r="H4425">
        <v>5.5294197052717209E-2</v>
      </c>
      <c r="I4425">
        <v>67.095128205128162</v>
      </c>
      <c r="J4425">
        <f t="shared" si="138"/>
        <v>0</v>
      </c>
    </row>
    <row r="4426" spans="1:10" x14ac:dyDescent="0.25">
      <c r="A4426" s="4" t="str">
        <f t="shared" si="139"/>
        <v>Thermostats3+ Thermostats8/27/2021 (6pm-8pm)9</v>
      </c>
      <c r="B4426" t="s">
        <v>101</v>
      </c>
      <c r="C4426" t="s">
        <v>124</v>
      </c>
      <c r="D4426" s="5" t="s">
        <v>314</v>
      </c>
      <c r="E4426">
        <v>9</v>
      </c>
      <c r="F4426">
        <v>0.80318045616149902</v>
      </c>
      <c r="G4426">
        <v>0.82785481214523315</v>
      </c>
      <c r="H4426">
        <v>6.2626384198665619E-2</v>
      </c>
      <c r="I4426">
        <v>69.630021367521337</v>
      </c>
      <c r="J4426">
        <f t="shared" si="138"/>
        <v>0</v>
      </c>
    </row>
    <row r="4427" spans="1:10" x14ac:dyDescent="0.25">
      <c r="A4427" s="4" t="str">
        <f t="shared" si="139"/>
        <v>Thermostats3+ Thermostats8/27/2021 (6pm-8pm)10</v>
      </c>
      <c r="B4427" t="s">
        <v>101</v>
      </c>
      <c r="C4427" t="s">
        <v>124</v>
      </c>
      <c r="D4427" s="5" t="s">
        <v>314</v>
      </c>
      <c r="E4427">
        <v>10</v>
      </c>
      <c r="F4427">
        <v>0.46285310387611389</v>
      </c>
      <c r="G4427">
        <v>0.418479323387146</v>
      </c>
      <c r="H4427">
        <v>6.8755857646465302E-2</v>
      </c>
      <c r="I4427">
        <v>75.02446581196547</v>
      </c>
      <c r="J4427">
        <f t="shared" si="138"/>
        <v>0</v>
      </c>
    </row>
    <row r="4428" spans="1:10" x14ac:dyDescent="0.25">
      <c r="A4428" s="4" t="str">
        <f t="shared" si="139"/>
        <v>Thermostats3+ Thermostats8/27/2021 (6pm-8pm)11</v>
      </c>
      <c r="B4428" t="s">
        <v>101</v>
      </c>
      <c r="C4428" t="s">
        <v>124</v>
      </c>
      <c r="D4428" s="5" t="s">
        <v>314</v>
      </c>
      <c r="E4428">
        <v>11</v>
      </c>
      <c r="F4428">
        <v>0.13594304025173187</v>
      </c>
      <c r="G4428">
        <v>0.17128819227218628</v>
      </c>
      <c r="H4428">
        <v>8.0915220081806183E-2</v>
      </c>
      <c r="I4428">
        <v>80.473205128204867</v>
      </c>
      <c r="J4428">
        <f t="shared" si="138"/>
        <v>0</v>
      </c>
    </row>
    <row r="4429" spans="1:10" x14ac:dyDescent="0.25">
      <c r="A4429" s="4" t="str">
        <f t="shared" si="139"/>
        <v>Thermostats3+ Thermostats8/27/2021 (6pm-8pm)12</v>
      </c>
      <c r="B4429" t="s">
        <v>101</v>
      </c>
      <c r="C4429" t="s">
        <v>124</v>
      </c>
      <c r="D4429" s="5" t="s">
        <v>314</v>
      </c>
      <c r="E4429">
        <v>12</v>
      </c>
      <c r="F4429">
        <v>0.13088558614253998</v>
      </c>
      <c r="G4429">
        <v>0.16388317942619324</v>
      </c>
      <c r="H4429">
        <v>9.0523183345794678E-2</v>
      </c>
      <c r="I4429">
        <v>84.915213675213565</v>
      </c>
      <c r="J4429">
        <f t="shared" si="138"/>
        <v>0</v>
      </c>
    </row>
    <row r="4430" spans="1:10" x14ac:dyDescent="0.25">
      <c r="A4430" s="4" t="str">
        <f t="shared" si="139"/>
        <v>Thermostats3+ Thermostats8/27/2021 (6pm-8pm)13</v>
      </c>
      <c r="B4430" t="s">
        <v>101</v>
      </c>
      <c r="C4430" t="s">
        <v>124</v>
      </c>
      <c r="D4430" s="5" t="s">
        <v>314</v>
      </c>
      <c r="E4430">
        <v>13</v>
      </c>
      <c r="F4430">
        <v>0.44895645976066589</v>
      </c>
      <c r="G4430">
        <v>0.35172361135482788</v>
      </c>
      <c r="H4430">
        <v>9.6231348812580109E-2</v>
      </c>
      <c r="I4430">
        <v>87.944230769230956</v>
      </c>
      <c r="J4430">
        <f t="shared" si="138"/>
        <v>0</v>
      </c>
    </row>
    <row r="4431" spans="1:10" x14ac:dyDescent="0.25">
      <c r="A4431" s="4" t="str">
        <f t="shared" si="139"/>
        <v>Thermostats3+ Thermostats8/27/2021 (6pm-8pm)14</v>
      </c>
      <c r="B4431" t="s">
        <v>101</v>
      </c>
      <c r="C4431" t="s">
        <v>124</v>
      </c>
      <c r="D4431" s="5" t="s">
        <v>314</v>
      </c>
      <c r="E4431">
        <v>14</v>
      </c>
      <c r="F4431">
        <v>0.94944000244140625</v>
      </c>
      <c r="G4431">
        <v>0.83344346284866333</v>
      </c>
      <c r="H4431">
        <v>0.10289241373538971</v>
      </c>
      <c r="I4431">
        <v>90.369529914529863</v>
      </c>
      <c r="J4431">
        <f t="shared" si="138"/>
        <v>0</v>
      </c>
    </row>
    <row r="4432" spans="1:10" x14ac:dyDescent="0.25">
      <c r="A4432" s="4" t="str">
        <f t="shared" si="139"/>
        <v>Thermostats3+ Thermostats8/27/2021 (6pm-8pm)15</v>
      </c>
      <c r="B4432" t="s">
        <v>101</v>
      </c>
      <c r="C4432" t="s">
        <v>124</v>
      </c>
      <c r="D4432" s="5" t="s">
        <v>314</v>
      </c>
      <c r="E4432">
        <v>15</v>
      </c>
      <c r="F4432">
        <v>1.4764615297317505</v>
      </c>
      <c r="G4432">
        <v>1.4676343202590942</v>
      </c>
      <c r="H4432">
        <v>9.980069100856781E-2</v>
      </c>
      <c r="I4432">
        <v>91.575854700854705</v>
      </c>
      <c r="J4432">
        <f t="shared" si="138"/>
        <v>0</v>
      </c>
    </row>
    <row r="4433" spans="1:10" x14ac:dyDescent="0.25">
      <c r="A4433" s="4" t="str">
        <f t="shared" si="139"/>
        <v>Thermostats3+ Thermostats8/27/2021 (6pm-8pm)16</v>
      </c>
      <c r="B4433" t="s">
        <v>101</v>
      </c>
      <c r="C4433" t="s">
        <v>124</v>
      </c>
      <c r="D4433" s="5" t="s">
        <v>314</v>
      </c>
      <c r="E4433">
        <v>16</v>
      </c>
      <c r="F4433">
        <v>2.2271654605865479</v>
      </c>
      <c r="G4433">
        <v>2.2475533485412598</v>
      </c>
      <c r="H4433">
        <v>5.6449901312589645E-2</v>
      </c>
      <c r="I4433">
        <v>92.624444444444322</v>
      </c>
      <c r="J4433">
        <f t="shared" si="138"/>
        <v>0</v>
      </c>
    </row>
    <row r="4434" spans="1:10" x14ac:dyDescent="0.25">
      <c r="A4434" s="4" t="str">
        <f t="shared" si="139"/>
        <v>Thermostats3+ Thermostats8/27/2021 (6pm-8pm)17</v>
      </c>
      <c r="B4434" t="s">
        <v>101</v>
      </c>
      <c r="C4434" t="s">
        <v>124</v>
      </c>
      <c r="D4434" s="5" t="s">
        <v>314</v>
      </c>
      <c r="E4434">
        <v>17</v>
      </c>
      <c r="F4434">
        <v>2.842055082321167</v>
      </c>
      <c r="G4434">
        <v>2.8216671943664551</v>
      </c>
      <c r="H4434">
        <v>5.6449901312589645E-2</v>
      </c>
      <c r="I4434">
        <v>92.245598290598508</v>
      </c>
      <c r="J4434">
        <f t="shared" si="138"/>
        <v>0</v>
      </c>
    </row>
    <row r="4435" spans="1:10" x14ac:dyDescent="0.25">
      <c r="A4435" s="4" t="str">
        <f t="shared" si="139"/>
        <v>Thermostats3+ Thermostats8/27/2021 (6pm-8pm)18</v>
      </c>
      <c r="B4435" t="s">
        <v>101</v>
      </c>
      <c r="C4435" t="s">
        <v>124</v>
      </c>
      <c r="D4435" s="5" t="s">
        <v>314</v>
      </c>
      <c r="E4435">
        <v>18</v>
      </c>
      <c r="F4435">
        <v>3.4362263679504395</v>
      </c>
      <c r="G4435">
        <v>3.2984864711761475</v>
      </c>
      <c r="H4435">
        <v>0.10502346605062485</v>
      </c>
      <c r="I4435">
        <v>90.502863247862962</v>
      </c>
      <c r="J4435">
        <f t="shared" si="138"/>
        <v>0</v>
      </c>
    </row>
    <row r="4436" spans="1:10" x14ac:dyDescent="0.25">
      <c r="A4436" s="4" t="str">
        <f t="shared" si="139"/>
        <v>Thermostats3+ Thermostats8/27/2021 (6pm-8pm)19</v>
      </c>
      <c r="B4436" t="s">
        <v>101</v>
      </c>
      <c r="C4436" t="s">
        <v>124</v>
      </c>
      <c r="D4436" s="5" t="s">
        <v>314</v>
      </c>
      <c r="E4436">
        <v>19</v>
      </c>
      <c r="F4436">
        <v>3.5243549346923828</v>
      </c>
      <c r="G4436">
        <v>2.1666316986083984</v>
      </c>
      <c r="H4436">
        <v>0.1171453520655632</v>
      </c>
      <c r="I4436">
        <v>88.87662393162401</v>
      </c>
      <c r="J4436">
        <f t="shared" si="138"/>
        <v>0</v>
      </c>
    </row>
    <row r="4437" spans="1:10" x14ac:dyDescent="0.25">
      <c r="A4437" s="4" t="str">
        <f t="shared" si="139"/>
        <v>Thermostats3+ Thermostats8/27/2021 (6pm-8pm)20</v>
      </c>
      <c r="B4437" t="s">
        <v>101</v>
      </c>
      <c r="C4437" t="s">
        <v>124</v>
      </c>
      <c r="D4437" s="5" t="s">
        <v>314</v>
      </c>
      <c r="E4437">
        <v>20</v>
      </c>
      <c r="F4437">
        <v>3.4587359428405762</v>
      </c>
      <c r="G4437">
        <v>2.6214358806610107</v>
      </c>
      <c r="H4437">
        <v>0.11472656577825546</v>
      </c>
      <c r="I4437">
        <v>86.458205128205066</v>
      </c>
      <c r="J4437">
        <f t="shared" si="138"/>
        <v>0</v>
      </c>
    </row>
    <row r="4438" spans="1:10" x14ac:dyDescent="0.25">
      <c r="A4438" s="4" t="str">
        <f t="shared" si="139"/>
        <v>Thermostats3+ Thermostats8/27/2021 (6pm-8pm)21</v>
      </c>
      <c r="B4438" t="s">
        <v>101</v>
      </c>
      <c r="C4438" t="s">
        <v>124</v>
      </c>
      <c r="D4438" s="5" t="s">
        <v>314</v>
      </c>
      <c r="E4438">
        <v>21</v>
      </c>
      <c r="F4438">
        <v>3.3838348388671875</v>
      </c>
      <c r="G4438">
        <v>4.092033863067627</v>
      </c>
      <c r="H4438">
        <v>0.11079966276884079</v>
      </c>
      <c r="I4438">
        <v>81.872051282051501</v>
      </c>
      <c r="J4438">
        <f t="shared" si="138"/>
        <v>0</v>
      </c>
    </row>
    <row r="4439" spans="1:10" x14ac:dyDescent="0.25">
      <c r="A4439" s="4" t="str">
        <f t="shared" si="139"/>
        <v>Thermostats3+ Thermostats8/27/2021 (6pm-8pm)22</v>
      </c>
      <c r="B4439" t="s">
        <v>101</v>
      </c>
      <c r="C4439" t="s">
        <v>124</v>
      </c>
      <c r="D4439" s="5" t="s">
        <v>314</v>
      </c>
      <c r="E4439">
        <v>22</v>
      </c>
      <c r="F4439">
        <v>3.1512157917022705</v>
      </c>
      <c r="G4439">
        <v>3.4277572631835938</v>
      </c>
      <c r="H4439">
        <v>0.11708544194698334</v>
      </c>
      <c r="I4439">
        <v>78.286282051281958</v>
      </c>
      <c r="J4439">
        <f t="shared" si="138"/>
        <v>0</v>
      </c>
    </row>
    <row r="4440" spans="1:10" x14ac:dyDescent="0.25">
      <c r="A4440" s="4" t="str">
        <f t="shared" si="139"/>
        <v>Thermostats3+ Thermostats8/27/2021 (6pm-8pm)23</v>
      </c>
      <c r="B4440" t="s">
        <v>101</v>
      </c>
      <c r="C4440" t="s">
        <v>124</v>
      </c>
      <c r="D4440" s="5" t="s">
        <v>314</v>
      </c>
      <c r="E4440">
        <v>23</v>
      </c>
      <c r="F4440">
        <v>2.8750784397125244</v>
      </c>
      <c r="G4440">
        <v>2.9450690746307373</v>
      </c>
      <c r="H4440">
        <v>0.11615093797445297</v>
      </c>
      <c r="I4440">
        <v>76.069572649572592</v>
      </c>
      <c r="J4440">
        <f t="shared" si="138"/>
        <v>0</v>
      </c>
    </row>
    <row r="4441" spans="1:10" x14ac:dyDescent="0.25">
      <c r="A4441" s="4" t="str">
        <f t="shared" si="139"/>
        <v>Thermostats3+ Thermostats8/27/2021 (6pm-8pm)24</v>
      </c>
      <c r="B4441" t="s">
        <v>101</v>
      </c>
      <c r="C4441" t="s">
        <v>124</v>
      </c>
      <c r="D4441" s="5" t="s">
        <v>314</v>
      </c>
      <c r="E4441">
        <v>24</v>
      </c>
      <c r="F4441">
        <v>2.4831275939941406</v>
      </c>
      <c r="G4441">
        <v>2.6508204936981201</v>
      </c>
      <c r="H4441">
        <v>0.1090775728225708</v>
      </c>
      <c r="I4441">
        <v>74.153803418803264</v>
      </c>
      <c r="J4441">
        <f t="shared" si="138"/>
        <v>0</v>
      </c>
    </row>
    <row r="4442" spans="1:10" x14ac:dyDescent="0.25">
      <c r="A4442" s="4" t="str">
        <f t="shared" si="139"/>
        <v>Thermostats3+ Thermostats9/9/2021 (6pm-8pm)1</v>
      </c>
      <c r="B4442" t="s">
        <v>101</v>
      </c>
      <c r="C4442" t="s">
        <v>124</v>
      </c>
      <c r="D4442" s="5" t="s">
        <v>315</v>
      </c>
      <c r="E4442">
        <v>1</v>
      </c>
      <c r="F4442">
        <v>2.1642727851867676</v>
      </c>
      <c r="G4442">
        <v>2.0648856163024902</v>
      </c>
      <c r="H4442">
        <v>0.10851974040269852</v>
      </c>
      <c r="I4442">
        <v>71.778918367347103</v>
      </c>
      <c r="J4442">
        <f t="shared" si="138"/>
        <v>0</v>
      </c>
    </row>
    <row r="4443" spans="1:10" x14ac:dyDescent="0.25">
      <c r="A4443" s="4" t="str">
        <f t="shared" si="139"/>
        <v>Thermostats3+ Thermostats9/9/2021 (6pm-8pm)2</v>
      </c>
      <c r="B4443" t="s">
        <v>101</v>
      </c>
      <c r="C4443" t="s">
        <v>124</v>
      </c>
      <c r="D4443" s="5" t="s">
        <v>315</v>
      </c>
      <c r="E4443">
        <v>2</v>
      </c>
      <c r="F4443">
        <v>1.8744989633560181</v>
      </c>
      <c r="G4443">
        <v>1.8608411550521851</v>
      </c>
      <c r="H4443">
        <v>0.10837467014789581</v>
      </c>
      <c r="I4443">
        <v>71.4952857142857</v>
      </c>
      <c r="J4443">
        <f t="shared" si="138"/>
        <v>0</v>
      </c>
    </row>
    <row r="4444" spans="1:10" x14ac:dyDescent="0.25">
      <c r="A4444" s="4" t="str">
        <f t="shared" si="139"/>
        <v>Thermostats3+ Thermostats9/9/2021 (6pm-8pm)3</v>
      </c>
      <c r="B4444" t="s">
        <v>101</v>
      </c>
      <c r="C4444" t="s">
        <v>124</v>
      </c>
      <c r="D4444" s="5" t="s">
        <v>315</v>
      </c>
      <c r="E4444">
        <v>3</v>
      </c>
      <c r="F4444">
        <v>1.6939307451248169</v>
      </c>
      <c r="G4444">
        <v>1.6803460121154785</v>
      </c>
      <c r="H4444">
        <v>9.2089429497718811E-2</v>
      </c>
      <c r="I4444">
        <v>71.15438775510232</v>
      </c>
      <c r="J4444">
        <f t="shared" si="138"/>
        <v>0</v>
      </c>
    </row>
    <row r="4445" spans="1:10" x14ac:dyDescent="0.25">
      <c r="A4445" s="4" t="str">
        <f t="shared" si="139"/>
        <v>Thermostats3+ Thermostats9/9/2021 (6pm-8pm)4</v>
      </c>
      <c r="B4445" t="s">
        <v>101</v>
      </c>
      <c r="C4445" t="s">
        <v>124</v>
      </c>
      <c r="D4445" s="5" t="s">
        <v>315</v>
      </c>
      <c r="E4445">
        <v>4</v>
      </c>
      <c r="F4445">
        <v>1.5188184976577759</v>
      </c>
      <c r="G4445">
        <v>1.556873083114624</v>
      </c>
      <c r="H4445">
        <v>8.3669036626815796E-2</v>
      </c>
      <c r="I4445">
        <v>70.77365306122428</v>
      </c>
      <c r="J4445">
        <f t="shared" si="138"/>
        <v>0</v>
      </c>
    </row>
    <row r="4446" spans="1:10" x14ac:dyDescent="0.25">
      <c r="A4446" s="4" t="str">
        <f t="shared" si="139"/>
        <v>Thermostats3+ Thermostats9/9/2021 (6pm-8pm)5</v>
      </c>
      <c r="B4446" t="s">
        <v>101</v>
      </c>
      <c r="C4446" t="s">
        <v>124</v>
      </c>
      <c r="D4446" s="5" t="s">
        <v>315</v>
      </c>
      <c r="E4446">
        <v>5</v>
      </c>
      <c r="F4446">
        <v>1.4471261501312256</v>
      </c>
      <c r="G4446">
        <v>1.4370584487915039</v>
      </c>
      <c r="H4446">
        <v>7.8377783298492432E-2</v>
      </c>
      <c r="I4446">
        <v>70.739816326530658</v>
      </c>
      <c r="J4446">
        <f t="shared" si="138"/>
        <v>0</v>
      </c>
    </row>
    <row r="4447" spans="1:10" x14ac:dyDescent="0.25">
      <c r="A4447" s="4" t="str">
        <f t="shared" si="139"/>
        <v>Thermostats3+ Thermostats9/9/2021 (6pm-8pm)6</v>
      </c>
      <c r="B4447" t="s">
        <v>101</v>
      </c>
      <c r="C4447" t="s">
        <v>124</v>
      </c>
      <c r="D4447" s="5" t="s">
        <v>315</v>
      </c>
      <c r="E4447">
        <v>6</v>
      </c>
      <c r="F4447">
        <v>1.3873797655105591</v>
      </c>
      <c r="G4447">
        <v>1.4024063348770142</v>
      </c>
      <c r="H4447">
        <v>6.5445907413959503E-2</v>
      </c>
      <c r="I4447">
        <v>70.60163265306133</v>
      </c>
      <c r="J4447">
        <f t="shared" si="138"/>
        <v>0</v>
      </c>
    </row>
    <row r="4448" spans="1:10" x14ac:dyDescent="0.25">
      <c r="A4448" s="4" t="str">
        <f t="shared" si="139"/>
        <v>Thermostats3+ Thermostats9/9/2021 (6pm-8pm)7</v>
      </c>
      <c r="B4448" t="s">
        <v>101</v>
      </c>
      <c r="C4448" t="s">
        <v>124</v>
      </c>
      <c r="D4448" s="5" t="s">
        <v>315</v>
      </c>
      <c r="E4448">
        <v>7</v>
      </c>
      <c r="F4448">
        <v>1.396085262298584</v>
      </c>
      <c r="G4448">
        <v>1.4127459526062012</v>
      </c>
      <c r="H4448">
        <v>5.5089548230171204E-2</v>
      </c>
      <c r="I4448">
        <v>70.763081632652984</v>
      </c>
      <c r="J4448">
        <f t="shared" si="138"/>
        <v>0</v>
      </c>
    </row>
    <row r="4449" spans="1:10" x14ac:dyDescent="0.25">
      <c r="A4449" s="4" t="str">
        <f t="shared" si="139"/>
        <v>Thermostats3+ Thermostats9/9/2021 (6pm-8pm)8</v>
      </c>
      <c r="B4449" t="s">
        <v>101</v>
      </c>
      <c r="C4449" t="s">
        <v>124</v>
      </c>
      <c r="D4449" s="5" t="s">
        <v>315</v>
      </c>
      <c r="E4449">
        <v>8</v>
      </c>
      <c r="F4449">
        <v>1.3337125778198242</v>
      </c>
      <c r="G4449">
        <v>1.3560854196548462</v>
      </c>
      <c r="H4449">
        <v>5.9935696423053741E-2</v>
      </c>
      <c r="I4449">
        <v>70.627448979591932</v>
      </c>
      <c r="J4449">
        <f t="shared" si="138"/>
        <v>0</v>
      </c>
    </row>
    <row r="4450" spans="1:10" x14ac:dyDescent="0.25">
      <c r="A4450" s="4" t="str">
        <f t="shared" si="139"/>
        <v>Thermostats3+ Thermostats9/9/2021 (6pm-8pm)9</v>
      </c>
      <c r="B4450" t="s">
        <v>101</v>
      </c>
      <c r="C4450" t="s">
        <v>124</v>
      </c>
      <c r="D4450" s="5" t="s">
        <v>315</v>
      </c>
      <c r="E4450">
        <v>9</v>
      </c>
      <c r="F4450">
        <v>1.07436203956604</v>
      </c>
      <c r="G4450">
        <v>1.0345711708068848</v>
      </c>
      <c r="H4450">
        <v>6.5552182495594025E-2</v>
      </c>
      <c r="I4450">
        <v>71.719693877550938</v>
      </c>
      <c r="J4450">
        <f t="shared" si="138"/>
        <v>0</v>
      </c>
    </row>
    <row r="4451" spans="1:10" x14ac:dyDescent="0.25">
      <c r="A4451" s="4" t="str">
        <f t="shared" si="139"/>
        <v>Thermostats3+ Thermostats9/9/2021 (6pm-8pm)10</v>
      </c>
      <c r="B4451" t="s">
        <v>101</v>
      </c>
      <c r="C4451" t="s">
        <v>124</v>
      </c>
      <c r="D4451" s="5" t="s">
        <v>315</v>
      </c>
      <c r="E4451">
        <v>10</v>
      </c>
      <c r="F4451">
        <v>0.78689074516296387</v>
      </c>
      <c r="G4451">
        <v>0.74486535787582397</v>
      </c>
      <c r="H4451">
        <v>7.6407752931118011E-2</v>
      </c>
      <c r="I4451">
        <v>75.116122448979411</v>
      </c>
      <c r="J4451">
        <f t="shared" si="138"/>
        <v>0</v>
      </c>
    </row>
    <row r="4452" spans="1:10" x14ac:dyDescent="0.25">
      <c r="A4452" s="4" t="str">
        <f t="shared" si="139"/>
        <v>Thermostats3+ Thermostats9/9/2021 (6pm-8pm)11</v>
      </c>
      <c r="B4452" t="s">
        <v>101</v>
      </c>
      <c r="C4452" t="s">
        <v>124</v>
      </c>
      <c r="D4452" s="5" t="s">
        <v>315</v>
      </c>
      <c r="E4452">
        <v>11</v>
      </c>
      <c r="F4452">
        <v>0.6968035101890564</v>
      </c>
      <c r="G4452">
        <v>0.53725314140319824</v>
      </c>
      <c r="H4452">
        <v>9.1636531054973602E-2</v>
      </c>
      <c r="I4452">
        <v>79.200836734693965</v>
      </c>
      <c r="J4452">
        <f t="shared" si="138"/>
        <v>0</v>
      </c>
    </row>
    <row r="4453" spans="1:10" x14ac:dyDescent="0.25">
      <c r="A4453" s="4" t="str">
        <f t="shared" si="139"/>
        <v>Thermostats3+ Thermostats9/9/2021 (6pm-8pm)12</v>
      </c>
      <c r="B4453" t="s">
        <v>101</v>
      </c>
      <c r="C4453" t="s">
        <v>124</v>
      </c>
      <c r="D4453" s="5" t="s">
        <v>315</v>
      </c>
      <c r="E4453">
        <v>12</v>
      </c>
      <c r="F4453">
        <v>0.73223543167114258</v>
      </c>
      <c r="G4453">
        <v>0.55338722467422485</v>
      </c>
      <c r="H4453">
        <v>0.10031841695308685</v>
      </c>
      <c r="I4453">
        <v>82.818714285714549</v>
      </c>
      <c r="J4453">
        <f t="shared" si="138"/>
        <v>0</v>
      </c>
    </row>
    <row r="4454" spans="1:10" x14ac:dyDescent="0.25">
      <c r="A4454" s="4" t="str">
        <f t="shared" si="139"/>
        <v>Thermostats3+ Thermostats9/9/2021 (6pm-8pm)13</v>
      </c>
      <c r="B4454" t="s">
        <v>101</v>
      </c>
      <c r="C4454" t="s">
        <v>124</v>
      </c>
      <c r="D4454" s="5" t="s">
        <v>315</v>
      </c>
      <c r="E4454">
        <v>13</v>
      </c>
      <c r="F4454">
        <v>1.0093382596969604</v>
      </c>
      <c r="G4454">
        <v>0.75566530227661133</v>
      </c>
      <c r="H4454">
        <v>0.10336348414421082</v>
      </c>
      <c r="I4454">
        <v>85.292040816326548</v>
      </c>
      <c r="J4454">
        <f t="shared" si="138"/>
        <v>0</v>
      </c>
    </row>
    <row r="4455" spans="1:10" x14ac:dyDescent="0.25">
      <c r="A4455" s="4" t="str">
        <f t="shared" si="139"/>
        <v>Thermostats3+ Thermostats9/9/2021 (6pm-8pm)14</v>
      </c>
      <c r="B4455" t="s">
        <v>101</v>
      </c>
      <c r="C4455" t="s">
        <v>124</v>
      </c>
      <c r="D4455" s="5" t="s">
        <v>315</v>
      </c>
      <c r="E4455">
        <v>14</v>
      </c>
      <c r="F4455">
        <v>1.4173582792282104</v>
      </c>
      <c r="G4455">
        <v>1.2741818428039551</v>
      </c>
      <c r="H4455">
        <v>0.10614107549190521</v>
      </c>
      <c r="I4455">
        <v>87.649306122448934</v>
      </c>
      <c r="J4455">
        <f t="shared" si="138"/>
        <v>0</v>
      </c>
    </row>
    <row r="4456" spans="1:10" x14ac:dyDescent="0.25">
      <c r="A4456" s="4" t="str">
        <f t="shared" si="139"/>
        <v>Thermostats3+ Thermostats9/9/2021 (6pm-8pm)15</v>
      </c>
      <c r="B4456" t="s">
        <v>101</v>
      </c>
      <c r="C4456" t="s">
        <v>124</v>
      </c>
      <c r="D4456" s="5" t="s">
        <v>315</v>
      </c>
      <c r="E4456">
        <v>15</v>
      </c>
      <c r="F4456">
        <v>1.9998857975006104</v>
      </c>
      <c r="G4456">
        <v>1.9237585067749023</v>
      </c>
      <c r="H4456">
        <v>9.7306564450263977E-2</v>
      </c>
      <c r="I4456">
        <v>89.701265306122451</v>
      </c>
      <c r="J4456">
        <f t="shared" si="138"/>
        <v>0</v>
      </c>
    </row>
    <row r="4457" spans="1:10" x14ac:dyDescent="0.25">
      <c r="A4457" s="4" t="str">
        <f t="shared" si="139"/>
        <v>Thermostats3+ Thermostats9/9/2021 (6pm-8pm)16</v>
      </c>
      <c r="B4457" t="s">
        <v>101</v>
      </c>
      <c r="C4457" t="s">
        <v>124</v>
      </c>
      <c r="D4457" s="5" t="s">
        <v>315</v>
      </c>
      <c r="E4457">
        <v>16</v>
      </c>
      <c r="F4457">
        <v>2.7157371044158936</v>
      </c>
      <c r="G4457">
        <v>2.6821639537811279</v>
      </c>
      <c r="H4457">
        <v>5.5982191115617752E-2</v>
      </c>
      <c r="I4457">
        <v>91.964285714285879</v>
      </c>
      <c r="J4457">
        <f t="shared" si="138"/>
        <v>0</v>
      </c>
    </row>
    <row r="4458" spans="1:10" x14ac:dyDescent="0.25">
      <c r="A4458" s="4" t="str">
        <f t="shared" si="139"/>
        <v>Thermostats3+ Thermostats9/9/2021 (6pm-8pm)17</v>
      </c>
      <c r="B4458" t="s">
        <v>101</v>
      </c>
      <c r="C4458" t="s">
        <v>124</v>
      </c>
      <c r="D4458" s="5" t="s">
        <v>315</v>
      </c>
      <c r="E4458">
        <v>17</v>
      </c>
      <c r="F4458">
        <v>3.1891262531280518</v>
      </c>
      <c r="G4458">
        <v>3.2226994037628174</v>
      </c>
      <c r="H4458">
        <v>5.5982191115617752E-2</v>
      </c>
      <c r="I4458">
        <v>91.950795918367348</v>
      </c>
      <c r="J4458">
        <f t="shared" si="138"/>
        <v>0</v>
      </c>
    </row>
    <row r="4459" spans="1:10" x14ac:dyDescent="0.25">
      <c r="A4459" s="4" t="str">
        <f t="shared" si="139"/>
        <v>Thermostats3+ Thermostats9/9/2021 (6pm-8pm)18</v>
      </c>
      <c r="B4459" t="s">
        <v>101</v>
      </c>
      <c r="C4459" t="s">
        <v>124</v>
      </c>
      <c r="D4459" s="5" t="s">
        <v>315</v>
      </c>
      <c r="E4459">
        <v>18</v>
      </c>
      <c r="F4459">
        <v>3.5003097057342529</v>
      </c>
      <c r="G4459">
        <v>3.5646638870239258</v>
      </c>
      <c r="H4459">
        <v>9.9748499691486359E-2</v>
      </c>
      <c r="I4459">
        <v>90.17779591836711</v>
      </c>
      <c r="J4459">
        <f t="shared" si="138"/>
        <v>0</v>
      </c>
    </row>
    <row r="4460" spans="1:10" x14ac:dyDescent="0.25">
      <c r="A4460" s="4" t="str">
        <f t="shared" si="139"/>
        <v>Thermostats3+ Thermostats9/9/2021 (6pm-8pm)19</v>
      </c>
      <c r="B4460" t="s">
        <v>101</v>
      </c>
      <c r="C4460" t="s">
        <v>124</v>
      </c>
      <c r="D4460" s="5" t="s">
        <v>315</v>
      </c>
      <c r="E4460">
        <v>19</v>
      </c>
      <c r="F4460">
        <v>3.563978910446167</v>
      </c>
      <c r="G4460">
        <v>2.2191393375396729</v>
      </c>
      <c r="H4460">
        <v>0.11252792179584503</v>
      </c>
      <c r="I4460">
        <v>87.341959183673552</v>
      </c>
      <c r="J4460">
        <f t="shared" si="138"/>
        <v>0</v>
      </c>
    </row>
    <row r="4461" spans="1:10" x14ac:dyDescent="0.25">
      <c r="A4461" s="4" t="str">
        <f t="shared" si="139"/>
        <v>Thermostats3+ Thermostats9/9/2021 (6pm-8pm)20</v>
      </c>
      <c r="B4461" t="s">
        <v>101</v>
      </c>
      <c r="C4461" t="s">
        <v>124</v>
      </c>
      <c r="D4461" s="5" t="s">
        <v>315</v>
      </c>
      <c r="E4461">
        <v>20</v>
      </c>
      <c r="F4461">
        <v>3.4648308753967285</v>
      </c>
      <c r="G4461">
        <v>2.7026381492614746</v>
      </c>
      <c r="H4461">
        <v>0.11194191128015518</v>
      </c>
      <c r="I4461">
        <v>83.593530612244905</v>
      </c>
      <c r="J4461">
        <f t="shared" si="138"/>
        <v>0</v>
      </c>
    </row>
    <row r="4462" spans="1:10" x14ac:dyDescent="0.25">
      <c r="A4462" s="4" t="str">
        <f t="shared" si="139"/>
        <v>Thermostats3+ Thermostats9/9/2021 (6pm-8pm)21</v>
      </c>
      <c r="B4462" t="s">
        <v>101</v>
      </c>
      <c r="C4462" t="s">
        <v>124</v>
      </c>
      <c r="D4462" s="5" t="s">
        <v>315</v>
      </c>
      <c r="E4462">
        <v>21</v>
      </c>
      <c r="F4462">
        <v>3.4169008731842041</v>
      </c>
      <c r="G4462">
        <v>4.0734219551086426</v>
      </c>
      <c r="H4462">
        <v>0.11037442088127136</v>
      </c>
      <c r="I4462">
        <v>80.046571428571355</v>
      </c>
      <c r="J4462">
        <f t="shared" si="138"/>
        <v>0</v>
      </c>
    </row>
    <row r="4463" spans="1:10" x14ac:dyDescent="0.25">
      <c r="A4463" s="4" t="str">
        <f t="shared" si="139"/>
        <v>Thermostats3+ Thermostats9/9/2021 (6pm-8pm)22</v>
      </c>
      <c r="B4463" t="s">
        <v>101</v>
      </c>
      <c r="C4463" t="s">
        <v>124</v>
      </c>
      <c r="D4463" s="5" t="s">
        <v>315</v>
      </c>
      <c r="E4463">
        <v>22</v>
      </c>
      <c r="F4463">
        <v>3.2182717323303223</v>
      </c>
      <c r="G4463">
        <v>3.4866743087768555</v>
      </c>
      <c r="H4463">
        <v>0.11017096042633057</v>
      </c>
      <c r="I4463">
        <v>77.891673469387584</v>
      </c>
      <c r="J4463">
        <f t="shared" si="138"/>
        <v>0</v>
      </c>
    </row>
    <row r="4464" spans="1:10" x14ac:dyDescent="0.25">
      <c r="A4464" s="4" t="str">
        <f t="shared" si="139"/>
        <v>Thermostats3+ Thermostats9/9/2021 (6pm-8pm)23</v>
      </c>
      <c r="B4464" t="s">
        <v>101</v>
      </c>
      <c r="C4464" t="s">
        <v>124</v>
      </c>
      <c r="D4464" s="5" t="s">
        <v>315</v>
      </c>
      <c r="E4464">
        <v>23</v>
      </c>
      <c r="F4464">
        <v>2.8967349529266357</v>
      </c>
      <c r="G4464">
        <v>3.0155808925628662</v>
      </c>
      <c r="H4464">
        <v>0.11135958880186081</v>
      </c>
      <c r="I4464">
        <v>76.046265306122478</v>
      </c>
      <c r="J4464">
        <f t="shared" si="138"/>
        <v>0</v>
      </c>
    </row>
    <row r="4465" spans="1:10" x14ac:dyDescent="0.25">
      <c r="A4465" s="4" t="str">
        <f t="shared" si="139"/>
        <v>Thermostats3+ Thermostats9/9/2021 (6pm-8pm)24</v>
      </c>
      <c r="B4465" t="s">
        <v>101</v>
      </c>
      <c r="C4465" t="s">
        <v>124</v>
      </c>
      <c r="D4465" s="5" t="s">
        <v>315</v>
      </c>
      <c r="E4465">
        <v>24</v>
      </c>
      <c r="F4465">
        <v>2.6004555225372314</v>
      </c>
      <c r="G4465">
        <v>2.5916838645935059</v>
      </c>
      <c r="H4465">
        <v>0.1050446406006813</v>
      </c>
      <c r="I4465">
        <v>74.806693877551069</v>
      </c>
      <c r="J4465">
        <f t="shared" si="138"/>
        <v>0</v>
      </c>
    </row>
    <row r="4466" spans="1:10" x14ac:dyDescent="0.25">
      <c r="A4466" s="4" t="str">
        <f t="shared" si="139"/>
        <v>Thermostats3+ Thermostats9/14/2021 (4pm-7pm)1</v>
      </c>
      <c r="B4466" t="s">
        <v>101</v>
      </c>
      <c r="C4466" t="s">
        <v>124</v>
      </c>
      <c r="D4466" s="5" t="s">
        <v>316</v>
      </c>
      <c r="E4466">
        <v>1</v>
      </c>
      <c r="F4466">
        <v>1.6485048532485962</v>
      </c>
      <c r="G4466">
        <v>1.7453184127807617</v>
      </c>
      <c r="H4466">
        <v>9.5427289605140686E-2</v>
      </c>
      <c r="I4466">
        <v>67.687881873727321</v>
      </c>
      <c r="J4466">
        <f t="shared" si="138"/>
        <v>0</v>
      </c>
    </row>
    <row r="4467" spans="1:10" x14ac:dyDescent="0.25">
      <c r="A4467" s="4" t="str">
        <f t="shared" si="139"/>
        <v>Thermostats3+ Thermostats9/14/2021 (4pm-7pm)2</v>
      </c>
      <c r="B4467" t="s">
        <v>101</v>
      </c>
      <c r="C4467" t="s">
        <v>124</v>
      </c>
      <c r="D4467" s="5" t="s">
        <v>316</v>
      </c>
      <c r="E4467">
        <v>2</v>
      </c>
      <c r="F4467">
        <v>1.4656705856323242</v>
      </c>
      <c r="G4467">
        <v>1.4859673976898193</v>
      </c>
      <c r="H4467">
        <v>9.4928458333015442E-2</v>
      </c>
      <c r="I4467">
        <v>66.643075356415238</v>
      </c>
      <c r="J4467">
        <f t="shared" si="138"/>
        <v>0</v>
      </c>
    </row>
    <row r="4468" spans="1:10" x14ac:dyDescent="0.25">
      <c r="A4468" s="4" t="str">
        <f t="shared" si="139"/>
        <v>Thermostats3+ Thermostats9/14/2021 (4pm-7pm)3</v>
      </c>
      <c r="B4468" t="s">
        <v>101</v>
      </c>
      <c r="C4468" t="s">
        <v>124</v>
      </c>
      <c r="D4468" s="5" t="s">
        <v>316</v>
      </c>
      <c r="E4468">
        <v>3</v>
      </c>
      <c r="F4468">
        <v>1.2767112255096436</v>
      </c>
      <c r="G4468">
        <v>1.3412642478942871</v>
      </c>
      <c r="H4468">
        <v>8.5370577871799469E-2</v>
      </c>
      <c r="I4468">
        <v>65.516537678207442</v>
      </c>
      <c r="J4468">
        <f t="shared" si="138"/>
        <v>0</v>
      </c>
    </row>
    <row r="4469" spans="1:10" x14ac:dyDescent="0.25">
      <c r="A4469" s="4" t="str">
        <f t="shared" si="139"/>
        <v>Thermostats3+ Thermostats9/14/2021 (4pm-7pm)4</v>
      </c>
      <c r="B4469" t="s">
        <v>101</v>
      </c>
      <c r="C4469" t="s">
        <v>124</v>
      </c>
      <c r="D4469" s="5" t="s">
        <v>316</v>
      </c>
      <c r="E4469">
        <v>4</v>
      </c>
      <c r="F4469">
        <v>1.1439938545227051</v>
      </c>
      <c r="G4469">
        <v>1.2733638286590576</v>
      </c>
      <c r="H4469">
        <v>7.2554059326648712E-2</v>
      </c>
      <c r="I4469">
        <v>64.936985743381044</v>
      </c>
      <c r="J4469">
        <f t="shared" si="138"/>
        <v>0</v>
      </c>
    </row>
    <row r="4470" spans="1:10" x14ac:dyDescent="0.25">
      <c r="A4470" s="4" t="str">
        <f t="shared" si="139"/>
        <v>Thermostats3+ Thermostats9/14/2021 (4pm-7pm)5</v>
      </c>
      <c r="B4470" t="s">
        <v>101</v>
      </c>
      <c r="C4470" t="s">
        <v>124</v>
      </c>
      <c r="D4470" s="5" t="s">
        <v>316</v>
      </c>
      <c r="E4470">
        <v>5</v>
      </c>
      <c r="F4470">
        <v>1.1326067447662354</v>
      </c>
      <c r="G4470">
        <v>1.2347115278244019</v>
      </c>
      <c r="H4470">
        <v>7.2067439556121826E-2</v>
      </c>
      <c r="I4470">
        <v>64.406985743380673</v>
      </c>
      <c r="J4470">
        <f t="shared" si="138"/>
        <v>0</v>
      </c>
    </row>
    <row r="4471" spans="1:10" x14ac:dyDescent="0.25">
      <c r="A4471" s="4" t="str">
        <f t="shared" si="139"/>
        <v>Thermostats3+ Thermostats9/14/2021 (4pm-7pm)6</v>
      </c>
      <c r="B4471" t="s">
        <v>101</v>
      </c>
      <c r="C4471" t="s">
        <v>124</v>
      </c>
      <c r="D4471" s="5" t="s">
        <v>316</v>
      </c>
      <c r="E4471">
        <v>6</v>
      </c>
      <c r="F4471">
        <v>1.1323151588439941</v>
      </c>
      <c r="G4471">
        <v>1.1788526773452759</v>
      </c>
      <c r="H4471">
        <v>6.3270099461078644E-2</v>
      </c>
      <c r="I4471">
        <v>63.672953156822651</v>
      </c>
      <c r="J4471">
        <f t="shared" si="138"/>
        <v>0</v>
      </c>
    </row>
    <row r="4472" spans="1:10" x14ac:dyDescent="0.25">
      <c r="A4472" s="4" t="str">
        <f t="shared" si="139"/>
        <v>Thermostats3+ Thermostats9/14/2021 (4pm-7pm)7</v>
      </c>
      <c r="B4472" t="s">
        <v>101</v>
      </c>
      <c r="C4472" t="s">
        <v>124</v>
      </c>
      <c r="D4472" s="5" t="s">
        <v>316</v>
      </c>
      <c r="E4472">
        <v>7</v>
      </c>
      <c r="F4472">
        <v>1.1880947351455688</v>
      </c>
      <c r="G4472">
        <v>1.1483428478240967</v>
      </c>
      <c r="H4472">
        <v>4.7660320997238159E-2</v>
      </c>
      <c r="I4472">
        <v>63.621507128309517</v>
      </c>
      <c r="J4472">
        <f t="shared" si="138"/>
        <v>0</v>
      </c>
    </row>
    <row r="4473" spans="1:10" x14ac:dyDescent="0.25">
      <c r="A4473" s="4" t="str">
        <f t="shared" si="139"/>
        <v>Thermostats3+ Thermostats9/14/2021 (4pm-7pm)8</v>
      </c>
      <c r="B4473" t="s">
        <v>101</v>
      </c>
      <c r="C4473" t="s">
        <v>124</v>
      </c>
      <c r="D4473" s="5" t="s">
        <v>316</v>
      </c>
      <c r="E4473">
        <v>8</v>
      </c>
      <c r="F4473">
        <v>1.0520689487457275</v>
      </c>
      <c r="G4473">
        <v>1.079464316368103</v>
      </c>
      <c r="H4473">
        <v>4.7876589000225067E-2</v>
      </c>
      <c r="I4473">
        <v>63.441853360488665</v>
      </c>
      <c r="J4473">
        <f t="shared" si="138"/>
        <v>0</v>
      </c>
    </row>
    <row r="4474" spans="1:10" x14ac:dyDescent="0.25">
      <c r="A4474" s="4" t="str">
        <f t="shared" si="139"/>
        <v>Thermostats3+ Thermostats9/14/2021 (4pm-7pm)9</v>
      </c>
      <c r="B4474" t="s">
        <v>101</v>
      </c>
      <c r="C4474" t="s">
        <v>124</v>
      </c>
      <c r="D4474" s="5" t="s">
        <v>316</v>
      </c>
      <c r="E4474">
        <v>9</v>
      </c>
      <c r="F4474">
        <v>0.7001805305480957</v>
      </c>
      <c r="G4474">
        <v>0.69849997758865356</v>
      </c>
      <c r="H4474">
        <v>5.4521013051271439E-2</v>
      </c>
      <c r="I4474">
        <v>63.941568228105915</v>
      </c>
      <c r="J4474">
        <f t="shared" si="138"/>
        <v>0</v>
      </c>
    </row>
    <row r="4475" spans="1:10" x14ac:dyDescent="0.25">
      <c r="A4475" s="4" t="str">
        <f t="shared" si="139"/>
        <v>Thermostats3+ Thermostats9/14/2021 (4pm-7pm)10</v>
      </c>
      <c r="B4475" t="s">
        <v>101</v>
      </c>
      <c r="C4475" t="s">
        <v>124</v>
      </c>
      <c r="D4475" s="5" t="s">
        <v>316</v>
      </c>
      <c r="E4475">
        <v>10</v>
      </c>
      <c r="F4475">
        <v>0.25981074571609497</v>
      </c>
      <c r="G4475">
        <v>0.23655903339385986</v>
      </c>
      <c r="H4475">
        <v>6.3206613063812256E-2</v>
      </c>
      <c r="I4475">
        <v>67.463991853360895</v>
      </c>
      <c r="J4475">
        <f t="shared" si="138"/>
        <v>0</v>
      </c>
    </row>
    <row r="4476" spans="1:10" x14ac:dyDescent="0.25">
      <c r="A4476" s="4" t="str">
        <f t="shared" si="139"/>
        <v>Thermostats3+ Thermostats9/14/2021 (4pm-7pm)11</v>
      </c>
      <c r="B4476" t="s">
        <v>101</v>
      </c>
      <c r="C4476" t="s">
        <v>124</v>
      </c>
      <c r="D4476" s="5" t="s">
        <v>316</v>
      </c>
      <c r="E4476">
        <v>11</v>
      </c>
      <c r="F4476">
        <v>-0.11142653971910477</v>
      </c>
      <c r="G4476">
        <v>-0.18271975219249725</v>
      </c>
      <c r="H4476">
        <v>6.3103213906288147E-2</v>
      </c>
      <c r="I4476">
        <v>71.903401221995765</v>
      </c>
      <c r="J4476">
        <f t="shared" si="138"/>
        <v>0</v>
      </c>
    </row>
    <row r="4477" spans="1:10" x14ac:dyDescent="0.25">
      <c r="A4477" s="4" t="str">
        <f t="shared" si="139"/>
        <v>Thermostats3+ Thermostats9/14/2021 (4pm-7pm)12</v>
      </c>
      <c r="B4477" t="s">
        <v>101</v>
      </c>
      <c r="C4477" t="s">
        <v>124</v>
      </c>
      <c r="D4477" s="5" t="s">
        <v>316</v>
      </c>
      <c r="E4477">
        <v>12</v>
      </c>
      <c r="F4477">
        <v>-0.34394416213035583</v>
      </c>
      <c r="G4477">
        <v>-0.28175458312034607</v>
      </c>
      <c r="H4477">
        <v>6.9752052426338196E-2</v>
      </c>
      <c r="I4477">
        <v>76.451832993890136</v>
      </c>
      <c r="J4477">
        <f t="shared" si="138"/>
        <v>0</v>
      </c>
    </row>
    <row r="4478" spans="1:10" x14ac:dyDescent="0.25">
      <c r="A4478" s="4" t="str">
        <f t="shared" si="139"/>
        <v>Thermostats3+ Thermostats9/14/2021 (4pm-7pm)13</v>
      </c>
      <c r="B4478" t="s">
        <v>101</v>
      </c>
      <c r="C4478" t="s">
        <v>124</v>
      </c>
      <c r="D4478" s="5" t="s">
        <v>316</v>
      </c>
      <c r="E4478">
        <v>13</v>
      </c>
      <c r="F4478">
        <v>-0.27036619186401367</v>
      </c>
      <c r="G4478">
        <v>-0.27059900760650635</v>
      </c>
      <c r="H4478">
        <v>6.5440677106380463E-2</v>
      </c>
      <c r="I4478">
        <v>80.15044806517318</v>
      </c>
      <c r="J4478">
        <f t="shared" si="138"/>
        <v>0</v>
      </c>
    </row>
    <row r="4479" spans="1:10" x14ac:dyDescent="0.25">
      <c r="A4479" s="4" t="str">
        <f t="shared" si="139"/>
        <v>Thermostats3+ Thermostats9/14/2021 (4pm-7pm)14</v>
      </c>
      <c r="B4479" t="s">
        <v>101</v>
      </c>
      <c r="C4479" t="s">
        <v>124</v>
      </c>
      <c r="D4479" s="5" t="s">
        <v>316</v>
      </c>
      <c r="E4479">
        <v>14</v>
      </c>
      <c r="F4479">
        <v>-2.5617979466915131E-2</v>
      </c>
      <c r="G4479">
        <v>-4.2622167617082596E-2</v>
      </c>
      <c r="H4479">
        <v>3.9933379739522934E-2</v>
      </c>
      <c r="I4479">
        <v>82.841873727087716</v>
      </c>
      <c r="J4479">
        <f t="shared" si="138"/>
        <v>0</v>
      </c>
    </row>
    <row r="4480" spans="1:10" x14ac:dyDescent="0.25">
      <c r="A4480" s="4" t="str">
        <f t="shared" si="139"/>
        <v>Thermostats3+ Thermostats9/14/2021 (4pm-7pm)15</v>
      </c>
      <c r="B4480" t="s">
        <v>101</v>
      </c>
      <c r="C4480" t="s">
        <v>124</v>
      </c>
      <c r="D4480" s="5" t="s">
        <v>316</v>
      </c>
      <c r="E4480">
        <v>15</v>
      </c>
      <c r="F4480">
        <v>0.34458151459693909</v>
      </c>
      <c r="G4480">
        <v>0.36158570647239685</v>
      </c>
      <c r="H4480">
        <v>3.9933379739522934E-2</v>
      </c>
      <c r="I4480">
        <v>84.141629327902322</v>
      </c>
      <c r="J4480">
        <f t="shared" si="138"/>
        <v>0</v>
      </c>
    </row>
    <row r="4481" spans="1:10" x14ac:dyDescent="0.25">
      <c r="A4481" s="4" t="str">
        <f t="shared" si="139"/>
        <v>Thermostats3+ Thermostats9/14/2021 (4pm-7pm)16</v>
      </c>
      <c r="B4481" t="s">
        <v>101</v>
      </c>
      <c r="C4481" t="s">
        <v>124</v>
      </c>
      <c r="D4481" s="5" t="s">
        <v>316</v>
      </c>
      <c r="E4481">
        <v>16</v>
      </c>
      <c r="F4481">
        <v>1.0036295652389526</v>
      </c>
      <c r="G4481">
        <v>1.0547839403152466</v>
      </c>
      <c r="H4481">
        <v>8.4132350981235504E-2</v>
      </c>
      <c r="I4481">
        <v>84.526374745417712</v>
      </c>
      <c r="J4481">
        <f t="shared" si="138"/>
        <v>0</v>
      </c>
    </row>
    <row r="4482" spans="1:10" x14ac:dyDescent="0.25">
      <c r="A4482" s="4" t="str">
        <f t="shared" si="139"/>
        <v>Thermostats3+ Thermostats9/14/2021 (4pm-7pm)17</v>
      </c>
      <c r="B4482" t="s">
        <v>101</v>
      </c>
      <c r="C4482" t="s">
        <v>124</v>
      </c>
      <c r="D4482" s="5" t="s">
        <v>316</v>
      </c>
      <c r="E4482">
        <v>17</v>
      </c>
      <c r="F4482">
        <v>1.6227631568908691</v>
      </c>
      <c r="G4482">
        <v>0.81215369701385498</v>
      </c>
      <c r="H4482">
        <v>9.901689738035202E-2</v>
      </c>
      <c r="I4482">
        <v>83.949857433808532</v>
      </c>
      <c r="J4482">
        <f t="shared" ref="J4482:J4545" si="140">INDEX(events, MATCH(CONCATENATE(B4482, C4482, D4482), events_y, 0), MATCH("Confidential", events_x, 0))</f>
        <v>0</v>
      </c>
    </row>
    <row r="4483" spans="1:10" x14ac:dyDescent="0.25">
      <c r="A4483" s="4" t="str">
        <f t="shared" ref="A4483:A4546" si="141">B4483&amp;C4483&amp;D4483&amp;E4483</f>
        <v>Thermostats3+ Thermostats9/14/2021 (4pm-7pm)18</v>
      </c>
      <c r="B4483" t="s">
        <v>101</v>
      </c>
      <c r="C4483" t="s">
        <v>124</v>
      </c>
      <c r="D4483" s="5" t="s">
        <v>316</v>
      </c>
      <c r="E4483">
        <v>18</v>
      </c>
      <c r="F4483">
        <v>2.1430008411407471</v>
      </c>
      <c r="G4483">
        <v>1.6612653732299805</v>
      </c>
      <c r="H4483">
        <v>0.10363969206809998</v>
      </c>
      <c r="I4483">
        <v>82.390183299388454</v>
      </c>
      <c r="J4483">
        <f t="shared" si="140"/>
        <v>0</v>
      </c>
    </row>
    <row r="4484" spans="1:10" x14ac:dyDescent="0.25">
      <c r="A4484" s="4" t="str">
        <f t="shared" si="141"/>
        <v>Thermostats3+ Thermostats9/14/2021 (4pm-7pm)19</v>
      </c>
      <c r="B4484" t="s">
        <v>101</v>
      </c>
      <c r="C4484" t="s">
        <v>124</v>
      </c>
      <c r="D4484" s="5" t="s">
        <v>316</v>
      </c>
      <c r="E4484">
        <v>19</v>
      </c>
      <c r="F4484">
        <v>2.4363811016082764</v>
      </c>
      <c r="G4484">
        <v>2.1007375717163086</v>
      </c>
      <c r="H4484">
        <v>0.105604387819767</v>
      </c>
      <c r="I4484">
        <v>80.076456211812797</v>
      </c>
      <c r="J4484">
        <f t="shared" si="140"/>
        <v>0</v>
      </c>
    </row>
    <row r="4485" spans="1:10" x14ac:dyDescent="0.25">
      <c r="A4485" s="4" t="str">
        <f t="shared" si="141"/>
        <v>Thermostats3+ Thermostats9/14/2021 (4pm-7pm)20</v>
      </c>
      <c r="B4485" t="s">
        <v>101</v>
      </c>
      <c r="C4485" t="s">
        <v>124</v>
      </c>
      <c r="D4485" s="5" t="s">
        <v>316</v>
      </c>
      <c r="E4485">
        <v>20</v>
      </c>
      <c r="F4485">
        <v>2.4722771644592285</v>
      </c>
      <c r="G4485">
        <v>3.1638941764831543</v>
      </c>
      <c r="H4485">
        <v>0.10323609411716461</v>
      </c>
      <c r="I4485">
        <v>76.64008146639479</v>
      </c>
      <c r="J4485">
        <f t="shared" si="140"/>
        <v>0</v>
      </c>
    </row>
    <row r="4486" spans="1:10" x14ac:dyDescent="0.25">
      <c r="A4486" s="4" t="str">
        <f t="shared" si="141"/>
        <v>Thermostats3+ Thermostats9/14/2021 (4pm-7pm)21</v>
      </c>
      <c r="B4486" t="s">
        <v>101</v>
      </c>
      <c r="C4486" t="s">
        <v>124</v>
      </c>
      <c r="D4486" s="5" t="s">
        <v>316</v>
      </c>
      <c r="E4486">
        <v>21</v>
      </c>
      <c r="F4486">
        <v>2.5257031917572021</v>
      </c>
      <c r="G4486">
        <v>2.6034395694732666</v>
      </c>
      <c r="H4486">
        <v>9.7733862698078156E-2</v>
      </c>
      <c r="I4486">
        <v>72.865967413441865</v>
      </c>
      <c r="J4486">
        <f t="shared" si="140"/>
        <v>0</v>
      </c>
    </row>
    <row r="4487" spans="1:10" x14ac:dyDescent="0.25">
      <c r="A4487" s="4" t="str">
        <f t="shared" si="141"/>
        <v>Thermostats3+ Thermostats9/14/2021 (4pm-7pm)22</v>
      </c>
      <c r="B4487" t="s">
        <v>101</v>
      </c>
      <c r="C4487" t="s">
        <v>124</v>
      </c>
      <c r="D4487" s="5" t="s">
        <v>316</v>
      </c>
      <c r="E4487">
        <v>22</v>
      </c>
      <c r="F4487">
        <v>2.3913524150848389</v>
      </c>
      <c r="G4487">
        <v>2.3518080711364746</v>
      </c>
      <c r="H4487">
        <v>0.10041951388120651</v>
      </c>
      <c r="I4487">
        <v>70.46215885947062</v>
      </c>
      <c r="J4487">
        <f t="shared" si="140"/>
        <v>0</v>
      </c>
    </row>
    <row r="4488" spans="1:10" x14ac:dyDescent="0.25">
      <c r="A4488" s="4" t="str">
        <f t="shared" si="141"/>
        <v>Thermostats3+ Thermostats9/14/2021 (4pm-7pm)23</v>
      </c>
      <c r="B4488" t="s">
        <v>101</v>
      </c>
      <c r="C4488" t="s">
        <v>124</v>
      </c>
      <c r="D4488" s="5" t="s">
        <v>316</v>
      </c>
      <c r="E4488">
        <v>23</v>
      </c>
      <c r="F4488">
        <v>2.2348735332489014</v>
      </c>
      <c r="G4488">
        <v>2.1434173583984375</v>
      </c>
      <c r="H4488">
        <v>0.10547908395528793</v>
      </c>
      <c r="I4488">
        <v>68.836130346232551</v>
      </c>
      <c r="J4488">
        <f t="shared" si="140"/>
        <v>0</v>
      </c>
    </row>
    <row r="4489" spans="1:10" x14ac:dyDescent="0.25">
      <c r="A4489" s="4" t="str">
        <f t="shared" si="141"/>
        <v>Thermostats3+ Thermostats9/14/2021 (4pm-7pm)24</v>
      </c>
      <c r="B4489" t="s">
        <v>101</v>
      </c>
      <c r="C4489" t="s">
        <v>124</v>
      </c>
      <c r="D4489" s="5" t="s">
        <v>316</v>
      </c>
      <c r="E4489">
        <v>24</v>
      </c>
      <c r="F4489">
        <v>1.978361964225769</v>
      </c>
      <c r="G4489">
        <v>1.9449390172958374</v>
      </c>
      <c r="H4489">
        <v>0.10543220490217209</v>
      </c>
      <c r="I4489">
        <v>67.608594704684364</v>
      </c>
      <c r="J4489">
        <f t="shared" si="140"/>
        <v>0</v>
      </c>
    </row>
    <row r="4490" spans="1:10" x14ac:dyDescent="0.25">
      <c r="A4490" s="4" t="str">
        <f t="shared" si="141"/>
        <v>Thermostats3+ Thermostats9/22/2021 (4pm-5pm &amp; 5:55pm-7pm)1</v>
      </c>
      <c r="B4490" t="s">
        <v>101</v>
      </c>
      <c r="C4490" t="s">
        <v>124</v>
      </c>
      <c r="D4490" s="5" t="s">
        <v>317</v>
      </c>
      <c r="E4490">
        <v>1</v>
      </c>
      <c r="F4490">
        <v>1.9180980920791626</v>
      </c>
      <c r="G4490">
        <v>1.9200438261032104</v>
      </c>
      <c r="H4490">
        <v>0.1058599054813385</v>
      </c>
      <c r="I4490">
        <v>74.210203252032329</v>
      </c>
      <c r="J4490">
        <f t="shared" si="140"/>
        <v>0</v>
      </c>
    </row>
    <row r="4491" spans="1:10" x14ac:dyDescent="0.25">
      <c r="A4491" s="4" t="str">
        <f t="shared" si="141"/>
        <v>Thermostats3+ Thermostats9/22/2021 (4pm-5pm &amp; 5:55pm-7pm)2</v>
      </c>
      <c r="B4491" t="s">
        <v>101</v>
      </c>
      <c r="C4491" t="s">
        <v>124</v>
      </c>
      <c r="D4491" s="5" t="s">
        <v>317</v>
      </c>
      <c r="E4491">
        <v>2</v>
      </c>
      <c r="F4491">
        <v>1.6457358598709106</v>
      </c>
      <c r="G4491">
        <v>1.6504302024841309</v>
      </c>
      <c r="H4491">
        <v>9.4201341271400452E-2</v>
      </c>
      <c r="I4491">
        <v>72.604227642276342</v>
      </c>
      <c r="J4491">
        <f t="shared" si="140"/>
        <v>0</v>
      </c>
    </row>
    <row r="4492" spans="1:10" x14ac:dyDescent="0.25">
      <c r="A4492" s="4" t="str">
        <f t="shared" si="141"/>
        <v>Thermostats3+ Thermostats9/22/2021 (4pm-5pm &amp; 5:55pm-7pm)3</v>
      </c>
      <c r="B4492" t="s">
        <v>101</v>
      </c>
      <c r="C4492" t="s">
        <v>124</v>
      </c>
      <c r="D4492" s="5" t="s">
        <v>317</v>
      </c>
      <c r="E4492">
        <v>3</v>
      </c>
      <c r="F4492">
        <v>1.4637436866760254</v>
      </c>
      <c r="G4492">
        <v>1.4347468614578247</v>
      </c>
      <c r="H4492">
        <v>8.6069755256175995E-2</v>
      </c>
      <c r="I4492">
        <v>71.494227642276456</v>
      </c>
      <c r="J4492">
        <f t="shared" si="140"/>
        <v>0</v>
      </c>
    </row>
    <row r="4493" spans="1:10" x14ac:dyDescent="0.25">
      <c r="A4493" s="4" t="str">
        <f t="shared" si="141"/>
        <v>Thermostats3+ Thermostats9/22/2021 (4pm-5pm &amp; 5:55pm-7pm)4</v>
      </c>
      <c r="B4493" t="s">
        <v>101</v>
      </c>
      <c r="C4493" t="s">
        <v>124</v>
      </c>
      <c r="D4493" s="5" t="s">
        <v>317</v>
      </c>
      <c r="E4493">
        <v>4</v>
      </c>
      <c r="F4493">
        <v>1.3678722381591797</v>
      </c>
      <c r="G4493">
        <v>1.3770532608032227</v>
      </c>
      <c r="H4493">
        <v>7.9183712601661682E-2</v>
      </c>
      <c r="I4493">
        <v>70.585223577235666</v>
      </c>
      <c r="J4493">
        <f t="shared" si="140"/>
        <v>0</v>
      </c>
    </row>
    <row r="4494" spans="1:10" x14ac:dyDescent="0.25">
      <c r="A4494" s="4" t="str">
        <f t="shared" si="141"/>
        <v>Thermostats3+ Thermostats9/22/2021 (4pm-5pm &amp; 5:55pm-7pm)5</v>
      </c>
      <c r="B4494" t="s">
        <v>101</v>
      </c>
      <c r="C4494" t="s">
        <v>124</v>
      </c>
      <c r="D4494" s="5" t="s">
        <v>317</v>
      </c>
      <c r="E4494">
        <v>5</v>
      </c>
      <c r="F4494">
        <v>1.272621750831604</v>
      </c>
      <c r="G4494">
        <v>1.3987060785293579</v>
      </c>
      <c r="H4494">
        <v>7.5218290090560913E-2</v>
      </c>
      <c r="I4494">
        <v>69.88036585365856</v>
      </c>
      <c r="J4494">
        <f t="shared" si="140"/>
        <v>0</v>
      </c>
    </row>
    <row r="4495" spans="1:10" x14ac:dyDescent="0.25">
      <c r="A4495" s="4" t="str">
        <f t="shared" si="141"/>
        <v>Thermostats3+ Thermostats9/22/2021 (4pm-5pm &amp; 5:55pm-7pm)6</v>
      </c>
      <c r="B4495" t="s">
        <v>101</v>
      </c>
      <c r="C4495" t="s">
        <v>124</v>
      </c>
      <c r="D4495" s="5" t="s">
        <v>317</v>
      </c>
      <c r="E4495">
        <v>6</v>
      </c>
      <c r="F4495">
        <v>1.2335547208786011</v>
      </c>
      <c r="G4495">
        <v>1.3116698265075684</v>
      </c>
      <c r="H4495">
        <v>6.4867928624153137E-2</v>
      </c>
      <c r="I4495">
        <v>69.599369918699253</v>
      </c>
      <c r="J4495">
        <f t="shared" si="140"/>
        <v>0</v>
      </c>
    </row>
    <row r="4496" spans="1:10" x14ac:dyDescent="0.25">
      <c r="A4496" s="4" t="str">
        <f t="shared" si="141"/>
        <v>Thermostats3+ Thermostats9/22/2021 (4pm-5pm &amp; 5:55pm-7pm)7</v>
      </c>
      <c r="B4496" t="s">
        <v>101</v>
      </c>
      <c r="C4496" t="s">
        <v>124</v>
      </c>
      <c r="D4496" s="5" t="s">
        <v>317</v>
      </c>
      <c r="E4496">
        <v>7</v>
      </c>
      <c r="F4496">
        <v>1.227791428565979</v>
      </c>
      <c r="G4496">
        <v>1.333189845085144</v>
      </c>
      <c r="H4496">
        <v>5.5719554424285889E-2</v>
      </c>
      <c r="I4496">
        <v>69.275894308943208</v>
      </c>
      <c r="J4496">
        <f t="shared" si="140"/>
        <v>0</v>
      </c>
    </row>
    <row r="4497" spans="1:10" x14ac:dyDescent="0.25">
      <c r="A4497" s="4" t="str">
        <f t="shared" si="141"/>
        <v>Thermostats3+ Thermostats9/22/2021 (4pm-5pm &amp; 5:55pm-7pm)8</v>
      </c>
      <c r="B4497" t="s">
        <v>101</v>
      </c>
      <c r="C4497" t="s">
        <v>124</v>
      </c>
      <c r="D4497" s="5" t="s">
        <v>317</v>
      </c>
      <c r="E4497">
        <v>8</v>
      </c>
      <c r="F4497">
        <v>1.1598091125488281</v>
      </c>
      <c r="G4497">
        <v>1.1756410598754883</v>
      </c>
      <c r="H4497">
        <v>5.8897458016872406E-2</v>
      </c>
      <c r="I4497">
        <v>68.87489837398391</v>
      </c>
      <c r="J4497">
        <f t="shared" si="140"/>
        <v>0</v>
      </c>
    </row>
    <row r="4498" spans="1:10" x14ac:dyDescent="0.25">
      <c r="A4498" s="4" t="str">
        <f t="shared" si="141"/>
        <v>Thermostats3+ Thermostats9/22/2021 (4pm-5pm &amp; 5:55pm-7pm)9</v>
      </c>
      <c r="B4498" t="s">
        <v>101</v>
      </c>
      <c r="C4498" t="s">
        <v>124</v>
      </c>
      <c r="D4498" s="5" t="s">
        <v>317</v>
      </c>
      <c r="E4498">
        <v>9</v>
      </c>
      <c r="F4498">
        <v>0.90091156959533691</v>
      </c>
      <c r="G4498">
        <v>0.90028971433639526</v>
      </c>
      <c r="H4498">
        <v>6.2309563159942627E-2</v>
      </c>
      <c r="I4498">
        <v>70.367479674796641</v>
      </c>
      <c r="J4498">
        <f t="shared" si="140"/>
        <v>0</v>
      </c>
    </row>
    <row r="4499" spans="1:10" x14ac:dyDescent="0.25">
      <c r="A4499" s="4" t="str">
        <f t="shared" si="141"/>
        <v>Thermostats3+ Thermostats9/22/2021 (4pm-5pm &amp; 5:55pm-7pm)10</v>
      </c>
      <c r="B4499" t="s">
        <v>101</v>
      </c>
      <c r="C4499" t="s">
        <v>124</v>
      </c>
      <c r="D4499" s="5" t="s">
        <v>317</v>
      </c>
      <c r="E4499">
        <v>10</v>
      </c>
      <c r="F4499">
        <v>0.57994544506072998</v>
      </c>
      <c r="G4499">
        <v>0.61502665281295776</v>
      </c>
      <c r="H4499">
        <v>7.0654623210430145E-2</v>
      </c>
      <c r="I4499">
        <v>75.340772357723623</v>
      </c>
      <c r="J4499">
        <f t="shared" si="140"/>
        <v>0</v>
      </c>
    </row>
    <row r="4500" spans="1:10" x14ac:dyDescent="0.25">
      <c r="A4500" s="4" t="str">
        <f t="shared" si="141"/>
        <v>Thermostats3+ Thermostats9/22/2021 (4pm-5pm &amp; 5:55pm-7pm)11</v>
      </c>
      <c r="B4500" t="s">
        <v>101</v>
      </c>
      <c r="C4500" t="s">
        <v>124</v>
      </c>
      <c r="D4500" s="5" t="s">
        <v>317</v>
      </c>
      <c r="E4500">
        <v>11</v>
      </c>
      <c r="F4500">
        <v>0.31073316931724548</v>
      </c>
      <c r="G4500">
        <v>0.41607978940010071</v>
      </c>
      <c r="H4500">
        <v>8.0211564898490906E-2</v>
      </c>
      <c r="I4500">
        <v>80.773739837398466</v>
      </c>
      <c r="J4500">
        <f t="shared" si="140"/>
        <v>0</v>
      </c>
    </row>
    <row r="4501" spans="1:10" x14ac:dyDescent="0.25">
      <c r="A4501" s="4" t="str">
        <f t="shared" si="141"/>
        <v>Thermostats3+ Thermostats9/22/2021 (4pm-5pm &amp; 5:55pm-7pm)12</v>
      </c>
      <c r="B4501" t="s">
        <v>101</v>
      </c>
      <c r="C4501" t="s">
        <v>124</v>
      </c>
      <c r="D4501" s="5" t="s">
        <v>317</v>
      </c>
      <c r="E4501">
        <v>12</v>
      </c>
      <c r="F4501">
        <v>0.35771468281745911</v>
      </c>
      <c r="G4501">
        <v>0.31907603144645691</v>
      </c>
      <c r="H4501">
        <v>8.9857034385204315E-2</v>
      </c>
      <c r="I4501">
        <v>86.004999999999754</v>
      </c>
      <c r="J4501">
        <f t="shared" si="140"/>
        <v>0</v>
      </c>
    </row>
    <row r="4502" spans="1:10" x14ac:dyDescent="0.25">
      <c r="A4502" s="4" t="str">
        <f t="shared" si="141"/>
        <v>Thermostats3+ Thermostats9/22/2021 (4pm-5pm &amp; 5:55pm-7pm)13</v>
      </c>
      <c r="B4502" t="s">
        <v>101</v>
      </c>
      <c r="C4502" t="s">
        <v>124</v>
      </c>
      <c r="D4502" s="5" t="s">
        <v>317</v>
      </c>
      <c r="E4502">
        <v>13</v>
      </c>
      <c r="F4502">
        <v>0.68486028909683228</v>
      </c>
      <c r="G4502">
        <v>0.62834012508392334</v>
      </c>
      <c r="H4502">
        <v>8.6602121591567993E-2</v>
      </c>
      <c r="I4502">
        <v>89.131747967479285</v>
      </c>
      <c r="J4502">
        <f t="shared" si="140"/>
        <v>0</v>
      </c>
    </row>
    <row r="4503" spans="1:10" x14ac:dyDescent="0.25">
      <c r="A4503" s="4" t="str">
        <f t="shared" si="141"/>
        <v>Thermostats3+ Thermostats9/22/2021 (4pm-5pm &amp; 5:55pm-7pm)14</v>
      </c>
      <c r="B4503" t="s">
        <v>101</v>
      </c>
      <c r="C4503" t="s">
        <v>124</v>
      </c>
      <c r="D4503" s="5" t="s">
        <v>317</v>
      </c>
      <c r="E4503">
        <v>14</v>
      </c>
      <c r="F4503">
        <v>1.0962862968444824</v>
      </c>
      <c r="G4503">
        <v>1.0759259462356567</v>
      </c>
      <c r="H4503">
        <v>4.9478493630886078E-2</v>
      </c>
      <c r="I4503">
        <v>90.680975609756175</v>
      </c>
      <c r="J4503">
        <f t="shared" si="140"/>
        <v>0</v>
      </c>
    </row>
    <row r="4504" spans="1:10" x14ac:dyDescent="0.25">
      <c r="A4504" s="4" t="str">
        <f t="shared" si="141"/>
        <v>Thermostats3+ Thermostats9/22/2021 (4pm-5pm &amp; 5:55pm-7pm)15</v>
      </c>
      <c r="B4504" t="s">
        <v>101</v>
      </c>
      <c r="C4504" t="s">
        <v>124</v>
      </c>
      <c r="D4504" s="5" t="s">
        <v>317</v>
      </c>
      <c r="E4504">
        <v>15</v>
      </c>
      <c r="F4504">
        <v>1.6354134082794189</v>
      </c>
      <c r="G4504">
        <v>1.6557737588882446</v>
      </c>
      <c r="H4504">
        <v>4.9478493630886078E-2</v>
      </c>
      <c r="I4504">
        <v>91.668617886178723</v>
      </c>
      <c r="J4504">
        <f t="shared" si="140"/>
        <v>0</v>
      </c>
    </row>
    <row r="4505" spans="1:10" x14ac:dyDescent="0.25">
      <c r="A4505" s="4" t="str">
        <f t="shared" si="141"/>
        <v>Thermostats3+ Thermostats9/22/2021 (4pm-5pm &amp; 5:55pm-7pm)16</v>
      </c>
      <c r="B4505" t="s">
        <v>101</v>
      </c>
      <c r="C4505" t="s">
        <v>124</v>
      </c>
      <c r="D4505" s="5" t="s">
        <v>317</v>
      </c>
      <c r="E4505">
        <v>16</v>
      </c>
      <c r="F4505">
        <v>2.3150813579559326</v>
      </c>
      <c r="G4505">
        <v>2.3090569972991943</v>
      </c>
      <c r="H4505">
        <v>9.9982127547264099E-2</v>
      </c>
      <c r="I4505">
        <v>91.791544715447031</v>
      </c>
      <c r="J4505">
        <f t="shared" si="140"/>
        <v>0</v>
      </c>
    </row>
    <row r="4506" spans="1:10" x14ac:dyDescent="0.25">
      <c r="A4506" s="4" t="str">
        <f t="shared" si="141"/>
        <v>Thermostats3+ Thermostats9/22/2021 (4pm-5pm &amp; 5:55pm-7pm)17</v>
      </c>
      <c r="B4506" t="s">
        <v>101</v>
      </c>
      <c r="C4506" t="s">
        <v>124</v>
      </c>
      <c r="D4506" s="5" t="s">
        <v>317</v>
      </c>
      <c r="E4506">
        <v>17</v>
      </c>
      <c r="F4506">
        <v>2.7860863208770752</v>
      </c>
      <c r="G4506">
        <v>1.2522052526473999</v>
      </c>
      <c r="H4506">
        <v>0.12032707780599594</v>
      </c>
      <c r="I4506">
        <v>90.050609756097515</v>
      </c>
      <c r="J4506">
        <f t="shared" si="140"/>
        <v>0</v>
      </c>
    </row>
    <row r="4507" spans="1:10" x14ac:dyDescent="0.25">
      <c r="A4507" s="4" t="str">
        <f t="shared" si="141"/>
        <v>Thermostats3+ Thermostats9/22/2021 (4pm-5pm &amp; 5:55pm-7pm)18</v>
      </c>
      <c r="B4507" t="s">
        <v>101</v>
      </c>
      <c r="C4507" t="s">
        <v>124</v>
      </c>
      <c r="D4507" s="5" t="s">
        <v>317</v>
      </c>
      <c r="E4507">
        <v>18</v>
      </c>
      <c r="F4507">
        <v>3.1601121425628662</v>
      </c>
      <c r="G4507">
        <v>3.6596541404724121</v>
      </c>
      <c r="H4507">
        <v>0.12438758462667465</v>
      </c>
      <c r="I4507">
        <v>88.176544715446568</v>
      </c>
      <c r="J4507">
        <f t="shared" si="140"/>
        <v>0</v>
      </c>
    </row>
    <row r="4508" spans="1:10" x14ac:dyDescent="0.25">
      <c r="A4508" s="4" t="str">
        <f t="shared" si="141"/>
        <v>Thermostats3+ Thermostats9/22/2021 (4pm-5pm &amp; 5:55pm-7pm)19</v>
      </c>
      <c r="B4508" t="s">
        <v>101</v>
      </c>
      <c r="C4508" t="s">
        <v>124</v>
      </c>
      <c r="D4508" s="5" t="s">
        <v>317</v>
      </c>
      <c r="E4508">
        <v>19</v>
      </c>
      <c r="F4508">
        <v>3.2151069641113281</v>
      </c>
      <c r="G4508">
        <v>2.1030874252319336</v>
      </c>
      <c r="H4508">
        <v>0.12040109932422638</v>
      </c>
      <c r="I4508">
        <v>86.352357723577356</v>
      </c>
      <c r="J4508">
        <f t="shared" si="140"/>
        <v>0</v>
      </c>
    </row>
    <row r="4509" spans="1:10" x14ac:dyDescent="0.25">
      <c r="A4509" s="4" t="str">
        <f t="shared" si="141"/>
        <v>Thermostats3+ Thermostats9/22/2021 (4pm-5pm &amp; 5:55pm-7pm)20</v>
      </c>
      <c r="B4509" t="s">
        <v>101</v>
      </c>
      <c r="C4509" t="s">
        <v>124</v>
      </c>
      <c r="D4509" s="5" t="s">
        <v>317</v>
      </c>
      <c r="E4509">
        <v>20</v>
      </c>
      <c r="F4509">
        <v>3.0618870258331299</v>
      </c>
      <c r="G4509">
        <v>3.636951208114624</v>
      </c>
      <c r="H4509">
        <v>0.11268775910139084</v>
      </c>
      <c r="I4509">
        <v>83.215853658536318</v>
      </c>
      <c r="J4509">
        <f t="shared" si="140"/>
        <v>0</v>
      </c>
    </row>
    <row r="4510" spans="1:10" x14ac:dyDescent="0.25">
      <c r="A4510" s="4" t="str">
        <f t="shared" si="141"/>
        <v>Thermostats3+ Thermostats9/22/2021 (4pm-5pm &amp; 5:55pm-7pm)21</v>
      </c>
      <c r="B4510" t="s">
        <v>101</v>
      </c>
      <c r="C4510" t="s">
        <v>124</v>
      </c>
      <c r="D4510" s="5" t="s">
        <v>317</v>
      </c>
      <c r="E4510">
        <v>21</v>
      </c>
      <c r="F4510">
        <v>3.0262687206268311</v>
      </c>
      <c r="G4510">
        <v>3.0370185375213623</v>
      </c>
      <c r="H4510">
        <v>0.10674414038658142</v>
      </c>
      <c r="I4510">
        <v>80.96097560975619</v>
      </c>
      <c r="J4510">
        <f t="shared" si="140"/>
        <v>0</v>
      </c>
    </row>
    <row r="4511" spans="1:10" x14ac:dyDescent="0.25">
      <c r="A4511" s="4" t="str">
        <f t="shared" si="141"/>
        <v>Thermostats3+ Thermostats9/22/2021 (4pm-5pm &amp; 5:55pm-7pm)22</v>
      </c>
      <c r="B4511" t="s">
        <v>101</v>
      </c>
      <c r="C4511" t="s">
        <v>124</v>
      </c>
      <c r="D4511" s="5" t="s">
        <v>317</v>
      </c>
      <c r="E4511">
        <v>22</v>
      </c>
      <c r="F4511">
        <v>2.8216080665588379</v>
      </c>
      <c r="G4511">
        <v>2.9708149433135986</v>
      </c>
      <c r="H4511">
        <v>0.10937679558992386</v>
      </c>
      <c r="I4511">
        <v>79.229430894309075</v>
      </c>
      <c r="J4511">
        <f t="shared" si="140"/>
        <v>0</v>
      </c>
    </row>
    <row r="4512" spans="1:10" x14ac:dyDescent="0.25">
      <c r="A4512" s="4" t="str">
        <f t="shared" si="141"/>
        <v>Thermostats3+ Thermostats9/22/2021 (4pm-5pm &amp; 5:55pm-7pm)23</v>
      </c>
      <c r="B4512" t="s">
        <v>101</v>
      </c>
      <c r="C4512" t="s">
        <v>124</v>
      </c>
      <c r="D4512" s="5" t="s">
        <v>317</v>
      </c>
      <c r="E4512">
        <v>23</v>
      </c>
      <c r="F4512">
        <v>2.6333391666412354</v>
      </c>
      <c r="G4512">
        <v>2.5547339916229248</v>
      </c>
      <c r="H4512">
        <v>0.11356224119663239</v>
      </c>
      <c r="I4512">
        <v>76.832459349593634</v>
      </c>
      <c r="J4512">
        <f t="shared" si="140"/>
        <v>0</v>
      </c>
    </row>
    <row r="4513" spans="1:10" x14ac:dyDescent="0.25">
      <c r="A4513" s="4" t="str">
        <f t="shared" si="141"/>
        <v>Thermostats3+ Thermostats9/22/2021 (4pm-5pm &amp; 5:55pm-7pm)24</v>
      </c>
      <c r="B4513" t="s">
        <v>101</v>
      </c>
      <c r="C4513" t="s">
        <v>124</v>
      </c>
      <c r="D4513" s="5" t="s">
        <v>317</v>
      </c>
      <c r="E4513">
        <v>24</v>
      </c>
      <c r="F4513">
        <v>2.2750177383422852</v>
      </c>
      <c r="G4513">
        <v>2.184852123260498</v>
      </c>
      <c r="H4513">
        <v>0.10698942840099335</v>
      </c>
      <c r="I4513">
        <v>74.808191056910601</v>
      </c>
      <c r="J4513">
        <f t="shared" si="140"/>
        <v>0</v>
      </c>
    </row>
    <row r="4514" spans="1:10" x14ac:dyDescent="0.25">
      <c r="A4514" s="4" t="str">
        <f t="shared" si="141"/>
        <v>Thermostats3+ Thermostats9/30/2021 (5pm-7pm)1</v>
      </c>
      <c r="B4514" t="s">
        <v>101</v>
      </c>
      <c r="C4514" t="s">
        <v>124</v>
      </c>
      <c r="D4514" s="5" t="s">
        <v>318</v>
      </c>
      <c r="E4514">
        <v>1</v>
      </c>
      <c r="F4514">
        <v>1.4114906787872314</v>
      </c>
      <c r="G4514">
        <v>1.2466449737548828</v>
      </c>
      <c r="H4514">
        <v>9.6821196377277374E-2</v>
      </c>
      <c r="I4514">
        <v>64.534137931034664</v>
      </c>
      <c r="J4514">
        <f t="shared" si="140"/>
        <v>0</v>
      </c>
    </row>
    <row r="4515" spans="1:10" x14ac:dyDescent="0.25">
      <c r="A4515" s="4" t="str">
        <f t="shared" si="141"/>
        <v>Thermostats3+ Thermostats9/30/2021 (5pm-7pm)2</v>
      </c>
      <c r="B4515" t="s">
        <v>101</v>
      </c>
      <c r="C4515" t="s">
        <v>124</v>
      </c>
      <c r="D4515" s="5" t="s">
        <v>318</v>
      </c>
      <c r="E4515">
        <v>2</v>
      </c>
      <c r="F4515">
        <v>1.2782952785491943</v>
      </c>
      <c r="G4515">
        <v>1.2110909223556519</v>
      </c>
      <c r="H4515">
        <v>9.1591678559780121E-2</v>
      </c>
      <c r="I4515">
        <v>63.358255578093065</v>
      </c>
      <c r="J4515">
        <f t="shared" si="140"/>
        <v>0</v>
      </c>
    </row>
    <row r="4516" spans="1:10" x14ac:dyDescent="0.25">
      <c r="A4516" s="4" t="str">
        <f t="shared" si="141"/>
        <v>Thermostats3+ Thermostats9/30/2021 (5pm-7pm)3</v>
      </c>
      <c r="B4516" t="s">
        <v>101</v>
      </c>
      <c r="C4516" t="s">
        <v>124</v>
      </c>
      <c r="D4516" s="5" t="s">
        <v>318</v>
      </c>
      <c r="E4516">
        <v>3</v>
      </c>
      <c r="F4516">
        <v>1.1151582002639771</v>
      </c>
      <c r="G4516">
        <v>1.1607626676559448</v>
      </c>
      <c r="H4516">
        <v>8.1579305231571198E-2</v>
      </c>
      <c r="I4516">
        <v>61.860872210953517</v>
      </c>
      <c r="J4516">
        <f t="shared" si="140"/>
        <v>0</v>
      </c>
    </row>
    <row r="4517" spans="1:10" x14ac:dyDescent="0.25">
      <c r="A4517" s="4" t="str">
        <f t="shared" si="141"/>
        <v>Thermostats3+ Thermostats9/30/2021 (5pm-7pm)4</v>
      </c>
      <c r="B4517" t="s">
        <v>101</v>
      </c>
      <c r="C4517" t="s">
        <v>124</v>
      </c>
      <c r="D4517" s="5" t="s">
        <v>318</v>
      </c>
      <c r="E4517">
        <v>4</v>
      </c>
      <c r="F4517">
        <v>1.05330491065979</v>
      </c>
      <c r="G4517">
        <v>1.0897759199142456</v>
      </c>
      <c r="H4517">
        <v>7.3017396032810211E-2</v>
      </c>
      <c r="I4517">
        <v>60.78746450304272</v>
      </c>
      <c r="J4517">
        <f t="shared" si="140"/>
        <v>0</v>
      </c>
    </row>
    <row r="4518" spans="1:10" x14ac:dyDescent="0.25">
      <c r="A4518" s="4" t="str">
        <f t="shared" si="141"/>
        <v>Thermostats3+ Thermostats9/30/2021 (5pm-7pm)5</v>
      </c>
      <c r="B4518" t="s">
        <v>101</v>
      </c>
      <c r="C4518" t="s">
        <v>124</v>
      </c>
      <c r="D4518" s="5" t="s">
        <v>318</v>
      </c>
      <c r="E4518">
        <v>5</v>
      </c>
      <c r="F4518">
        <v>1.036030650138855</v>
      </c>
      <c r="G4518">
        <v>1.0761548280715942</v>
      </c>
      <c r="H4518">
        <v>6.7403987050056458E-2</v>
      </c>
      <c r="I4518">
        <v>59.780730223124046</v>
      </c>
      <c r="J4518">
        <f t="shared" si="140"/>
        <v>0</v>
      </c>
    </row>
    <row r="4519" spans="1:10" x14ac:dyDescent="0.25">
      <c r="A4519" s="4" t="str">
        <f t="shared" si="141"/>
        <v>Thermostats3+ Thermostats9/30/2021 (5pm-7pm)6</v>
      </c>
      <c r="B4519" t="s">
        <v>101</v>
      </c>
      <c r="C4519" t="s">
        <v>124</v>
      </c>
      <c r="D4519" s="5" t="s">
        <v>318</v>
      </c>
      <c r="E4519">
        <v>6</v>
      </c>
      <c r="F4519">
        <v>1.0169646739959717</v>
      </c>
      <c r="G4519">
        <v>1.0781691074371338</v>
      </c>
      <c r="H4519">
        <v>5.7305265218019485E-2</v>
      </c>
      <c r="I4519">
        <v>59.033062880324621</v>
      </c>
      <c r="J4519">
        <f t="shared" si="140"/>
        <v>0</v>
      </c>
    </row>
    <row r="4520" spans="1:10" x14ac:dyDescent="0.25">
      <c r="A4520" s="4" t="str">
        <f t="shared" si="141"/>
        <v>Thermostats3+ Thermostats9/30/2021 (5pm-7pm)7</v>
      </c>
      <c r="B4520" t="s">
        <v>101</v>
      </c>
      <c r="C4520" t="s">
        <v>124</v>
      </c>
      <c r="D4520" s="5" t="s">
        <v>318</v>
      </c>
      <c r="E4520">
        <v>7</v>
      </c>
      <c r="F4520">
        <v>1.0818333625793457</v>
      </c>
      <c r="G4520">
        <v>1.0956990718841553</v>
      </c>
      <c r="H4520">
        <v>5.2462544292211533E-2</v>
      </c>
      <c r="I4520">
        <v>58.988154158215011</v>
      </c>
      <c r="J4520">
        <f t="shared" si="140"/>
        <v>0</v>
      </c>
    </row>
    <row r="4521" spans="1:10" x14ac:dyDescent="0.25">
      <c r="A4521" s="4" t="str">
        <f t="shared" si="141"/>
        <v>Thermostats3+ Thermostats9/30/2021 (5pm-7pm)8</v>
      </c>
      <c r="B4521" t="s">
        <v>101</v>
      </c>
      <c r="C4521" t="s">
        <v>124</v>
      </c>
      <c r="D4521" s="5" t="s">
        <v>318</v>
      </c>
      <c r="E4521">
        <v>8</v>
      </c>
      <c r="F4521">
        <v>0.98354679346084595</v>
      </c>
      <c r="G4521">
        <v>0.98564237356185913</v>
      </c>
      <c r="H4521">
        <v>5.0289317965507507E-2</v>
      </c>
      <c r="I4521">
        <v>58.711845841784687</v>
      </c>
      <c r="J4521">
        <f t="shared" si="140"/>
        <v>0</v>
      </c>
    </row>
    <row r="4522" spans="1:10" x14ac:dyDescent="0.25">
      <c r="A4522" s="4" t="str">
        <f t="shared" si="141"/>
        <v>Thermostats3+ Thermostats9/30/2021 (5pm-7pm)9</v>
      </c>
      <c r="B4522" t="s">
        <v>101</v>
      </c>
      <c r="C4522" t="s">
        <v>124</v>
      </c>
      <c r="D4522" s="5" t="s">
        <v>318</v>
      </c>
      <c r="E4522">
        <v>9</v>
      </c>
      <c r="F4522">
        <v>0.58043736219406128</v>
      </c>
      <c r="G4522">
        <v>0.50740253925323486</v>
      </c>
      <c r="H4522">
        <v>5.7169854640960693E-2</v>
      </c>
      <c r="I4522">
        <v>60.766064908721788</v>
      </c>
      <c r="J4522">
        <f t="shared" si="140"/>
        <v>0</v>
      </c>
    </row>
    <row r="4523" spans="1:10" x14ac:dyDescent="0.25">
      <c r="A4523" s="4" t="str">
        <f t="shared" si="141"/>
        <v>Thermostats3+ Thermostats9/30/2021 (5pm-7pm)10</v>
      </c>
      <c r="B4523" t="s">
        <v>101</v>
      </c>
      <c r="C4523" t="s">
        <v>124</v>
      </c>
      <c r="D4523" s="5" t="s">
        <v>318</v>
      </c>
      <c r="E4523">
        <v>10</v>
      </c>
      <c r="F4523">
        <v>0.13007624447345734</v>
      </c>
      <c r="G4523">
        <v>2.9075693339109421E-2</v>
      </c>
      <c r="H4523">
        <v>6.6073000431060791E-2</v>
      </c>
      <c r="I4523">
        <v>66.172048681541554</v>
      </c>
      <c r="J4523">
        <f t="shared" si="140"/>
        <v>0</v>
      </c>
    </row>
    <row r="4524" spans="1:10" x14ac:dyDescent="0.25">
      <c r="A4524" s="4" t="str">
        <f t="shared" si="141"/>
        <v>Thermostats3+ Thermostats9/30/2021 (5pm-7pm)11</v>
      </c>
      <c r="B4524" t="s">
        <v>101</v>
      </c>
      <c r="C4524" t="s">
        <v>124</v>
      </c>
      <c r="D4524" s="5" t="s">
        <v>318</v>
      </c>
      <c r="E4524">
        <v>11</v>
      </c>
      <c r="F4524">
        <v>-0.31657859683036804</v>
      </c>
      <c r="G4524">
        <v>-0.41821762919425964</v>
      </c>
      <c r="H4524">
        <v>7.2034724056720734E-2</v>
      </c>
      <c r="I4524">
        <v>72.028012170385367</v>
      </c>
      <c r="J4524">
        <f t="shared" si="140"/>
        <v>0</v>
      </c>
    </row>
    <row r="4525" spans="1:10" x14ac:dyDescent="0.25">
      <c r="A4525" s="4" t="str">
        <f t="shared" si="141"/>
        <v>Thermostats3+ Thermostats9/30/2021 (5pm-7pm)12</v>
      </c>
      <c r="B4525" t="s">
        <v>101</v>
      </c>
      <c r="C4525" t="s">
        <v>124</v>
      </c>
      <c r="D4525" s="5" t="s">
        <v>318</v>
      </c>
      <c r="E4525">
        <v>12</v>
      </c>
      <c r="F4525">
        <v>-0.58581030368804932</v>
      </c>
      <c r="G4525">
        <v>-0.66314059495925903</v>
      </c>
      <c r="H4525">
        <v>7.0233218371868134E-2</v>
      </c>
      <c r="I4525">
        <v>77.385401785714066</v>
      </c>
      <c r="J4525">
        <f t="shared" si="140"/>
        <v>0</v>
      </c>
    </row>
    <row r="4526" spans="1:10" x14ac:dyDescent="0.25">
      <c r="A4526" s="4" t="str">
        <f t="shared" si="141"/>
        <v>Thermostats3+ Thermostats9/30/2021 (5pm-7pm)13</v>
      </c>
      <c r="B4526" t="s">
        <v>101</v>
      </c>
      <c r="C4526" t="s">
        <v>124</v>
      </c>
      <c r="D4526" s="5" t="s">
        <v>318</v>
      </c>
      <c r="E4526">
        <v>13</v>
      </c>
      <c r="F4526">
        <v>-0.63099825382232666</v>
      </c>
      <c r="G4526">
        <v>-0.73549973964691162</v>
      </c>
      <c r="H4526">
        <v>7.2277605533599854E-2</v>
      </c>
      <c r="I4526">
        <v>81.543839285714128</v>
      </c>
      <c r="J4526">
        <f t="shared" si="140"/>
        <v>0</v>
      </c>
    </row>
    <row r="4527" spans="1:10" x14ac:dyDescent="0.25">
      <c r="A4527" s="4" t="str">
        <f t="shared" si="141"/>
        <v>Thermostats3+ Thermostats9/30/2021 (5pm-7pm)14</v>
      </c>
      <c r="B4527" t="s">
        <v>101</v>
      </c>
      <c r="C4527" t="s">
        <v>124</v>
      </c>
      <c r="D4527" s="5" t="s">
        <v>318</v>
      </c>
      <c r="E4527">
        <v>14</v>
      </c>
      <c r="F4527">
        <v>-0.4052465558052063</v>
      </c>
      <c r="G4527">
        <v>-0.4793524444103241</v>
      </c>
      <c r="H4527">
        <v>6.8752169609069824E-2</v>
      </c>
      <c r="I4527">
        <v>83.01982142857149</v>
      </c>
      <c r="J4527">
        <f t="shared" si="140"/>
        <v>0</v>
      </c>
    </row>
    <row r="4528" spans="1:10" x14ac:dyDescent="0.25">
      <c r="A4528" s="4" t="str">
        <f t="shared" si="141"/>
        <v>Thermostats3+ Thermostats9/30/2021 (5pm-7pm)15</v>
      </c>
      <c r="B4528" t="s">
        <v>101</v>
      </c>
      <c r="C4528" t="s">
        <v>124</v>
      </c>
      <c r="D4528" s="5" t="s">
        <v>318</v>
      </c>
      <c r="E4528">
        <v>15</v>
      </c>
      <c r="F4528">
        <v>-0.10600469261407852</v>
      </c>
      <c r="G4528">
        <v>-0.12197212874889374</v>
      </c>
      <c r="H4528">
        <v>3.7894237786531448E-2</v>
      </c>
      <c r="I4528">
        <v>84.385357142857131</v>
      </c>
      <c r="J4528">
        <f t="shared" si="140"/>
        <v>0</v>
      </c>
    </row>
    <row r="4529" spans="1:10" x14ac:dyDescent="0.25">
      <c r="A4529" s="4" t="str">
        <f t="shared" si="141"/>
        <v>Thermostats3+ Thermostats9/30/2021 (5pm-7pm)16</v>
      </c>
      <c r="B4529" t="s">
        <v>101</v>
      </c>
      <c r="C4529" t="s">
        <v>124</v>
      </c>
      <c r="D4529" s="5" t="s">
        <v>318</v>
      </c>
      <c r="E4529">
        <v>16</v>
      </c>
      <c r="F4529">
        <v>0.45702800154685974</v>
      </c>
      <c r="G4529">
        <v>0.47299546003341675</v>
      </c>
      <c r="H4529">
        <v>3.7894237786531448E-2</v>
      </c>
      <c r="I4529">
        <v>85.850669642857284</v>
      </c>
      <c r="J4529">
        <f t="shared" si="140"/>
        <v>0</v>
      </c>
    </row>
    <row r="4530" spans="1:10" x14ac:dyDescent="0.25">
      <c r="A4530" s="4" t="str">
        <f t="shared" si="141"/>
        <v>Thermostats3+ Thermostats9/30/2021 (5pm-7pm)17</v>
      </c>
      <c r="B4530" t="s">
        <v>101</v>
      </c>
      <c r="C4530" t="s">
        <v>124</v>
      </c>
      <c r="D4530" s="5" t="s">
        <v>318</v>
      </c>
      <c r="E4530">
        <v>17</v>
      </c>
      <c r="F4530">
        <v>1.1646342277526855</v>
      </c>
      <c r="G4530">
        <v>1.111013650894165</v>
      </c>
      <c r="H4530">
        <v>7.9459339380264282E-2</v>
      </c>
      <c r="I4530">
        <v>86.416830357142913</v>
      </c>
      <c r="J4530">
        <f t="shared" si="140"/>
        <v>0</v>
      </c>
    </row>
    <row r="4531" spans="1:10" x14ac:dyDescent="0.25">
      <c r="A4531" s="4" t="str">
        <f t="shared" si="141"/>
        <v>Thermostats3+ Thermostats9/30/2021 (5pm-7pm)18</v>
      </c>
      <c r="B4531" t="s">
        <v>101</v>
      </c>
      <c r="C4531" t="s">
        <v>124</v>
      </c>
      <c r="D4531" s="5" t="s">
        <v>318</v>
      </c>
      <c r="E4531">
        <v>18</v>
      </c>
      <c r="F4531">
        <v>1.6889084577560425</v>
      </c>
      <c r="G4531">
        <v>1.2336934804916382</v>
      </c>
      <c r="H4531">
        <v>9.2831157147884369E-2</v>
      </c>
      <c r="I4531">
        <v>86.123749999999845</v>
      </c>
      <c r="J4531">
        <f t="shared" si="140"/>
        <v>0</v>
      </c>
    </row>
    <row r="4532" spans="1:10" x14ac:dyDescent="0.25">
      <c r="A4532" s="4" t="str">
        <f t="shared" si="141"/>
        <v>Thermostats3+ Thermostats9/30/2021 (5pm-7pm)19</v>
      </c>
      <c r="B4532" t="s">
        <v>101</v>
      </c>
      <c r="C4532" t="s">
        <v>124</v>
      </c>
      <c r="D4532" s="5" t="s">
        <v>318</v>
      </c>
      <c r="E4532">
        <v>19</v>
      </c>
      <c r="F4532">
        <v>1.9224480390548706</v>
      </c>
      <c r="G4532">
        <v>1.7182548046112061</v>
      </c>
      <c r="H4532">
        <v>9.5399834215641022E-2</v>
      </c>
      <c r="I4532">
        <v>85.238392857142728</v>
      </c>
      <c r="J4532">
        <f t="shared" si="140"/>
        <v>0</v>
      </c>
    </row>
    <row r="4533" spans="1:10" x14ac:dyDescent="0.25">
      <c r="A4533" s="4" t="str">
        <f t="shared" si="141"/>
        <v>Thermostats3+ Thermostats9/30/2021 (5pm-7pm)20</v>
      </c>
      <c r="B4533" t="s">
        <v>101</v>
      </c>
      <c r="C4533" t="s">
        <v>124</v>
      </c>
      <c r="D4533" s="5" t="s">
        <v>318</v>
      </c>
      <c r="E4533">
        <v>20</v>
      </c>
      <c r="F4533">
        <v>2.008267879486084</v>
      </c>
      <c r="G4533">
        <v>2.4316730499267578</v>
      </c>
      <c r="H4533">
        <v>9.3538492918014526E-2</v>
      </c>
      <c r="I4533">
        <v>81.580267857142843</v>
      </c>
      <c r="J4533">
        <f t="shared" si="140"/>
        <v>0</v>
      </c>
    </row>
    <row r="4534" spans="1:10" x14ac:dyDescent="0.25">
      <c r="A4534" s="4" t="str">
        <f t="shared" si="141"/>
        <v>Thermostats3+ Thermostats9/30/2021 (5pm-7pm)21</v>
      </c>
      <c r="B4534" t="s">
        <v>101</v>
      </c>
      <c r="C4534" t="s">
        <v>124</v>
      </c>
      <c r="D4534" s="5" t="s">
        <v>318</v>
      </c>
      <c r="E4534">
        <v>21</v>
      </c>
      <c r="F4534">
        <v>1.9770990610122681</v>
      </c>
      <c r="G4534">
        <v>2.0989105701446533</v>
      </c>
      <c r="H4534">
        <v>9.0862810611724854E-2</v>
      </c>
      <c r="I4534">
        <v>77.999620535714214</v>
      </c>
      <c r="J4534">
        <f t="shared" si="140"/>
        <v>0</v>
      </c>
    </row>
    <row r="4535" spans="1:10" x14ac:dyDescent="0.25">
      <c r="A4535" s="4" t="str">
        <f t="shared" si="141"/>
        <v>Thermostats3+ Thermostats9/30/2021 (5pm-7pm)22</v>
      </c>
      <c r="B4535" t="s">
        <v>101</v>
      </c>
      <c r="C4535" t="s">
        <v>124</v>
      </c>
      <c r="D4535" s="5" t="s">
        <v>318</v>
      </c>
      <c r="E4535">
        <v>22</v>
      </c>
      <c r="F4535">
        <v>1.9445209503173828</v>
      </c>
      <c r="G4535">
        <v>1.996167778968811</v>
      </c>
      <c r="H4535">
        <v>9.2219345271587372E-2</v>
      </c>
      <c r="I4535">
        <v>75.448236607142803</v>
      </c>
      <c r="J4535">
        <f t="shared" si="140"/>
        <v>0</v>
      </c>
    </row>
    <row r="4536" spans="1:10" x14ac:dyDescent="0.25">
      <c r="A4536" s="4" t="str">
        <f t="shared" si="141"/>
        <v>Thermostats3+ Thermostats9/30/2021 (5pm-7pm)23</v>
      </c>
      <c r="B4536" t="s">
        <v>101</v>
      </c>
      <c r="C4536" t="s">
        <v>124</v>
      </c>
      <c r="D4536" s="5" t="s">
        <v>318</v>
      </c>
      <c r="E4536">
        <v>23</v>
      </c>
      <c r="F4536">
        <v>1.8887782096862793</v>
      </c>
      <c r="G4536">
        <v>1.8252488374710083</v>
      </c>
      <c r="H4536">
        <v>9.8289139568805695E-2</v>
      </c>
      <c r="I4536">
        <v>73.157053571428648</v>
      </c>
      <c r="J4536">
        <f t="shared" si="140"/>
        <v>0</v>
      </c>
    </row>
    <row r="4537" spans="1:10" x14ac:dyDescent="0.25">
      <c r="A4537" s="4" t="str">
        <f t="shared" si="141"/>
        <v>Thermostats3+ Thermostats9/30/2021 (5pm-7pm)24</v>
      </c>
      <c r="B4537" t="s">
        <v>101</v>
      </c>
      <c r="C4537" t="s">
        <v>124</v>
      </c>
      <c r="D4537" s="5" t="s">
        <v>318</v>
      </c>
      <c r="E4537">
        <v>24</v>
      </c>
      <c r="F4537">
        <v>1.6397832632064819</v>
      </c>
      <c r="G4537">
        <v>1.6019015312194824</v>
      </c>
      <c r="H4537">
        <v>9.2579938471317291E-2</v>
      </c>
      <c r="I4537">
        <v>71.064397321428402</v>
      </c>
      <c r="J4537">
        <f t="shared" si="140"/>
        <v>0</v>
      </c>
    </row>
    <row r="4538" spans="1:10" x14ac:dyDescent="0.25">
      <c r="A4538" s="4" t="str">
        <f t="shared" si="141"/>
        <v>Vendor1Average Event Day (6pm-8pm)1</v>
      </c>
      <c r="B4538" t="s">
        <v>102</v>
      </c>
      <c r="C4538" t="s">
        <v>125</v>
      </c>
      <c r="D4538" s="5" t="s">
        <v>319</v>
      </c>
      <c r="E4538">
        <v>1</v>
      </c>
      <c r="J4538">
        <f t="shared" si="140"/>
        <v>1</v>
      </c>
    </row>
    <row r="4539" spans="1:10" x14ac:dyDescent="0.25">
      <c r="A4539" s="4" t="str">
        <f t="shared" si="141"/>
        <v>Vendor1Average Event Day (6pm-8pm)2</v>
      </c>
      <c r="B4539" t="s">
        <v>102</v>
      </c>
      <c r="C4539" t="s">
        <v>125</v>
      </c>
      <c r="D4539" s="5" t="s">
        <v>319</v>
      </c>
      <c r="E4539">
        <v>2</v>
      </c>
      <c r="J4539">
        <f t="shared" si="140"/>
        <v>1</v>
      </c>
    </row>
    <row r="4540" spans="1:10" x14ac:dyDescent="0.25">
      <c r="A4540" s="4" t="str">
        <f t="shared" si="141"/>
        <v>Vendor1Average Event Day (6pm-8pm)3</v>
      </c>
      <c r="B4540" t="s">
        <v>102</v>
      </c>
      <c r="C4540" t="s">
        <v>125</v>
      </c>
      <c r="D4540" s="5" t="s">
        <v>319</v>
      </c>
      <c r="E4540">
        <v>3</v>
      </c>
      <c r="J4540">
        <f t="shared" si="140"/>
        <v>1</v>
      </c>
    </row>
    <row r="4541" spans="1:10" x14ac:dyDescent="0.25">
      <c r="A4541" s="4" t="str">
        <f t="shared" si="141"/>
        <v>Vendor1Average Event Day (6pm-8pm)4</v>
      </c>
      <c r="B4541" t="s">
        <v>102</v>
      </c>
      <c r="C4541" t="s">
        <v>125</v>
      </c>
      <c r="D4541" s="5" t="s">
        <v>319</v>
      </c>
      <c r="E4541">
        <v>4</v>
      </c>
      <c r="J4541">
        <f t="shared" si="140"/>
        <v>1</v>
      </c>
    </row>
    <row r="4542" spans="1:10" x14ac:dyDescent="0.25">
      <c r="A4542" s="4" t="str">
        <f t="shared" si="141"/>
        <v>Vendor1Average Event Day (6pm-8pm)5</v>
      </c>
      <c r="B4542" t="s">
        <v>102</v>
      </c>
      <c r="C4542" t="s">
        <v>125</v>
      </c>
      <c r="D4542" s="5" t="s">
        <v>319</v>
      </c>
      <c r="E4542">
        <v>5</v>
      </c>
      <c r="J4542">
        <f t="shared" si="140"/>
        <v>1</v>
      </c>
    </row>
    <row r="4543" spans="1:10" x14ac:dyDescent="0.25">
      <c r="A4543" s="4" t="str">
        <f t="shared" si="141"/>
        <v>Vendor1Average Event Day (6pm-8pm)6</v>
      </c>
      <c r="B4543" t="s">
        <v>102</v>
      </c>
      <c r="C4543" t="s">
        <v>125</v>
      </c>
      <c r="D4543" s="5" t="s">
        <v>319</v>
      </c>
      <c r="E4543">
        <v>6</v>
      </c>
      <c r="J4543">
        <f t="shared" si="140"/>
        <v>1</v>
      </c>
    </row>
    <row r="4544" spans="1:10" x14ac:dyDescent="0.25">
      <c r="A4544" s="4" t="str">
        <f t="shared" si="141"/>
        <v>Vendor1Average Event Day (6pm-8pm)7</v>
      </c>
      <c r="B4544" t="s">
        <v>102</v>
      </c>
      <c r="C4544" t="s">
        <v>125</v>
      </c>
      <c r="D4544" s="5" t="s">
        <v>319</v>
      </c>
      <c r="E4544">
        <v>7</v>
      </c>
      <c r="J4544">
        <f t="shared" si="140"/>
        <v>1</v>
      </c>
    </row>
    <row r="4545" spans="1:10" x14ac:dyDescent="0.25">
      <c r="A4545" s="4" t="str">
        <f t="shared" si="141"/>
        <v>Vendor1Average Event Day (6pm-8pm)8</v>
      </c>
      <c r="B4545" t="s">
        <v>102</v>
      </c>
      <c r="C4545" t="s">
        <v>125</v>
      </c>
      <c r="D4545" s="5" t="s">
        <v>319</v>
      </c>
      <c r="E4545">
        <v>8</v>
      </c>
      <c r="J4545">
        <f t="shared" si="140"/>
        <v>1</v>
      </c>
    </row>
    <row r="4546" spans="1:10" x14ac:dyDescent="0.25">
      <c r="A4546" s="4" t="str">
        <f t="shared" si="141"/>
        <v>Vendor1Average Event Day (6pm-8pm)9</v>
      </c>
      <c r="B4546" t="s">
        <v>102</v>
      </c>
      <c r="C4546" t="s">
        <v>125</v>
      </c>
      <c r="D4546" s="5" t="s">
        <v>319</v>
      </c>
      <c r="E4546">
        <v>9</v>
      </c>
      <c r="J4546">
        <f t="shared" ref="J4546:J4609" si="142">INDEX(events, MATCH(CONCATENATE(B4546, C4546, D4546), events_y, 0), MATCH("Confidential", events_x, 0))</f>
        <v>1</v>
      </c>
    </row>
    <row r="4547" spans="1:10" x14ac:dyDescent="0.25">
      <c r="A4547" s="4" t="str">
        <f t="shared" ref="A4547:A4610" si="143">B4547&amp;C4547&amp;D4547&amp;E4547</f>
        <v>Vendor1Average Event Day (6pm-8pm)10</v>
      </c>
      <c r="B4547" t="s">
        <v>102</v>
      </c>
      <c r="C4547" t="s">
        <v>125</v>
      </c>
      <c r="D4547" s="5" t="s">
        <v>319</v>
      </c>
      <c r="E4547">
        <v>10</v>
      </c>
      <c r="J4547">
        <f t="shared" si="142"/>
        <v>1</v>
      </c>
    </row>
    <row r="4548" spans="1:10" x14ac:dyDescent="0.25">
      <c r="A4548" s="4" t="str">
        <f t="shared" si="143"/>
        <v>Vendor1Average Event Day (6pm-8pm)11</v>
      </c>
      <c r="B4548" t="s">
        <v>102</v>
      </c>
      <c r="C4548" t="s">
        <v>125</v>
      </c>
      <c r="D4548" s="5" t="s">
        <v>319</v>
      </c>
      <c r="E4548">
        <v>11</v>
      </c>
      <c r="J4548">
        <f t="shared" si="142"/>
        <v>1</v>
      </c>
    </row>
    <row r="4549" spans="1:10" x14ac:dyDescent="0.25">
      <c r="A4549" s="4" t="str">
        <f t="shared" si="143"/>
        <v>Vendor1Average Event Day (6pm-8pm)12</v>
      </c>
      <c r="B4549" t="s">
        <v>102</v>
      </c>
      <c r="C4549" t="s">
        <v>125</v>
      </c>
      <c r="D4549" s="5" t="s">
        <v>319</v>
      </c>
      <c r="E4549">
        <v>12</v>
      </c>
      <c r="J4549">
        <f t="shared" si="142"/>
        <v>1</v>
      </c>
    </row>
    <row r="4550" spans="1:10" x14ac:dyDescent="0.25">
      <c r="A4550" s="4" t="str">
        <f t="shared" si="143"/>
        <v>Vendor1Average Event Day (6pm-8pm)13</v>
      </c>
      <c r="B4550" t="s">
        <v>102</v>
      </c>
      <c r="C4550" t="s">
        <v>125</v>
      </c>
      <c r="D4550" s="5" t="s">
        <v>319</v>
      </c>
      <c r="E4550">
        <v>13</v>
      </c>
      <c r="J4550">
        <f t="shared" si="142"/>
        <v>1</v>
      </c>
    </row>
    <row r="4551" spans="1:10" x14ac:dyDescent="0.25">
      <c r="A4551" s="4" t="str">
        <f t="shared" si="143"/>
        <v>Vendor1Average Event Day (6pm-8pm)14</v>
      </c>
      <c r="B4551" t="s">
        <v>102</v>
      </c>
      <c r="C4551" t="s">
        <v>125</v>
      </c>
      <c r="D4551" s="5" t="s">
        <v>319</v>
      </c>
      <c r="E4551">
        <v>14</v>
      </c>
      <c r="J4551">
        <f t="shared" si="142"/>
        <v>1</v>
      </c>
    </row>
    <row r="4552" spans="1:10" x14ac:dyDescent="0.25">
      <c r="A4552" s="4" t="str">
        <f t="shared" si="143"/>
        <v>Vendor1Average Event Day (6pm-8pm)15</v>
      </c>
      <c r="B4552" t="s">
        <v>102</v>
      </c>
      <c r="C4552" t="s">
        <v>125</v>
      </c>
      <c r="D4552" s="5" t="s">
        <v>319</v>
      </c>
      <c r="E4552">
        <v>15</v>
      </c>
      <c r="J4552">
        <f t="shared" si="142"/>
        <v>1</v>
      </c>
    </row>
    <row r="4553" spans="1:10" x14ac:dyDescent="0.25">
      <c r="A4553" s="4" t="str">
        <f t="shared" si="143"/>
        <v>Vendor1Average Event Day (6pm-8pm)16</v>
      </c>
      <c r="B4553" t="s">
        <v>102</v>
      </c>
      <c r="C4553" t="s">
        <v>125</v>
      </c>
      <c r="D4553" s="5" t="s">
        <v>319</v>
      </c>
      <c r="E4553">
        <v>16</v>
      </c>
      <c r="J4553">
        <f t="shared" si="142"/>
        <v>1</v>
      </c>
    </row>
    <row r="4554" spans="1:10" x14ac:dyDescent="0.25">
      <c r="A4554" s="4" t="str">
        <f t="shared" si="143"/>
        <v>Vendor1Average Event Day (6pm-8pm)17</v>
      </c>
      <c r="B4554" t="s">
        <v>102</v>
      </c>
      <c r="C4554" t="s">
        <v>125</v>
      </c>
      <c r="D4554" s="5" t="s">
        <v>319</v>
      </c>
      <c r="E4554">
        <v>17</v>
      </c>
      <c r="J4554">
        <f t="shared" si="142"/>
        <v>1</v>
      </c>
    </row>
    <row r="4555" spans="1:10" x14ac:dyDescent="0.25">
      <c r="A4555" s="4" t="str">
        <f t="shared" si="143"/>
        <v>Vendor1Average Event Day (6pm-8pm)18</v>
      </c>
      <c r="B4555" t="s">
        <v>102</v>
      </c>
      <c r="C4555" t="s">
        <v>125</v>
      </c>
      <c r="D4555" s="5" t="s">
        <v>319</v>
      </c>
      <c r="E4555">
        <v>18</v>
      </c>
      <c r="J4555">
        <f t="shared" si="142"/>
        <v>1</v>
      </c>
    </row>
    <row r="4556" spans="1:10" x14ac:dyDescent="0.25">
      <c r="A4556" s="4" t="str">
        <f t="shared" si="143"/>
        <v>Vendor1Average Event Day (6pm-8pm)19</v>
      </c>
      <c r="B4556" t="s">
        <v>102</v>
      </c>
      <c r="C4556" t="s">
        <v>125</v>
      </c>
      <c r="D4556" s="5" t="s">
        <v>319</v>
      </c>
      <c r="E4556">
        <v>19</v>
      </c>
      <c r="J4556">
        <f t="shared" si="142"/>
        <v>1</v>
      </c>
    </row>
    <row r="4557" spans="1:10" x14ac:dyDescent="0.25">
      <c r="A4557" s="4" t="str">
        <f t="shared" si="143"/>
        <v>Vendor1Average Event Day (6pm-8pm)20</v>
      </c>
      <c r="B4557" t="s">
        <v>102</v>
      </c>
      <c r="C4557" t="s">
        <v>125</v>
      </c>
      <c r="D4557" s="5" t="s">
        <v>319</v>
      </c>
      <c r="E4557">
        <v>20</v>
      </c>
      <c r="J4557">
        <f t="shared" si="142"/>
        <v>1</v>
      </c>
    </row>
    <row r="4558" spans="1:10" x14ac:dyDescent="0.25">
      <c r="A4558" s="4" t="str">
        <f t="shared" si="143"/>
        <v>Vendor1Average Event Day (6pm-8pm)21</v>
      </c>
      <c r="B4558" t="s">
        <v>102</v>
      </c>
      <c r="C4558" t="s">
        <v>125</v>
      </c>
      <c r="D4558" s="5" t="s">
        <v>319</v>
      </c>
      <c r="E4558">
        <v>21</v>
      </c>
      <c r="J4558">
        <f t="shared" si="142"/>
        <v>1</v>
      </c>
    </row>
    <row r="4559" spans="1:10" x14ac:dyDescent="0.25">
      <c r="A4559" s="4" t="str">
        <f t="shared" si="143"/>
        <v>Vendor1Average Event Day (6pm-8pm)22</v>
      </c>
      <c r="B4559" t="s">
        <v>102</v>
      </c>
      <c r="C4559" t="s">
        <v>125</v>
      </c>
      <c r="D4559" s="5" t="s">
        <v>319</v>
      </c>
      <c r="E4559">
        <v>22</v>
      </c>
      <c r="J4559">
        <f t="shared" si="142"/>
        <v>1</v>
      </c>
    </row>
    <row r="4560" spans="1:10" x14ac:dyDescent="0.25">
      <c r="A4560" s="4" t="str">
        <f t="shared" si="143"/>
        <v>Vendor1Average Event Day (6pm-8pm)23</v>
      </c>
      <c r="B4560" t="s">
        <v>102</v>
      </c>
      <c r="C4560" t="s">
        <v>125</v>
      </c>
      <c r="D4560" s="5" t="s">
        <v>319</v>
      </c>
      <c r="E4560">
        <v>23</v>
      </c>
      <c r="J4560">
        <f t="shared" si="142"/>
        <v>1</v>
      </c>
    </row>
    <row r="4561" spans="1:10" x14ac:dyDescent="0.25">
      <c r="A4561" s="4" t="str">
        <f t="shared" si="143"/>
        <v>Vendor1Average Event Day (6pm-8pm)24</v>
      </c>
      <c r="B4561" t="s">
        <v>102</v>
      </c>
      <c r="C4561" t="s">
        <v>125</v>
      </c>
      <c r="D4561" s="5" t="s">
        <v>319</v>
      </c>
      <c r="E4561">
        <v>24</v>
      </c>
      <c r="J4561">
        <f t="shared" si="142"/>
        <v>1</v>
      </c>
    </row>
    <row r="4562" spans="1:10" x14ac:dyDescent="0.25">
      <c r="A4562" s="4" t="str">
        <f t="shared" si="143"/>
        <v>Vendor16/17/2021 (8pm-9pm)1</v>
      </c>
      <c r="B4562" t="s">
        <v>102</v>
      </c>
      <c r="C4562" t="s">
        <v>125</v>
      </c>
      <c r="D4562" s="5" t="s">
        <v>320</v>
      </c>
      <c r="E4562">
        <v>1</v>
      </c>
      <c r="J4562">
        <f t="shared" si="142"/>
        <v>1</v>
      </c>
    </row>
    <row r="4563" spans="1:10" x14ac:dyDescent="0.25">
      <c r="A4563" s="4" t="str">
        <f t="shared" si="143"/>
        <v>Vendor16/17/2021 (8pm-9pm)2</v>
      </c>
      <c r="B4563" t="s">
        <v>102</v>
      </c>
      <c r="C4563" t="s">
        <v>125</v>
      </c>
      <c r="D4563" s="5" t="s">
        <v>320</v>
      </c>
      <c r="E4563">
        <v>2</v>
      </c>
      <c r="J4563">
        <f t="shared" si="142"/>
        <v>1</v>
      </c>
    </row>
    <row r="4564" spans="1:10" x14ac:dyDescent="0.25">
      <c r="A4564" s="4" t="str">
        <f t="shared" si="143"/>
        <v>Vendor16/17/2021 (8pm-9pm)3</v>
      </c>
      <c r="B4564" t="s">
        <v>102</v>
      </c>
      <c r="C4564" t="s">
        <v>125</v>
      </c>
      <c r="D4564" s="5" t="s">
        <v>320</v>
      </c>
      <c r="E4564">
        <v>3</v>
      </c>
      <c r="J4564">
        <f t="shared" si="142"/>
        <v>1</v>
      </c>
    </row>
    <row r="4565" spans="1:10" x14ac:dyDescent="0.25">
      <c r="A4565" s="4" t="str">
        <f t="shared" si="143"/>
        <v>Vendor16/17/2021 (8pm-9pm)4</v>
      </c>
      <c r="B4565" t="s">
        <v>102</v>
      </c>
      <c r="C4565" t="s">
        <v>125</v>
      </c>
      <c r="D4565" s="5" t="s">
        <v>320</v>
      </c>
      <c r="E4565">
        <v>4</v>
      </c>
      <c r="J4565">
        <f t="shared" si="142"/>
        <v>1</v>
      </c>
    </row>
    <row r="4566" spans="1:10" x14ac:dyDescent="0.25">
      <c r="A4566" s="4" t="str">
        <f t="shared" si="143"/>
        <v>Vendor16/17/2021 (8pm-9pm)5</v>
      </c>
      <c r="B4566" t="s">
        <v>102</v>
      </c>
      <c r="C4566" t="s">
        <v>125</v>
      </c>
      <c r="D4566" s="5" t="s">
        <v>320</v>
      </c>
      <c r="E4566">
        <v>5</v>
      </c>
      <c r="J4566">
        <f t="shared" si="142"/>
        <v>1</v>
      </c>
    </row>
    <row r="4567" spans="1:10" x14ac:dyDescent="0.25">
      <c r="A4567" s="4" t="str">
        <f t="shared" si="143"/>
        <v>Vendor16/17/2021 (8pm-9pm)6</v>
      </c>
      <c r="B4567" t="s">
        <v>102</v>
      </c>
      <c r="C4567" t="s">
        <v>125</v>
      </c>
      <c r="D4567" s="5" t="s">
        <v>320</v>
      </c>
      <c r="E4567">
        <v>6</v>
      </c>
      <c r="J4567">
        <f t="shared" si="142"/>
        <v>1</v>
      </c>
    </row>
    <row r="4568" spans="1:10" x14ac:dyDescent="0.25">
      <c r="A4568" s="4" t="str">
        <f t="shared" si="143"/>
        <v>Vendor16/17/2021 (8pm-9pm)7</v>
      </c>
      <c r="B4568" t="s">
        <v>102</v>
      </c>
      <c r="C4568" t="s">
        <v>125</v>
      </c>
      <c r="D4568" s="5" t="s">
        <v>320</v>
      </c>
      <c r="E4568">
        <v>7</v>
      </c>
      <c r="J4568">
        <f t="shared" si="142"/>
        <v>1</v>
      </c>
    </row>
    <row r="4569" spans="1:10" x14ac:dyDescent="0.25">
      <c r="A4569" s="4" t="str">
        <f t="shared" si="143"/>
        <v>Vendor16/17/2021 (8pm-9pm)8</v>
      </c>
      <c r="B4569" t="s">
        <v>102</v>
      </c>
      <c r="C4569" t="s">
        <v>125</v>
      </c>
      <c r="D4569" s="5" t="s">
        <v>320</v>
      </c>
      <c r="E4569">
        <v>8</v>
      </c>
      <c r="J4569">
        <f t="shared" si="142"/>
        <v>1</v>
      </c>
    </row>
    <row r="4570" spans="1:10" x14ac:dyDescent="0.25">
      <c r="A4570" s="4" t="str">
        <f t="shared" si="143"/>
        <v>Vendor16/17/2021 (8pm-9pm)9</v>
      </c>
      <c r="B4570" t="s">
        <v>102</v>
      </c>
      <c r="C4570" t="s">
        <v>125</v>
      </c>
      <c r="D4570" s="5" t="s">
        <v>320</v>
      </c>
      <c r="E4570">
        <v>9</v>
      </c>
      <c r="J4570">
        <f t="shared" si="142"/>
        <v>1</v>
      </c>
    </row>
    <row r="4571" spans="1:10" x14ac:dyDescent="0.25">
      <c r="A4571" s="4" t="str">
        <f t="shared" si="143"/>
        <v>Vendor16/17/2021 (8pm-9pm)10</v>
      </c>
      <c r="B4571" t="s">
        <v>102</v>
      </c>
      <c r="C4571" t="s">
        <v>125</v>
      </c>
      <c r="D4571" s="5" t="s">
        <v>320</v>
      </c>
      <c r="E4571">
        <v>10</v>
      </c>
      <c r="J4571">
        <f t="shared" si="142"/>
        <v>1</v>
      </c>
    </row>
    <row r="4572" spans="1:10" x14ac:dyDescent="0.25">
      <c r="A4572" s="4" t="str">
        <f t="shared" si="143"/>
        <v>Vendor16/17/2021 (8pm-9pm)11</v>
      </c>
      <c r="B4572" t="s">
        <v>102</v>
      </c>
      <c r="C4572" t="s">
        <v>125</v>
      </c>
      <c r="D4572" s="5" t="s">
        <v>320</v>
      </c>
      <c r="E4572">
        <v>11</v>
      </c>
      <c r="J4572">
        <f t="shared" si="142"/>
        <v>1</v>
      </c>
    </row>
    <row r="4573" spans="1:10" x14ac:dyDescent="0.25">
      <c r="A4573" s="4" t="str">
        <f t="shared" si="143"/>
        <v>Vendor16/17/2021 (8pm-9pm)12</v>
      </c>
      <c r="B4573" t="s">
        <v>102</v>
      </c>
      <c r="C4573" t="s">
        <v>125</v>
      </c>
      <c r="D4573" s="5" t="s">
        <v>320</v>
      </c>
      <c r="E4573">
        <v>12</v>
      </c>
      <c r="J4573">
        <f t="shared" si="142"/>
        <v>1</v>
      </c>
    </row>
    <row r="4574" spans="1:10" x14ac:dyDescent="0.25">
      <c r="A4574" s="4" t="str">
        <f t="shared" si="143"/>
        <v>Vendor16/17/2021 (8pm-9pm)13</v>
      </c>
      <c r="B4574" t="s">
        <v>102</v>
      </c>
      <c r="C4574" t="s">
        <v>125</v>
      </c>
      <c r="D4574" s="5" t="s">
        <v>320</v>
      </c>
      <c r="E4574">
        <v>13</v>
      </c>
      <c r="J4574">
        <f t="shared" si="142"/>
        <v>1</v>
      </c>
    </row>
    <row r="4575" spans="1:10" x14ac:dyDescent="0.25">
      <c r="A4575" s="4" t="str">
        <f t="shared" si="143"/>
        <v>Vendor16/17/2021 (8pm-9pm)14</v>
      </c>
      <c r="B4575" t="s">
        <v>102</v>
      </c>
      <c r="C4575" t="s">
        <v>125</v>
      </c>
      <c r="D4575" s="5" t="s">
        <v>320</v>
      </c>
      <c r="E4575">
        <v>14</v>
      </c>
      <c r="J4575">
        <f t="shared" si="142"/>
        <v>1</v>
      </c>
    </row>
    <row r="4576" spans="1:10" x14ac:dyDescent="0.25">
      <c r="A4576" s="4" t="str">
        <f t="shared" si="143"/>
        <v>Vendor16/17/2021 (8pm-9pm)15</v>
      </c>
      <c r="B4576" t="s">
        <v>102</v>
      </c>
      <c r="C4576" t="s">
        <v>125</v>
      </c>
      <c r="D4576" s="5" t="s">
        <v>320</v>
      </c>
      <c r="E4576">
        <v>15</v>
      </c>
      <c r="J4576">
        <f t="shared" si="142"/>
        <v>1</v>
      </c>
    </row>
    <row r="4577" spans="1:10" x14ac:dyDescent="0.25">
      <c r="A4577" s="4" t="str">
        <f t="shared" si="143"/>
        <v>Vendor16/17/2021 (8pm-9pm)16</v>
      </c>
      <c r="B4577" t="s">
        <v>102</v>
      </c>
      <c r="C4577" t="s">
        <v>125</v>
      </c>
      <c r="D4577" s="5" t="s">
        <v>320</v>
      </c>
      <c r="E4577">
        <v>16</v>
      </c>
      <c r="J4577">
        <f t="shared" si="142"/>
        <v>1</v>
      </c>
    </row>
    <row r="4578" spans="1:10" x14ac:dyDescent="0.25">
      <c r="A4578" s="4" t="str">
        <f t="shared" si="143"/>
        <v>Vendor16/17/2021 (8pm-9pm)17</v>
      </c>
      <c r="B4578" t="s">
        <v>102</v>
      </c>
      <c r="C4578" t="s">
        <v>125</v>
      </c>
      <c r="D4578" s="5" t="s">
        <v>320</v>
      </c>
      <c r="E4578">
        <v>17</v>
      </c>
      <c r="J4578">
        <f t="shared" si="142"/>
        <v>1</v>
      </c>
    </row>
    <row r="4579" spans="1:10" x14ac:dyDescent="0.25">
      <c r="A4579" s="4" t="str">
        <f t="shared" si="143"/>
        <v>Vendor16/17/2021 (8pm-9pm)18</v>
      </c>
      <c r="B4579" t="s">
        <v>102</v>
      </c>
      <c r="C4579" t="s">
        <v>125</v>
      </c>
      <c r="D4579" s="5" t="s">
        <v>320</v>
      </c>
      <c r="E4579">
        <v>18</v>
      </c>
      <c r="J4579">
        <f t="shared" si="142"/>
        <v>1</v>
      </c>
    </row>
    <row r="4580" spans="1:10" x14ac:dyDescent="0.25">
      <c r="A4580" s="4" t="str">
        <f t="shared" si="143"/>
        <v>Vendor16/17/2021 (8pm-9pm)19</v>
      </c>
      <c r="B4580" t="s">
        <v>102</v>
      </c>
      <c r="C4580" t="s">
        <v>125</v>
      </c>
      <c r="D4580" s="5" t="s">
        <v>320</v>
      </c>
      <c r="E4580">
        <v>19</v>
      </c>
      <c r="J4580">
        <f t="shared" si="142"/>
        <v>1</v>
      </c>
    </row>
    <row r="4581" spans="1:10" x14ac:dyDescent="0.25">
      <c r="A4581" s="4" t="str">
        <f t="shared" si="143"/>
        <v>Vendor16/17/2021 (8pm-9pm)20</v>
      </c>
      <c r="B4581" t="s">
        <v>102</v>
      </c>
      <c r="C4581" t="s">
        <v>125</v>
      </c>
      <c r="D4581" s="5" t="s">
        <v>320</v>
      </c>
      <c r="E4581">
        <v>20</v>
      </c>
      <c r="J4581">
        <f t="shared" si="142"/>
        <v>1</v>
      </c>
    </row>
    <row r="4582" spans="1:10" x14ac:dyDescent="0.25">
      <c r="A4582" s="4" t="str">
        <f t="shared" si="143"/>
        <v>Vendor16/17/2021 (8pm-9pm)21</v>
      </c>
      <c r="B4582" t="s">
        <v>102</v>
      </c>
      <c r="C4582" t="s">
        <v>125</v>
      </c>
      <c r="D4582" s="5" t="s">
        <v>320</v>
      </c>
      <c r="E4582">
        <v>21</v>
      </c>
      <c r="J4582">
        <f t="shared" si="142"/>
        <v>1</v>
      </c>
    </row>
    <row r="4583" spans="1:10" x14ac:dyDescent="0.25">
      <c r="A4583" s="4" t="str">
        <f t="shared" si="143"/>
        <v>Vendor16/17/2021 (8pm-9pm)22</v>
      </c>
      <c r="B4583" t="s">
        <v>102</v>
      </c>
      <c r="C4583" t="s">
        <v>125</v>
      </c>
      <c r="D4583" s="5" t="s">
        <v>320</v>
      </c>
      <c r="E4583">
        <v>22</v>
      </c>
      <c r="J4583">
        <f t="shared" si="142"/>
        <v>1</v>
      </c>
    </row>
    <row r="4584" spans="1:10" x14ac:dyDescent="0.25">
      <c r="A4584" s="4" t="str">
        <f t="shared" si="143"/>
        <v>Vendor16/17/2021 (8pm-9pm)23</v>
      </c>
      <c r="B4584" t="s">
        <v>102</v>
      </c>
      <c r="C4584" t="s">
        <v>125</v>
      </c>
      <c r="D4584" s="5" t="s">
        <v>320</v>
      </c>
      <c r="E4584">
        <v>23</v>
      </c>
      <c r="J4584">
        <f t="shared" si="142"/>
        <v>1</v>
      </c>
    </row>
    <row r="4585" spans="1:10" x14ac:dyDescent="0.25">
      <c r="A4585" s="4" t="str">
        <f t="shared" si="143"/>
        <v>Vendor16/17/2021 (8pm-9pm)24</v>
      </c>
      <c r="B4585" t="s">
        <v>102</v>
      </c>
      <c r="C4585" t="s">
        <v>125</v>
      </c>
      <c r="D4585" s="5" t="s">
        <v>320</v>
      </c>
      <c r="E4585">
        <v>24</v>
      </c>
      <c r="J4585">
        <f t="shared" si="142"/>
        <v>1</v>
      </c>
    </row>
    <row r="4586" spans="1:10" x14ac:dyDescent="0.25">
      <c r="A4586" s="4" t="str">
        <f t="shared" si="143"/>
        <v>Vendor17/9/2021 (5pm-6pm &amp; 6:30pm-8:58pm)1</v>
      </c>
      <c r="B4586" t="s">
        <v>102</v>
      </c>
      <c r="C4586" t="s">
        <v>125</v>
      </c>
      <c r="D4586" s="5" t="s">
        <v>321</v>
      </c>
      <c r="E4586">
        <v>1</v>
      </c>
      <c r="J4586">
        <f t="shared" si="142"/>
        <v>1</v>
      </c>
    </row>
    <row r="4587" spans="1:10" x14ac:dyDescent="0.25">
      <c r="A4587" s="4" t="str">
        <f t="shared" si="143"/>
        <v>Vendor17/9/2021 (5pm-6pm &amp; 6:30pm-8:58pm)2</v>
      </c>
      <c r="B4587" t="s">
        <v>102</v>
      </c>
      <c r="C4587" t="s">
        <v>125</v>
      </c>
      <c r="D4587" s="5" t="s">
        <v>321</v>
      </c>
      <c r="E4587">
        <v>2</v>
      </c>
      <c r="J4587">
        <f t="shared" si="142"/>
        <v>1</v>
      </c>
    </row>
    <row r="4588" spans="1:10" x14ac:dyDescent="0.25">
      <c r="A4588" s="4" t="str">
        <f t="shared" si="143"/>
        <v>Vendor17/9/2021 (5pm-6pm &amp; 6:30pm-8:58pm)3</v>
      </c>
      <c r="B4588" t="s">
        <v>102</v>
      </c>
      <c r="C4588" t="s">
        <v>125</v>
      </c>
      <c r="D4588" s="5" t="s">
        <v>321</v>
      </c>
      <c r="E4588">
        <v>3</v>
      </c>
      <c r="J4588">
        <f t="shared" si="142"/>
        <v>1</v>
      </c>
    </row>
    <row r="4589" spans="1:10" x14ac:dyDescent="0.25">
      <c r="A4589" s="4" t="str">
        <f t="shared" si="143"/>
        <v>Vendor17/9/2021 (5pm-6pm &amp; 6:30pm-8:58pm)4</v>
      </c>
      <c r="B4589" t="s">
        <v>102</v>
      </c>
      <c r="C4589" t="s">
        <v>125</v>
      </c>
      <c r="D4589" s="5" t="s">
        <v>321</v>
      </c>
      <c r="E4589">
        <v>4</v>
      </c>
      <c r="J4589">
        <f t="shared" si="142"/>
        <v>1</v>
      </c>
    </row>
    <row r="4590" spans="1:10" x14ac:dyDescent="0.25">
      <c r="A4590" s="4" t="str">
        <f t="shared" si="143"/>
        <v>Vendor17/9/2021 (5pm-6pm &amp; 6:30pm-8:58pm)5</v>
      </c>
      <c r="B4590" t="s">
        <v>102</v>
      </c>
      <c r="C4590" t="s">
        <v>125</v>
      </c>
      <c r="D4590" s="5" t="s">
        <v>321</v>
      </c>
      <c r="E4590">
        <v>5</v>
      </c>
      <c r="J4590">
        <f t="shared" si="142"/>
        <v>1</v>
      </c>
    </row>
    <row r="4591" spans="1:10" x14ac:dyDescent="0.25">
      <c r="A4591" s="4" t="str">
        <f t="shared" si="143"/>
        <v>Vendor17/9/2021 (5pm-6pm &amp; 6:30pm-8:58pm)6</v>
      </c>
      <c r="B4591" t="s">
        <v>102</v>
      </c>
      <c r="C4591" t="s">
        <v>125</v>
      </c>
      <c r="D4591" s="5" t="s">
        <v>321</v>
      </c>
      <c r="E4591">
        <v>6</v>
      </c>
      <c r="J4591">
        <f t="shared" si="142"/>
        <v>1</v>
      </c>
    </row>
    <row r="4592" spans="1:10" x14ac:dyDescent="0.25">
      <c r="A4592" s="4" t="str">
        <f t="shared" si="143"/>
        <v>Vendor17/9/2021 (5pm-6pm &amp; 6:30pm-8:58pm)7</v>
      </c>
      <c r="B4592" t="s">
        <v>102</v>
      </c>
      <c r="C4592" t="s">
        <v>125</v>
      </c>
      <c r="D4592" s="5" t="s">
        <v>321</v>
      </c>
      <c r="E4592">
        <v>7</v>
      </c>
      <c r="J4592">
        <f t="shared" si="142"/>
        <v>1</v>
      </c>
    </row>
    <row r="4593" spans="1:10" x14ac:dyDescent="0.25">
      <c r="A4593" s="4" t="str">
        <f t="shared" si="143"/>
        <v>Vendor17/9/2021 (5pm-6pm &amp; 6:30pm-8:58pm)8</v>
      </c>
      <c r="B4593" t="s">
        <v>102</v>
      </c>
      <c r="C4593" t="s">
        <v>125</v>
      </c>
      <c r="D4593" s="5" t="s">
        <v>321</v>
      </c>
      <c r="E4593">
        <v>8</v>
      </c>
      <c r="J4593">
        <f t="shared" si="142"/>
        <v>1</v>
      </c>
    </row>
    <row r="4594" spans="1:10" x14ac:dyDescent="0.25">
      <c r="A4594" s="4" t="str">
        <f t="shared" si="143"/>
        <v>Vendor17/9/2021 (5pm-6pm &amp; 6:30pm-8:58pm)9</v>
      </c>
      <c r="B4594" t="s">
        <v>102</v>
      </c>
      <c r="C4594" t="s">
        <v>125</v>
      </c>
      <c r="D4594" s="5" t="s">
        <v>321</v>
      </c>
      <c r="E4594">
        <v>9</v>
      </c>
      <c r="J4594">
        <f t="shared" si="142"/>
        <v>1</v>
      </c>
    </row>
    <row r="4595" spans="1:10" x14ac:dyDescent="0.25">
      <c r="A4595" s="4" t="str">
        <f t="shared" si="143"/>
        <v>Vendor17/9/2021 (5pm-6pm &amp; 6:30pm-8:58pm)10</v>
      </c>
      <c r="B4595" t="s">
        <v>102</v>
      </c>
      <c r="C4595" t="s">
        <v>125</v>
      </c>
      <c r="D4595" s="5" t="s">
        <v>321</v>
      </c>
      <c r="E4595">
        <v>10</v>
      </c>
      <c r="J4595">
        <f t="shared" si="142"/>
        <v>1</v>
      </c>
    </row>
    <row r="4596" spans="1:10" x14ac:dyDescent="0.25">
      <c r="A4596" s="4" t="str">
        <f t="shared" si="143"/>
        <v>Vendor17/9/2021 (5pm-6pm &amp; 6:30pm-8:58pm)11</v>
      </c>
      <c r="B4596" t="s">
        <v>102</v>
      </c>
      <c r="C4596" t="s">
        <v>125</v>
      </c>
      <c r="D4596" s="5" t="s">
        <v>321</v>
      </c>
      <c r="E4596">
        <v>11</v>
      </c>
      <c r="J4596">
        <f t="shared" si="142"/>
        <v>1</v>
      </c>
    </row>
    <row r="4597" spans="1:10" x14ac:dyDescent="0.25">
      <c r="A4597" s="4" t="str">
        <f t="shared" si="143"/>
        <v>Vendor17/9/2021 (5pm-6pm &amp; 6:30pm-8:58pm)12</v>
      </c>
      <c r="B4597" t="s">
        <v>102</v>
      </c>
      <c r="C4597" t="s">
        <v>125</v>
      </c>
      <c r="D4597" s="5" t="s">
        <v>321</v>
      </c>
      <c r="E4597">
        <v>12</v>
      </c>
      <c r="J4597">
        <f t="shared" si="142"/>
        <v>1</v>
      </c>
    </row>
    <row r="4598" spans="1:10" x14ac:dyDescent="0.25">
      <c r="A4598" s="4" t="str">
        <f t="shared" si="143"/>
        <v>Vendor17/9/2021 (5pm-6pm &amp; 6:30pm-8:58pm)13</v>
      </c>
      <c r="B4598" t="s">
        <v>102</v>
      </c>
      <c r="C4598" t="s">
        <v>125</v>
      </c>
      <c r="D4598" s="5" t="s">
        <v>321</v>
      </c>
      <c r="E4598">
        <v>13</v>
      </c>
      <c r="J4598">
        <f t="shared" si="142"/>
        <v>1</v>
      </c>
    </row>
    <row r="4599" spans="1:10" x14ac:dyDescent="0.25">
      <c r="A4599" s="4" t="str">
        <f t="shared" si="143"/>
        <v>Vendor17/9/2021 (5pm-6pm &amp; 6:30pm-8:58pm)14</v>
      </c>
      <c r="B4599" t="s">
        <v>102</v>
      </c>
      <c r="C4599" t="s">
        <v>125</v>
      </c>
      <c r="D4599" s="5" t="s">
        <v>321</v>
      </c>
      <c r="E4599">
        <v>14</v>
      </c>
      <c r="J4599">
        <f t="shared" si="142"/>
        <v>1</v>
      </c>
    </row>
    <row r="4600" spans="1:10" x14ac:dyDescent="0.25">
      <c r="A4600" s="4" t="str">
        <f t="shared" si="143"/>
        <v>Vendor17/9/2021 (5pm-6pm &amp; 6:30pm-8:58pm)15</v>
      </c>
      <c r="B4600" t="s">
        <v>102</v>
      </c>
      <c r="C4600" t="s">
        <v>125</v>
      </c>
      <c r="D4600" s="5" t="s">
        <v>321</v>
      </c>
      <c r="E4600">
        <v>15</v>
      </c>
      <c r="J4600">
        <f t="shared" si="142"/>
        <v>1</v>
      </c>
    </row>
    <row r="4601" spans="1:10" x14ac:dyDescent="0.25">
      <c r="A4601" s="4" t="str">
        <f t="shared" si="143"/>
        <v>Vendor17/9/2021 (5pm-6pm &amp; 6:30pm-8:58pm)16</v>
      </c>
      <c r="B4601" t="s">
        <v>102</v>
      </c>
      <c r="C4601" t="s">
        <v>125</v>
      </c>
      <c r="D4601" s="5" t="s">
        <v>321</v>
      </c>
      <c r="E4601">
        <v>16</v>
      </c>
      <c r="J4601">
        <f t="shared" si="142"/>
        <v>1</v>
      </c>
    </row>
    <row r="4602" spans="1:10" x14ac:dyDescent="0.25">
      <c r="A4602" s="4" t="str">
        <f t="shared" si="143"/>
        <v>Vendor17/9/2021 (5pm-6pm &amp; 6:30pm-8:58pm)17</v>
      </c>
      <c r="B4602" t="s">
        <v>102</v>
      </c>
      <c r="C4602" t="s">
        <v>125</v>
      </c>
      <c r="D4602" s="5" t="s">
        <v>321</v>
      </c>
      <c r="E4602">
        <v>17</v>
      </c>
      <c r="J4602">
        <f t="shared" si="142"/>
        <v>1</v>
      </c>
    </row>
    <row r="4603" spans="1:10" x14ac:dyDescent="0.25">
      <c r="A4603" s="4" t="str">
        <f t="shared" si="143"/>
        <v>Vendor17/9/2021 (5pm-6pm &amp; 6:30pm-8:58pm)18</v>
      </c>
      <c r="B4603" t="s">
        <v>102</v>
      </c>
      <c r="C4603" t="s">
        <v>125</v>
      </c>
      <c r="D4603" s="5" t="s">
        <v>321</v>
      </c>
      <c r="E4603">
        <v>18</v>
      </c>
      <c r="J4603">
        <f t="shared" si="142"/>
        <v>1</v>
      </c>
    </row>
    <row r="4604" spans="1:10" x14ac:dyDescent="0.25">
      <c r="A4604" s="4" t="str">
        <f t="shared" si="143"/>
        <v>Vendor17/9/2021 (5pm-6pm &amp; 6:30pm-8:58pm)19</v>
      </c>
      <c r="B4604" t="s">
        <v>102</v>
      </c>
      <c r="C4604" t="s">
        <v>125</v>
      </c>
      <c r="D4604" s="5" t="s">
        <v>321</v>
      </c>
      <c r="E4604">
        <v>19</v>
      </c>
      <c r="J4604">
        <f t="shared" si="142"/>
        <v>1</v>
      </c>
    </row>
    <row r="4605" spans="1:10" x14ac:dyDescent="0.25">
      <c r="A4605" s="4" t="str">
        <f t="shared" si="143"/>
        <v>Vendor17/9/2021 (5pm-6pm &amp; 6:30pm-8:58pm)20</v>
      </c>
      <c r="B4605" t="s">
        <v>102</v>
      </c>
      <c r="C4605" t="s">
        <v>125</v>
      </c>
      <c r="D4605" s="5" t="s">
        <v>321</v>
      </c>
      <c r="E4605">
        <v>20</v>
      </c>
      <c r="J4605">
        <f t="shared" si="142"/>
        <v>1</v>
      </c>
    </row>
    <row r="4606" spans="1:10" x14ac:dyDescent="0.25">
      <c r="A4606" s="4" t="str">
        <f t="shared" si="143"/>
        <v>Vendor17/9/2021 (5pm-6pm &amp; 6:30pm-8:58pm)21</v>
      </c>
      <c r="B4606" t="s">
        <v>102</v>
      </c>
      <c r="C4606" t="s">
        <v>125</v>
      </c>
      <c r="D4606" s="5" t="s">
        <v>321</v>
      </c>
      <c r="E4606">
        <v>21</v>
      </c>
      <c r="J4606">
        <f t="shared" si="142"/>
        <v>1</v>
      </c>
    </row>
    <row r="4607" spans="1:10" x14ac:dyDescent="0.25">
      <c r="A4607" s="4" t="str">
        <f t="shared" si="143"/>
        <v>Vendor17/9/2021 (5pm-6pm &amp; 6:30pm-8:58pm)22</v>
      </c>
      <c r="B4607" t="s">
        <v>102</v>
      </c>
      <c r="C4607" t="s">
        <v>125</v>
      </c>
      <c r="D4607" s="5" t="s">
        <v>321</v>
      </c>
      <c r="E4607">
        <v>22</v>
      </c>
      <c r="J4607">
        <f t="shared" si="142"/>
        <v>1</v>
      </c>
    </row>
    <row r="4608" spans="1:10" x14ac:dyDescent="0.25">
      <c r="A4608" s="4" t="str">
        <f t="shared" si="143"/>
        <v>Vendor17/9/2021 (5pm-6pm &amp; 6:30pm-8:58pm)23</v>
      </c>
      <c r="B4608" t="s">
        <v>102</v>
      </c>
      <c r="C4608" t="s">
        <v>125</v>
      </c>
      <c r="D4608" s="5" t="s">
        <v>321</v>
      </c>
      <c r="E4608">
        <v>23</v>
      </c>
      <c r="J4608">
        <f t="shared" si="142"/>
        <v>1</v>
      </c>
    </row>
    <row r="4609" spans="1:10" x14ac:dyDescent="0.25">
      <c r="A4609" s="4" t="str">
        <f t="shared" si="143"/>
        <v>Vendor17/9/2021 (5pm-6pm &amp; 6:30pm-8:58pm)24</v>
      </c>
      <c r="B4609" t="s">
        <v>102</v>
      </c>
      <c r="C4609" t="s">
        <v>125</v>
      </c>
      <c r="D4609" s="5" t="s">
        <v>321</v>
      </c>
      <c r="E4609">
        <v>24</v>
      </c>
      <c r="J4609">
        <f t="shared" si="142"/>
        <v>1</v>
      </c>
    </row>
    <row r="4610" spans="1:10" x14ac:dyDescent="0.25">
      <c r="A4610" s="4" t="str">
        <f t="shared" si="143"/>
        <v>Vendor18/5/2021 (5pm-6pm &amp; 8pm-9pm)1</v>
      </c>
      <c r="B4610" t="s">
        <v>102</v>
      </c>
      <c r="C4610" t="s">
        <v>125</v>
      </c>
      <c r="D4610" s="5" t="s">
        <v>322</v>
      </c>
      <c r="E4610">
        <v>1</v>
      </c>
      <c r="J4610">
        <f t="shared" ref="J4610:J4673" si="144">INDEX(events, MATCH(CONCATENATE(B4610, C4610, D4610), events_y, 0), MATCH("Confidential", events_x, 0))</f>
        <v>1</v>
      </c>
    </row>
    <row r="4611" spans="1:10" x14ac:dyDescent="0.25">
      <c r="A4611" s="4" t="str">
        <f t="shared" ref="A4611:A4674" si="145">B4611&amp;C4611&amp;D4611&amp;E4611</f>
        <v>Vendor18/5/2021 (5pm-6pm &amp; 8pm-9pm)2</v>
      </c>
      <c r="B4611" t="s">
        <v>102</v>
      </c>
      <c r="C4611" t="s">
        <v>125</v>
      </c>
      <c r="D4611" s="5" t="s">
        <v>322</v>
      </c>
      <c r="E4611">
        <v>2</v>
      </c>
      <c r="J4611">
        <f t="shared" si="144"/>
        <v>1</v>
      </c>
    </row>
    <row r="4612" spans="1:10" x14ac:dyDescent="0.25">
      <c r="A4612" s="4" t="str">
        <f t="shared" si="145"/>
        <v>Vendor18/5/2021 (5pm-6pm &amp; 8pm-9pm)3</v>
      </c>
      <c r="B4612" t="s">
        <v>102</v>
      </c>
      <c r="C4612" t="s">
        <v>125</v>
      </c>
      <c r="D4612" s="5" t="s">
        <v>322</v>
      </c>
      <c r="E4612">
        <v>3</v>
      </c>
      <c r="J4612">
        <f t="shared" si="144"/>
        <v>1</v>
      </c>
    </row>
    <row r="4613" spans="1:10" x14ac:dyDescent="0.25">
      <c r="A4613" s="4" t="str">
        <f t="shared" si="145"/>
        <v>Vendor18/5/2021 (5pm-6pm &amp; 8pm-9pm)4</v>
      </c>
      <c r="B4613" t="s">
        <v>102</v>
      </c>
      <c r="C4613" t="s">
        <v>125</v>
      </c>
      <c r="D4613" s="5" t="s">
        <v>322</v>
      </c>
      <c r="E4613">
        <v>4</v>
      </c>
      <c r="J4613">
        <f t="shared" si="144"/>
        <v>1</v>
      </c>
    </row>
    <row r="4614" spans="1:10" x14ac:dyDescent="0.25">
      <c r="A4614" s="4" t="str">
        <f t="shared" si="145"/>
        <v>Vendor18/5/2021 (5pm-6pm &amp; 8pm-9pm)5</v>
      </c>
      <c r="B4614" t="s">
        <v>102</v>
      </c>
      <c r="C4614" t="s">
        <v>125</v>
      </c>
      <c r="D4614" s="5" t="s">
        <v>322</v>
      </c>
      <c r="E4614">
        <v>5</v>
      </c>
      <c r="J4614">
        <f t="shared" si="144"/>
        <v>1</v>
      </c>
    </row>
    <row r="4615" spans="1:10" x14ac:dyDescent="0.25">
      <c r="A4615" s="4" t="str">
        <f t="shared" si="145"/>
        <v>Vendor18/5/2021 (5pm-6pm &amp; 8pm-9pm)6</v>
      </c>
      <c r="B4615" t="s">
        <v>102</v>
      </c>
      <c r="C4615" t="s">
        <v>125</v>
      </c>
      <c r="D4615" s="5" t="s">
        <v>322</v>
      </c>
      <c r="E4615">
        <v>6</v>
      </c>
      <c r="J4615">
        <f t="shared" si="144"/>
        <v>1</v>
      </c>
    </row>
    <row r="4616" spans="1:10" x14ac:dyDescent="0.25">
      <c r="A4616" s="4" t="str">
        <f t="shared" si="145"/>
        <v>Vendor18/5/2021 (5pm-6pm &amp; 8pm-9pm)7</v>
      </c>
      <c r="B4616" t="s">
        <v>102</v>
      </c>
      <c r="C4616" t="s">
        <v>125</v>
      </c>
      <c r="D4616" s="5" t="s">
        <v>322</v>
      </c>
      <c r="E4616">
        <v>7</v>
      </c>
      <c r="J4616">
        <f t="shared" si="144"/>
        <v>1</v>
      </c>
    </row>
    <row r="4617" spans="1:10" x14ac:dyDescent="0.25">
      <c r="A4617" s="4" t="str">
        <f t="shared" si="145"/>
        <v>Vendor18/5/2021 (5pm-6pm &amp; 8pm-9pm)8</v>
      </c>
      <c r="B4617" t="s">
        <v>102</v>
      </c>
      <c r="C4617" t="s">
        <v>125</v>
      </c>
      <c r="D4617" s="5" t="s">
        <v>322</v>
      </c>
      <c r="E4617">
        <v>8</v>
      </c>
      <c r="J4617">
        <f t="shared" si="144"/>
        <v>1</v>
      </c>
    </row>
    <row r="4618" spans="1:10" x14ac:dyDescent="0.25">
      <c r="A4618" s="4" t="str">
        <f t="shared" si="145"/>
        <v>Vendor18/5/2021 (5pm-6pm &amp; 8pm-9pm)9</v>
      </c>
      <c r="B4618" t="s">
        <v>102</v>
      </c>
      <c r="C4618" t="s">
        <v>125</v>
      </c>
      <c r="D4618" s="5" t="s">
        <v>322</v>
      </c>
      <c r="E4618">
        <v>9</v>
      </c>
      <c r="J4618">
        <f t="shared" si="144"/>
        <v>1</v>
      </c>
    </row>
    <row r="4619" spans="1:10" x14ac:dyDescent="0.25">
      <c r="A4619" s="4" t="str">
        <f t="shared" si="145"/>
        <v>Vendor18/5/2021 (5pm-6pm &amp; 8pm-9pm)10</v>
      </c>
      <c r="B4619" t="s">
        <v>102</v>
      </c>
      <c r="C4619" t="s">
        <v>125</v>
      </c>
      <c r="D4619" s="5" t="s">
        <v>322</v>
      </c>
      <c r="E4619">
        <v>10</v>
      </c>
      <c r="J4619">
        <f t="shared" si="144"/>
        <v>1</v>
      </c>
    </row>
    <row r="4620" spans="1:10" x14ac:dyDescent="0.25">
      <c r="A4620" s="4" t="str">
        <f t="shared" si="145"/>
        <v>Vendor18/5/2021 (5pm-6pm &amp; 8pm-9pm)11</v>
      </c>
      <c r="B4620" t="s">
        <v>102</v>
      </c>
      <c r="C4620" t="s">
        <v>125</v>
      </c>
      <c r="D4620" s="5" t="s">
        <v>322</v>
      </c>
      <c r="E4620">
        <v>11</v>
      </c>
      <c r="J4620">
        <f t="shared" si="144"/>
        <v>1</v>
      </c>
    </row>
    <row r="4621" spans="1:10" x14ac:dyDescent="0.25">
      <c r="A4621" s="4" t="str">
        <f t="shared" si="145"/>
        <v>Vendor18/5/2021 (5pm-6pm &amp; 8pm-9pm)12</v>
      </c>
      <c r="B4621" t="s">
        <v>102</v>
      </c>
      <c r="C4621" t="s">
        <v>125</v>
      </c>
      <c r="D4621" s="5" t="s">
        <v>322</v>
      </c>
      <c r="E4621">
        <v>12</v>
      </c>
      <c r="J4621">
        <f t="shared" si="144"/>
        <v>1</v>
      </c>
    </row>
    <row r="4622" spans="1:10" x14ac:dyDescent="0.25">
      <c r="A4622" s="4" t="str">
        <f t="shared" si="145"/>
        <v>Vendor18/5/2021 (5pm-6pm &amp; 8pm-9pm)13</v>
      </c>
      <c r="B4622" t="s">
        <v>102</v>
      </c>
      <c r="C4622" t="s">
        <v>125</v>
      </c>
      <c r="D4622" s="5" t="s">
        <v>322</v>
      </c>
      <c r="E4622">
        <v>13</v>
      </c>
      <c r="J4622">
        <f t="shared" si="144"/>
        <v>1</v>
      </c>
    </row>
    <row r="4623" spans="1:10" x14ac:dyDescent="0.25">
      <c r="A4623" s="4" t="str">
        <f t="shared" si="145"/>
        <v>Vendor18/5/2021 (5pm-6pm &amp; 8pm-9pm)14</v>
      </c>
      <c r="B4623" t="s">
        <v>102</v>
      </c>
      <c r="C4623" t="s">
        <v>125</v>
      </c>
      <c r="D4623" s="5" t="s">
        <v>322</v>
      </c>
      <c r="E4623">
        <v>14</v>
      </c>
      <c r="J4623">
        <f t="shared" si="144"/>
        <v>1</v>
      </c>
    </row>
    <row r="4624" spans="1:10" x14ac:dyDescent="0.25">
      <c r="A4624" s="4" t="str">
        <f t="shared" si="145"/>
        <v>Vendor18/5/2021 (5pm-6pm &amp; 8pm-9pm)15</v>
      </c>
      <c r="B4624" t="s">
        <v>102</v>
      </c>
      <c r="C4624" t="s">
        <v>125</v>
      </c>
      <c r="D4624" s="5" t="s">
        <v>322</v>
      </c>
      <c r="E4624">
        <v>15</v>
      </c>
      <c r="J4624">
        <f t="shared" si="144"/>
        <v>1</v>
      </c>
    </row>
    <row r="4625" spans="1:10" x14ac:dyDescent="0.25">
      <c r="A4625" s="4" t="str">
        <f t="shared" si="145"/>
        <v>Vendor18/5/2021 (5pm-6pm &amp; 8pm-9pm)16</v>
      </c>
      <c r="B4625" t="s">
        <v>102</v>
      </c>
      <c r="C4625" t="s">
        <v>125</v>
      </c>
      <c r="D4625" s="5" t="s">
        <v>322</v>
      </c>
      <c r="E4625">
        <v>16</v>
      </c>
      <c r="J4625">
        <f t="shared" si="144"/>
        <v>1</v>
      </c>
    </row>
    <row r="4626" spans="1:10" x14ac:dyDescent="0.25">
      <c r="A4626" s="4" t="str">
        <f t="shared" si="145"/>
        <v>Vendor18/5/2021 (5pm-6pm &amp; 8pm-9pm)17</v>
      </c>
      <c r="B4626" t="s">
        <v>102</v>
      </c>
      <c r="C4626" t="s">
        <v>125</v>
      </c>
      <c r="D4626" s="5" t="s">
        <v>322</v>
      </c>
      <c r="E4626">
        <v>17</v>
      </c>
      <c r="J4626">
        <f t="shared" si="144"/>
        <v>1</v>
      </c>
    </row>
    <row r="4627" spans="1:10" x14ac:dyDescent="0.25">
      <c r="A4627" s="4" t="str">
        <f t="shared" si="145"/>
        <v>Vendor18/5/2021 (5pm-6pm &amp; 8pm-9pm)18</v>
      </c>
      <c r="B4627" t="s">
        <v>102</v>
      </c>
      <c r="C4627" t="s">
        <v>125</v>
      </c>
      <c r="D4627" s="5" t="s">
        <v>322</v>
      </c>
      <c r="E4627">
        <v>18</v>
      </c>
      <c r="J4627">
        <f t="shared" si="144"/>
        <v>1</v>
      </c>
    </row>
    <row r="4628" spans="1:10" x14ac:dyDescent="0.25">
      <c r="A4628" s="4" t="str">
        <f t="shared" si="145"/>
        <v>Vendor18/5/2021 (5pm-6pm &amp; 8pm-9pm)19</v>
      </c>
      <c r="B4628" t="s">
        <v>102</v>
      </c>
      <c r="C4628" t="s">
        <v>125</v>
      </c>
      <c r="D4628" s="5" t="s">
        <v>322</v>
      </c>
      <c r="E4628">
        <v>19</v>
      </c>
      <c r="J4628">
        <f t="shared" si="144"/>
        <v>1</v>
      </c>
    </row>
    <row r="4629" spans="1:10" x14ac:dyDescent="0.25">
      <c r="A4629" s="4" t="str">
        <f t="shared" si="145"/>
        <v>Vendor18/5/2021 (5pm-6pm &amp; 8pm-9pm)20</v>
      </c>
      <c r="B4629" t="s">
        <v>102</v>
      </c>
      <c r="C4629" t="s">
        <v>125</v>
      </c>
      <c r="D4629" s="5" t="s">
        <v>322</v>
      </c>
      <c r="E4629">
        <v>20</v>
      </c>
      <c r="J4629">
        <f t="shared" si="144"/>
        <v>1</v>
      </c>
    </row>
    <row r="4630" spans="1:10" x14ac:dyDescent="0.25">
      <c r="A4630" s="4" t="str">
        <f t="shared" si="145"/>
        <v>Vendor18/5/2021 (5pm-6pm &amp; 8pm-9pm)21</v>
      </c>
      <c r="B4630" t="s">
        <v>102</v>
      </c>
      <c r="C4630" t="s">
        <v>125</v>
      </c>
      <c r="D4630" s="5" t="s">
        <v>322</v>
      </c>
      <c r="E4630">
        <v>21</v>
      </c>
      <c r="J4630">
        <f t="shared" si="144"/>
        <v>1</v>
      </c>
    </row>
    <row r="4631" spans="1:10" x14ac:dyDescent="0.25">
      <c r="A4631" s="4" t="str">
        <f t="shared" si="145"/>
        <v>Vendor18/5/2021 (5pm-6pm &amp; 8pm-9pm)22</v>
      </c>
      <c r="B4631" t="s">
        <v>102</v>
      </c>
      <c r="C4631" t="s">
        <v>125</v>
      </c>
      <c r="D4631" s="5" t="s">
        <v>322</v>
      </c>
      <c r="E4631">
        <v>22</v>
      </c>
      <c r="J4631">
        <f t="shared" si="144"/>
        <v>1</v>
      </c>
    </row>
    <row r="4632" spans="1:10" x14ac:dyDescent="0.25">
      <c r="A4632" s="4" t="str">
        <f t="shared" si="145"/>
        <v>Vendor18/5/2021 (5pm-6pm &amp; 8pm-9pm)23</v>
      </c>
      <c r="B4632" t="s">
        <v>102</v>
      </c>
      <c r="C4632" t="s">
        <v>125</v>
      </c>
      <c r="D4632" s="5" t="s">
        <v>322</v>
      </c>
      <c r="E4632">
        <v>23</v>
      </c>
      <c r="J4632">
        <f t="shared" si="144"/>
        <v>1</v>
      </c>
    </row>
    <row r="4633" spans="1:10" x14ac:dyDescent="0.25">
      <c r="A4633" s="4" t="str">
        <f t="shared" si="145"/>
        <v>Vendor18/5/2021 (5pm-6pm &amp; 8pm-9pm)24</v>
      </c>
      <c r="B4633" t="s">
        <v>102</v>
      </c>
      <c r="C4633" t="s">
        <v>125</v>
      </c>
      <c r="D4633" s="5" t="s">
        <v>322</v>
      </c>
      <c r="E4633">
        <v>24</v>
      </c>
      <c r="J4633">
        <f t="shared" si="144"/>
        <v>1</v>
      </c>
    </row>
    <row r="4634" spans="1:10" x14ac:dyDescent="0.25">
      <c r="A4634" s="4" t="str">
        <f t="shared" si="145"/>
        <v>Vendor18/27/2021 (6pm-8pm)1</v>
      </c>
      <c r="B4634" t="s">
        <v>102</v>
      </c>
      <c r="C4634" t="s">
        <v>125</v>
      </c>
      <c r="D4634" s="5" t="s">
        <v>323</v>
      </c>
      <c r="E4634">
        <v>1</v>
      </c>
      <c r="J4634">
        <f t="shared" si="144"/>
        <v>1</v>
      </c>
    </row>
    <row r="4635" spans="1:10" x14ac:dyDescent="0.25">
      <c r="A4635" s="4" t="str">
        <f t="shared" si="145"/>
        <v>Vendor18/27/2021 (6pm-8pm)2</v>
      </c>
      <c r="B4635" t="s">
        <v>102</v>
      </c>
      <c r="C4635" t="s">
        <v>125</v>
      </c>
      <c r="D4635" s="5" t="s">
        <v>323</v>
      </c>
      <c r="E4635">
        <v>2</v>
      </c>
      <c r="J4635">
        <f t="shared" si="144"/>
        <v>1</v>
      </c>
    </row>
    <row r="4636" spans="1:10" x14ac:dyDescent="0.25">
      <c r="A4636" s="4" t="str">
        <f t="shared" si="145"/>
        <v>Vendor18/27/2021 (6pm-8pm)3</v>
      </c>
      <c r="B4636" t="s">
        <v>102</v>
      </c>
      <c r="C4636" t="s">
        <v>125</v>
      </c>
      <c r="D4636" s="5" t="s">
        <v>323</v>
      </c>
      <c r="E4636">
        <v>3</v>
      </c>
      <c r="J4636">
        <f t="shared" si="144"/>
        <v>1</v>
      </c>
    </row>
    <row r="4637" spans="1:10" x14ac:dyDescent="0.25">
      <c r="A4637" s="4" t="str">
        <f t="shared" si="145"/>
        <v>Vendor18/27/2021 (6pm-8pm)4</v>
      </c>
      <c r="B4637" t="s">
        <v>102</v>
      </c>
      <c r="C4637" t="s">
        <v>125</v>
      </c>
      <c r="D4637" s="5" t="s">
        <v>323</v>
      </c>
      <c r="E4637">
        <v>4</v>
      </c>
      <c r="J4637">
        <f t="shared" si="144"/>
        <v>1</v>
      </c>
    </row>
    <row r="4638" spans="1:10" x14ac:dyDescent="0.25">
      <c r="A4638" s="4" t="str">
        <f t="shared" si="145"/>
        <v>Vendor18/27/2021 (6pm-8pm)5</v>
      </c>
      <c r="B4638" t="s">
        <v>102</v>
      </c>
      <c r="C4638" t="s">
        <v>125</v>
      </c>
      <c r="D4638" s="5" t="s">
        <v>323</v>
      </c>
      <c r="E4638">
        <v>5</v>
      </c>
      <c r="J4638">
        <f t="shared" si="144"/>
        <v>1</v>
      </c>
    </row>
    <row r="4639" spans="1:10" x14ac:dyDescent="0.25">
      <c r="A4639" s="4" t="str">
        <f t="shared" si="145"/>
        <v>Vendor18/27/2021 (6pm-8pm)6</v>
      </c>
      <c r="B4639" t="s">
        <v>102</v>
      </c>
      <c r="C4639" t="s">
        <v>125</v>
      </c>
      <c r="D4639" s="5" t="s">
        <v>323</v>
      </c>
      <c r="E4639">
        <v>6</v>
      </c>
      <c r="J4639">
        <f t="shared" si="144"/>
        <v>1</v>
      </c>
    </row>
    <row r="4640" spans="1:10" x14ac:dyDescent="0.25">
      <c r="A4640" s="4" t="str">
        <f t="shared" si="145"/>
        <v>Vendor18/27/2021 (6pm-8pm)7</v>
      </c>
      <c r="B4640" t="s">
        <v>102</v>
      </c>
      <c r="C4640" t="s">
        <v>125</v>
      </c>
      <c r="D4640" s="5" t="s">
        <v>323</v>
      </c>
      <c r="E4640">
        <v>7</v>
      </c>
      <c r="J4640">
        <f t="shared" si="144"/>
        <v>1</v>
      </c>
    </row>
    <row r="4641" spans="1:10" x14ac:dyDescent="0.25">
      <c r="A4641" s="4" t="str">
        <f t="shared" si="145"/>
        <v>Vendor18/27/2021 (6pm-8pm)8</v>
      </c>
      <c r="B4641" t="s">
        <v>102</v>
      </c>
      <c r="C4641" t="s">
        <v>125</v>
      </c>
      <c r="D4641" s="5" t="s">
        <v>323</v>
      </c>
      <c r="E4641">
        <v>8</v>
      </c>
      <c r="J4641">
        <f t="shared" si="144"/>
        <v>1</v>
      </c>
    </row>
    <row r="4642" spans="1:10" x14ac:dyDescent="0.25">
      <c r="A4642" s="4" t="str">
        <f t="shared" si="145"/>
        <v>Vendor18/27/2021 (6pm-8pm)9</v>
      </c>
      <c r="B4642" t="s">
        <v>102</v>
      </c>
      <c r="C4642" t="s">
        <v>125</v>
      </c>
      <c r="D4642" s="5" t="s">
        <v>323</v>
      </c>
      <c r="E4642">
        <v>9</v>
      </c>
      <c r="J4642">
        <f t="shared" si="144"/>
        <v>1</v>
      </c>
    </row>
    <row r="4643" spans="1:10" x14ac:dyDescent="0.25">
      <c r="A4643" s="4" t="str">
        <f t="shared" si="145"/>
        <v>Vendor18/27/2021 (6pm-8pm)10</v>
      </c>
      <c r="B4643" t="s">
        <v>102</v>
      </c>
      <c r="C4643" t="s">
        <v>125</v>
      </c>
      <c r="D4643" s="5" t="s">
        <v>323</v>
      </c>
      <c r="E4643">
        <v>10</v>
      </c>
      <c r="J4643">
        <f t="shared" si="144"/>
        <v>1</v>
      </c>
    </row>
    <row r="4644" spans="1:10" x14ac:dyDescent="0.25">
      <c r="A4644" s="4" t="str">
        <f t="shared" si="145"/>
        <v>Vendor18/27/2021 (6pm-8pm)11</v>
      </c>
      <c r="B4644" t="s">
        <v>102</v>
      </c>
      <c r="C4644" t="s">
        <v>125</v>
      </c>
      <c r="D4644" s="5" t="s">
        <v>323</v>
      </c>
      <c r="E4644">
        <v>11</v>
      </c>
      <c r="J4644">
        <f t="shared" si="144"/>
        <v>1</v>
      </c>
    </row>
    <row r="4645" spans="1:10" x14ac:dyDescent="0.25">
      <c r="A4645" s="4" t="str">
        <f t="shared" si="145"/>
        <v>Vendor18/27/2021 (6pm-8pm)12</v>
      </c>
      <c r="B4645" t="s">
        <v>102</v>
      </c>
      <c r="C4645" t="s">
        <v>125</v>
      </c>
      <c r="D4645" s="5" t="s">
        <v>323</v>
      </c>
      <c r="E4645">
        <v>12</v>
      </c>
      <c r="J4645">
        <f t="shared" si="144"/>
        <v>1</v>
      </c>
    </row>
    <row r="4646" spans="1:10" x14ac:dyDescent="0.25">
      <c r="A4646" s="4" t="str">
        <f t="shared" si="145"/>
        <v>Vendor18/27/2021 (6pm-8pm)13</v>
      </c>
      <c r="B4646" t="s">
        <v>102</v>
      </c>
      <c r="C4646" t="s">
        <v>125</v>
      </c>
      <c r="D4646" s="5" t="s">
        <v>323</v>
      </c>
      <c r="E4646">
        <v>13</v>
      </c>
      <c r="J4646">
        <f t="shared" si="144"/>
        <v>1</v>
      </c>
    </row>
    <row r="4647" spans="1:10" x14ac:dyDescent="0.25">
      <c r="A4647" s="4" t="str">
        <f t="shared" si="145"/>
        <v>Vendor18/27/2021 (6pm-8pm)14</v>
      </c>
      <c r="B4647" t="s">
        <v>102</v>
      </c>
      <c r="C4647" t="s">
        <v>125</v>
      </c>
      <c r="D4647" s="5" t="s">
        <v>323</v>
      </c>
      <c r="E4647">
        <v>14</v>
      </c>
      <c r="J4647">
        <f t="shared" si="144"/>
        <v>1</v>
      </c>
    </row>
    <row r="4648" spans="1:10" x14ac:dyDescent="0.25">
      <c r="A4648" s="4" t="str">
        <f t="shared" si="145"/>
        <v>Vendor18/27/2021 (6pm-8pm)15</v>
      </c>
      <c r="B4648" t="s">
        <v>102</v>
      </c>
      <c r="C4648" t="s">
        <v>125</v>
      </c>
      <c r="D4648" s="5" t="s">
        <v>323</v>
      </c>
      <c r="E4648">
        <v>15</v>
      </c>
      <c r="J4648">
        <f t="shared" si="144"/>
        <v>1</v>
      </c>
    </row>
    <row r="4649" spans="1:10" x14ac:dyDescent="0.25">
      <c r="A4649" s="4" t="str">
        <f t="shared" si="145"/>
        <v>Vendor18/27/2021 (6pm-8pm)16</v>
      </c>
      <c r="B4649" t="s">
        <v>102</v>
      </c>
      <c r="C4649" t="s">
        <v>125</v>
      </c>
      <c r="D4649" s="5" t="s">
        <v>323</v>
      </c>
      <c r="E4649">
        <v>16</v>
      </c>
      <c r="J4649">
        <f t="shared" si="144"/>
        <v>1</v>
      </c>
    </row>
    <row r="4650" spans="1:10" x14ac:dyDescent="0.25">
      <c r="A4650" s="4" t="str">
        <f t="shared" si="145"/>
        <v>Vendor18/27/2021 (6pm-8pm)17</v>
      </c>
      <c r="B4650" t="s">
        <v>102</v>
      </c>
      <c r="C4650" t="s">
        <v>125</v>
      </c>
      <c r="D4650" s="5" t="s">
        <v>323</v>
      </c>
      <c r="E4650">
        <v>17</v>
      </c>
      <c r="J4650">
        <f t="shared" si="144"/>
        <v>1</v>
      </c>
    </row>
    <row r="4651" spans="1:10" x14ac:dyDescent="0.25">
      <c r="A4651" s="4" t="str">
        <f t="shared" si="145"/>
        <v>Vendor18/27/2021 (6pm-8pm)18</v>
      </c>
      <c r="B4651" t="s">
        <v>102</v>
      </c>
      <c r="C4651" t="s">
        <v>125</v>
      </c>
      <c r="D4651" s="5" t="s">
        <v>323</v>
      </c>
      <c r="E4651">
        <v>18</v>
      </c>
      <c r="J4651">
        <f t="shared" si="144"/>
        <v>1</v>
      </c>
    </row>
    <row r="4652" spans="1:10" x14ac:dyDescent="0.25">
      <c r="A4652" s="4" t="str">
        <f t="shared" si="145"/>
        <v>Vendor18/27/2021 (6pm-8pm)19</v>
      </c>
      <c r="B4652" t="s">
        <v>102</v>
      </c>
      <c r="C4652" t="s">
        <v>125</v>
      </c>
      <c r="D4652" s="5" t="s">
        <v>323</v>
      </c>
      <c r="E4652">
        <v>19</v>
      </c>
      <c r="J4652">
        <f t="shared" si="144"/>
        <v>1</v>
      </c>
    </row>
    <row r="4653" spans="1:10" x14ac:dyDescent="0.25">
      <c r="A4653" s="4" t="str">
        <f t="shared" si="145"/>
        <v>Vendor18/27/2021 (6pm-8pm)20</v>
      </c>
      <c r="B4653" t="s">
        <v>102</v>
      </c>
      <c r="C4653" t="s">
        <v>125</v>
      </c>
      <c r="D4653" s="5" t="s">
        <v>323</v>
      </c>
      <c r="E4653">
        <v>20</v>
      </c>
      <c r="J4653">
        <f t="shared" si="144"/>
        <v>1</v>
      </c>
    </row>
    <row r="4654" spans="1:10" x14ac:dyDescent="0.25">
      <c r="A4654" s="4" t="str">
        <f t="shared" si="145"/>
        <v>Vendor18/27/2021 (6pm-8pm)21</v>
      </c>
      <c r="B4654" t="s">
        <v>102</v>
      </c>
      <c r="C4654" t="s">
        <v>125</v>
      </c>
      <c r="D4654" s="5" t="s">
        <v>323</v>
      </c>
      <c r="E4654">
        <v>21</v>
      </c>
      <c r="J4654">
        <f t="shared" si="144"/>
        <v>1</v>
      </c>
    </row>
    <row r="4655" spans="1:10" x14ac:dyDescent="0.25">
      <c r="A4655" s="4" t="str">
        <f t="shared" si="145"/>
        <v>Vendor18/27/2021 (6pm-8pm)22</v>
      </c>
      <c r="B4655" t="s">
        <v>102</v>
      </c>
      <c r="C4655" t="s">
        <v>125</v>
      </c>
      <c r="D4655" s="5" t="s">
        <v>323</v>
      </c>
      <c r="E4655">
        <v>22</v>
      </c>
      <c r="J4655">
        <f t="shared" si="144"/>
        <v>1</v>
      </c>
    </row>
    <row r="4656" spans="1:10" x14ac:dyDescent="0.25">
      <c r="A4656" s="4" t="str">
        <f t="shared" si="145"/>
        <v>Vendor18/27/2021 (6pm-8pm)23</v>
      </c>
      <c r="B4656" t="s">
        <v>102</v>
      </c>
      <c r="C4656" t="s">
        <v>125</v>
      </c>
      <c r="D4656" s="5" t="s">
        <v>323</v>
      </c>
      <c r="E4656">
        <v>23</v>
      </c>
      <c r="J4656">
        <f t="shared" si="144"/>
        <v>1</v>
      </c>
    </row>
    <row r="4657" spans="1:10" x14ac:dyDescent="0.25">
      <c r="A4657" s="4" t="str">
        <f t="shared" si="145"/>
        <v>Vendor18/27/2021 (6pm-8pm)24</v>
      </c>
      <c r="B4657" t="s">
        <v>102</v>
      </c>
      <c r="C4657" t="s">
        <v>125</v>
      </c>
      <c r="D4657" s="5" t="s">
        <v>323</v>
      </c>
      <c r="E4657">
        <v>24</v>
      </c>
      <c r="J4657">
        <f t="shared" si="144"/>
        <v>1</v>
      </c>
    </row>
    <row r="4658" spans="1:10" x14ac:dyDescent="0.25">
      <c r="A4658" s="4" t="str">
        <f t="shared" si="145"/>
        <v>Vendor19/9/2021 (6pm-8pm)1</v>
      </c>
      <c r="B4658" t="s">
        <v>102</v>
      </c>
      <c r="C4658" t="s">
        <v>125</v>
      </c>
      <c r="D4658" s="5" t="s">
        <v>324</v>
      </c>
      <c r="E4658">
        <v>1</v>
      </c>
      <c r="J4658">
        <f t="shared" si="144"/>
        <v>1</v>
      </c>
    </row>
    <row r="4659" spans="1:10" x14ac:dyDescent="0.25">
      <c r="A4659" s="4" t="str">
        <f t="shared" si="145"/>
        <v>Vendor19/9/2021 (6pm-8pm)2</v>
      </c>
      <c r="B4659" t="s">
        <v>102</v>
      </c>
      <c r="C4659" t="s">
        <v>125</v>
      </c>
      <c r="D4659" s="5" t="s">
        <v>324</v>
      </c>
      <c r="E4659">
        <v>2</v>
      </c>
      <c r="J4659">
        <f t="shared" si="144"/>
        <v>1</v>
      </c>
    </row>
    <row r="4660" spans="1:10" x14ac:dyDescent="0.25">
      <c r="A4660" s="4" t="str">
        <f t="shared" si="145"/>
        <v>Vendor19/9/2021 (6pm-8pm)3</v>
      </c>
      <c r="B4660" t="s">
        <v>102</v>
      </c>
      <c r="C4660" t="s">
        <v>125</v>
      </c>
      <c r="D4660" s="5" t="s">
        <v>324</v>
      </c>
      <c r="E4660">
        <v>3</v>
      </c>
      <c r="J4660">
        <f t="shared" si="144"/>
        <v>1</v>
      </c>
    </row>
    <row r="4661" spans="1:10" x14ac:dyDescent="0.25">
      <c r="A4661" s="4" t="str">
        <f t="shared" si="145"/>
        <v>Vendor19/9/2021 (6pm-8pm)4</v>
      </c>
      <c r="B4661" t="s">
        <v>102</v>
      </c>
      <c r="C4661" t="s">
        <v>125</v>
      </c>
      <c r="D4661" s="5" t="s">
        <v>324</v>
      </c>
      <c r="E4661">
        <v>4</v>
      </c>
      <c r="J4661">
        <f t="shared" si="144"/>
        <v>1</v>
      </c>
    </row>
    <row r="4662" spans="1:10" x14ac:dyDescent="0.25">
      <c r="A4662" s="4" t="str">
        <f t="shared" si="145"/>
        <v>Vendor19/9/2021 (6pm-8pm)5</v>
      </c>
      <c r="B4662" t="s">
        <v>102</v>
      </c>
      <c r="C4662" t="s">
        <v>125</v>
      </c>
      <c r="D4662" s="5" t="s">
        <v>324</v>
      </c>
      <c r="E4662">
        <v>5</v>
      </c>
      <c r="J4662">
        <f t="shared" si="144"/>
        <v>1</v>
      </c>
    </row>
    <row r="4663" spans="1:10" x14ac:dyDescent="0.25">
      <c r="A4663" s="4" t="str">
        <f t="shared" si="145"/>
        <v>Vendor19/9/2021 (6pm-8pm)6</v>
      </c>
      <c r="B4663" t="s">
        <v>102</v>
      </c>
      <c r="C4663" t="s">
        <v>125</v>
      </c>
      <c r="D4663" s="5" t="s">
        <v>324</v>
      </c>
      <c r="E4663">
        <v>6</v>
      </c>
      <c r="J4663">
        <f t="shared" si="144"/>
        <v>1</v>
      </c>
    </row>
    <row r="4664" spans="1:10" x14ac:dyDescent="0.25">
      <c r="A4664" s="4" t="str">
        <f t="shared" si="145"/>
        <v>Vendor19/9/2021 (6pm-8pm)7</v>
      </c>
      <c r="B4664" t="s">
        <v>102</v>
      </c>
      <c r="C4664" t="s">
        <v>125</v>
      </c>
      <c r="D4664" s="5" t="s">
        <v>324</v>
      </c>
      <c r="E4664">
        <v>7</v>
      </c>
      <c r="J4664">
        <f t="shared" si="144"/>
        <v>1</v>
      </c>
    </row>
    <row r="4665" spans="1:10" x14ac:dyDescent="0.25">
      <c r="A4665" s="4" t="str">
        <f t="shared" si="145"/>
        <v>Vendor19/9/2021 (6pm-8pm)8</v>
      </c>
      <c r="B4665" t="s">
        <v>102</v>
      </c>
      <c r="C4665" t="s">
        <v>125</v>
      </c>
      <c r="D4665" s="5" t="s">
        <v>324</v>
      </c>
      <c r="E4665">
        <v>8</v>
      </c>
      <c r="J4665">
        <f t="shared" si="144"/>
        <v>1</v>
      </c>
    </row>
    <row r="4666" spans="1:10" x14ac:dyDescent="0.25">
      <c r="A4666" s="4" t="str">
        <f t="shared" si="145"/>
        <v>Vendor19/9/2021 (6pm-8pm)9</v>
      </c>
      <c r="B4666" t="s">
        <v>102</v>
      </c>
      <c r="C4666" t="s">
        <v>125</v>
      </c>
      <c r="D4666" s="5" t="s">
        <v>324</v>
      </c>
      <c r="E4666">
        <v>9</v>
      </c>
      <c r="J4666">
        <f t="shared" si="144"/>
        <v>1</v>
      </c>
    </row>
    <row r="4667" spans="1:10" x14ac:dyDescent="0.25">
      <c r="A4667" s="4" t="str">
        <f t="shared" si="145"/>
        <v>Vendor19/9/2021 (6pm-8pm)10</v>
      </c>
      <c r="B4667" t="s">
        <v>102</v>
      </c>
      <c r="C4667" t="s">
        <v>125</v>
      </c>
      <c r="D4667" s="5" t="s">
        <v>324</v>
      </c>
      <c r="E4667">
        <v>10</v>
      </c>
      <c r="J4667">
        <f t="shared" si="144"/>
        <v>1</v>
      </c>
    </row>
    <row r="4668" spans="1:10" x14ac:dyDescent="0.25">
      <c r="A4668" s="4" t="str">
        <f t="shared" si="145"/>
        <v>Vendor19/9/2021 (6pm-8pm)11</v>
      </c>
      <c r="B4668" t="s">
        <v>102</v>
      </c>
      <c r="C4668" t="s">
        <v>125</v>
      </c>
      <c r="D4668" s="5" t="s">
        <v>324</v>
      </c>
      <c r="E4668">
        <v>11</v>
      </c>
      <c r="J4668">
        <f t="shared" si="144"/>
        <v>1</v>
      </c>
    </row>
    <row r="4669" spans="1:10" x14ac:dyDescent="0.25">
      <c r="A4669" s="4" t="str">
        <f t="shared" si="145"/>
        <v>Vendor19/9/2021 (6pm-8pm)12</v>
      </c>
      <c r="B4669" t="s">
        <v>102</v>
      </c>
      <c r="C4669" t="s">
        <v>125</v>
      </c>
      <c r="D4669" s="5" t="s">
        <v>324</v>
      </c>
      <c r="E4669">
        <v>12</v>
      </c>
      <c r="J4669">
        <f t="shared" si="144"/>
        <v>1</v>
      </c>
    </row>
    <row r="4670" spans="1:10" x14ac:dyDescent="0.25">
      <c r="A4670" s="4" t="str">
        <f t="shared" si="145"/>
        <v>Vendor19/9/2021 (6pm-8pm)13</v>
      </c>
      <c r="B4670" t="s">
        <v>102</v>
      </c>
      <c r="C4670" t="s">
        <v>125</v>
      </c>
      <c r="D4670" s="5" t="s">
        <v>324</v>
      </c>
      <c r="E4670">
        <v>13</v>
      </c>
      <c r="J4670">
        <f t="shared" si="144"/>
        <v>1</v>
      </c>
    </row>
    <row r="4671" spans="1:10" x14ac:dyDescent="0.25">
      <c r="A4671" s="4" t="str">
        <f t="shared" si="145"/>
        <v>Vendor19/9/2021 (6pm-8pm)14</v>
      </c>
      <c r="B4671" t="s">
        <v>102</v>
      </c>
      <c r="C4671" t="s">
        <v>125</v>
      </c>
      <c r="D4671" s="5" t="s">
        <v>324</v>
      </c>
      <c r="E4671">
        <v>14</v>
      </c>
      <c r="J4671">
        <f t="shared" si="144"/>
        <v>1</v>
      </c>
    </row>
    <row r="4672" spans="1:10" x14ac:dyDescent="0.25">
      <c r="A4672" s="4" t="str">
        <f t="shared" si="145"/>
        <v>Vendor19/9/2021 (6pm-8pm)15</v>
      </c>
      <c r="B4672" t="s">
        <v>102</v>
      </c>
      <c r="C4672" t="s">
        <v>125</v>
      </c>
      <c r="D4672" s="5" t="s">
        <v>324</v>
      </c>
      <c r="E4672">
        <v>15</v>
      </c>
      <c r="J4672">
        <f t="shared" si="144"/>
        <v>1</v>
      </c>
    </row>
    <row r="4673" spans="1:10" x14ac:dyDescent="0.25">
      <c r="A4673" s="4" t="str">
        <f t="shared" si="145"/>
        <v>Vendor19/9/2021 (6pm-8pm)16</v>
      </c>
      <c r="B4673" t="s">
        <v>102</v>
      </c>
      <c r="C4673" t="s">
        <v>125</v>
      </c>
      <c r="D4673" s="5" t="s">
        <v>324</v>
      </c>
      <c r="E4673">
        <v>16</v>
      </c>
      <c r="J4673">
        <f t="shared" si="144"/>
        <v>1</v>
      </c>
    </row>
    <row r="4674" spans="1:10" x14ac:dyDescent="0.25">
      <c r="A4674" s="4" t="str">
        <f t="shared" si="145"/>
        <v>Vendor19/9/2021 (6pm-8pm)17</v>
      </c>
      <c r="B4674" t="s">
        <v>102</v>
      </c>
      <c r="C4674" t="s">
        <v>125</v>
      </c>
      <c r="D4674" s="5" t="s">
        <v>324</v>
      </c>
      <c r="E4674">
        <v>17</v>
      </c>
      <c r="J4674">
        <f t="shared" ref="J4674:J4737" si="146">INDEX(events, MATCH(CONCATENATE(B4674, C4674, D4674), events_y, 0), MATCH("Confidential", events_x, 0))</f>
        <v>1</v>
      </c>
    </row>
    <row r="4675" spans="1:10" x14ac:dyDescent="0.25">
      <c r="A4675" s="4" t="str">
        <f t="shared" ref="A4675:A4738" si="147">B4675&amp;C4675&amp;D4675&amp;E4675</f>
        <v>Vendor19/9/2021 (6pm-8pm)18</v>
      </c>
      <c r="B4675" t="s">
        <v>102</v>
      </c>
      <c r="C4675" t="s">
        <v>125</v>
      </c>
      <c r="D4675" s="5" t="s">
        <v>324</v>
      </c>
      <c r="E4675">
        <v>18</v>
      </c>
      <c r="J4675">
        <f t="shared" si="146"/>
        <v>1</v>
      </c>
    </row>
    <row r="4676" spans="1:10" x14ac:dyDescent="0.25">
      <c r="A4676" s="4" t="str">
        <f t="shared" si="147"/>
        <v>Vendor19/9/2021 (6pm-8pm)19</v>
      </c>
      <c r="B4676" t="s">
        <v>102</v>
      </c>
      <c r="C4676" t="s">
        <v>125</v>
      </c>
      <c r="D4676" s="5" t="s">
        <v>324</v>
      </c>
      <c r="E4676">
        <v>19</v>
      </c>
      <c r="J4676">
        <f t="shared" si="146"/>
        <v>1</v>
      </c>
    </row>
    <row r="4677" spans="1:10" x14ac:dyDescent="0.25">
      <c r="A4677" s="4" t="str">
        <f t="shared" si="147"/>
        <v>Vendor19/9/2021 (6pm-8pm)20</v>
      </c>
      <c r="B4677" t="s">
        <v>102</v>
      </c>
      <c r="C4677" t="s">
        <v>125</v>
      </c>
      <c r="D4677" s="5" t="s">
        <v>324</v>
      </c>
      <c r="E4677">
        <v>20</v>
      </c>
      <c r="J4677">
        <f t="shared" si="146"/>
        <v>1</v>
      </c>
    </row>
    <row r="4678" spans="1:10" x14ac:dyDescent="0.25">
      <c r="A4678" s="4" t="str">
        <f t="shared" si="147"/>
        <v>Vendor19/9/2021 (6pm-8pm)21</v>
      </c>
      <c r="B4678" t="s">
        <v>102</v>
      </c>
      <c r="C4678" t="s">
        <v>125</v>
      </c>
      <c r="D4678" s="5" t="s">
        <v>324</v>
      </c>
      <c r="E4678">
        <v>21</v>
      </c>
      <c r="J4678">
        <f t="shared" si="146"/>
        <v>1</v>
      </c>
    </row>
    <row r="4679" spans="1:10" x14ac:dyDescent="0.25">
      <c r="A4679" s="4" t="str">
        <f t="shared" si="147"/>
        <v>Vendor19/9/2021 (6pm-8pm)22</v>
      </c>
      <c r="B4679" t="s">
        <v>102</v>
      </c>
      <c r="C4679" t="s">
        <v>125</v>
      </c>
      <c r="D4679" s="5" t="s">
        <v>324</v>
      </c>
      <c r="E4679">
        <v>22</v>
      </c>
      <c r="J4679">
        <f t="shared" si="146"/>
        <v>1</v>
      </c>
    </row>
    <row r="4680" spans="1:10" x14ac:dyDescent="0.25">
      <c r="A4680" s="4" t="str">
        <f t="shared" si="147"/>
        <v>Vendor19/9/2021 (6pm-8pm)23</v>
      </c>
      <c r="B4680" t="s">
        <v>102</v>
      </c>
      <c r="C4680" t="s">
        <v>125</v>
      </c>
      <c r="D4680" s="5" t="s">
        <v>324</v>
      </c>
      <c r="E4680">
        <v>23</v>
      </c>
      <c r="J4680">
        <f t="shared" si="146"/>
        <v>1</v>
      </c>
    </row>
    <row r="4681" spans="1:10" x14ac:dyDescent="0.25">
      <c r="A4681" s="4" t="str">
        <f t="shared" si="147"/>
        <v>Vendor19/9/2021 (6pm-8pm)24</v>
      </c>
      <c r="B4681" t="s">
        <v>102</v>
      </c>
      <c r="C4681" t="s">
        <v>125</v>
      </c>
      <c r="D4681" s="5" t="s">
        <v>324</v>
      </c>
      <c r="E4681">
        <v>24</v>
      </c>
      <c r="J4681">
        <f t="shared" si="146"/>
        <v>1</v>
      </c>
    </row>
    <row r="4682" spans="1:10" x14ac:dyDescent="0.25">
      <c r="A4682" s="4" t="str">
        <f t="shared" si="147"/>
        <v>Vendor19/14/2021 (4pm-7pm)1</v>
      </c>
      <c r="B4682" t="s">
        <v>102</v>
      </c>
      <c r="C4682" t="s">
        <v>125</v>
      </c>
      <c r="D4682" s="5" t="s">
        <v>325</v>
      </c>
      <c r="E4682">
        <v>1</v>
      </c>
      <c r="J4682">
        <f t="shared" si="146"/>
        <v>1</v>
      </c>
    </row>
    <row r="4683" spans="1:10" x14ac:dyDescent="0.25">
      <c r="A4683" s="4" t="str">
        <f t="shared" si="147"/>
        <v>Vendor19/14/2021 (4pm-7pm)2</v>
      </c>
      <c r="B4683" t="s">
        <v>102</v>
      </c>
      <c r="C4683" t="s">
        <v>125</v>
      </c>
      <c r="D4683" s="5" t="s">
        <v>325</v>
      </c>
      <c r="E4683">
        <v>2</v>
      </c>
      <c r="J4683">
        <f t="shared" si="146"/>
        <v>1</v>
      </c>
    </row>
    <row r="4684" spans="1:10" x14ac:dyDescent="0.25">
      <c r="A4684" s="4" t="str">
        <f t="shared" si="147"/>
        <v>Vendor19/14/2021 (4pm-7pm)3</v>
      </c>
      <c r="B4684" t="s">
        <v>102</v>
      </c>
      <c r="C4684" t="s">
        <v>125</v>
      </c>
      <c r="D4684" s="5" t="s">
        <v>325</v>
      </c>
      <c r="E4684">
        <v>3</v>
      </c>
      <c r="J4684">
        <f t="shared" si="146"/>
        <v>1</v>
      </c>
    </row>
    <row r="4685" spans="1:10" x14ac:dyDescent="0.25">
      <c r="A4685" s="4" t="str">
        <f t="shared" si="147"/>
        <v>Vendor19/14/2021 (4pm-7pm)4</v>
      </c>
      <c r="B4685" t="s">
        <v>102</v>
      </c>
      <c r="C4685" t="s">
        <v>125</v>
      </c>
      <c r="D4685" s="5" t="s">
        <v>325</v>
      </c>
      <c r="E4685">
        <v>4</v>
      </c>
      <c r="J4685">
        <f t="shared" si="146"/>
        <v>1</v>
      </c>
    </row>
    <row r="4686" spans="1:10" x14ac:dyDescent="0.25">
      <c r="A4686" s="4" t="str">
        <f t="shared" si="147"/>
        <v>Vendor19/14/2021 (4pm-7pm)5</v>
      </c>
      <c r="B4686" t="s">
        <v>102</v>
      </c>
      <c r="C4686" t="s">
        <v>125</v>
      </c>
      <c r="D4686" s="5" t="s">
        <v>325</v>
      </c>
      <c r="E4686">
        <v>5</v>
      </c>
      <c r="J4686">
        <f t="shared" si="146"/>
        <v>1</v>
      </c>
    </row>
    <row r="4687" spans="1:10" x14ac:dyDescent="0.25">
      <c r="A4687" s="4" t="str">
        <f t="shared" si="147"/>
        <v>Vendor19/14/2021 (4pm-7pm)6</v>
      </c>
      <c r="B4687" t="s">
        <v>102</v>
      </c>
      <c r="C4687" t="s">
        <v>125</v>
      </c>
      <c r="D4687" s="5" t="s">
        <v>325</v>
      </c>
      <c r="E4687">
        <v>6</v>
      </c>
      <c r="J4687">
        <f t="shared" si="146"/>
        <v>1</v>
      </c>
    </row>
    <row r="4688" spans="1:10" x14ac:dyDescent="0.25">
      <c r="A4688" s="4" t="str">
        <f t="shared" si="147"/>
        <v>Vendor19/14/2021 (4pm-7pm)7</v>
      </c>
      <c r="B4688" t="s">
        <v>102</v>
      </c>
      <c r="C4688" t="s">
        <v>125</v>
      </c>
      <c r="D4688" s="5" t="s">
        <v>325</v>
      </c>
      <c r="E4688">
        <v>7</v>
      </c>
      <c r="J4688">
        <f t="shared" si="146"/>
        <v>1</v>
      </c>
    </row>
    <row r="4689" spans="1:10" x14ac:dyDescent="0.25">
      <c r="A4689" s="4" t="str">
        <f t="shared" si="147"/>
        <v>Vendor19/14/2021 (4pm-7pm)8</v>
      </c>
      <c r="B4689" t="s">
        <v>102</v>
      </c>
      <c r="C4689" t="s">
        <v>125</v>
      </c>
      <c r="D4689" s="5" t="s">
        <v>325</v>
      </c>
      <c r="E4689">
        <v>8</v>
      </c>
      <c r="J4689">
        <f t="shared" si="146"/>
        <v>1</v>
      </c>
    </row>
    <row r="4690" spans="1:10" x14ac:dyDescent="0.25">
      <c r="A4690" s="4" t="str">
        <f t="shared" si="147"/>
        <v>Vendor19/14/2021 (4pm-7pm)9</v>
      </c>
      <c r="B4690" t="s">
        <v>102</v>
      </c>
      <c r="C4690" t="s">
        <v>125</v>
      </c>
      <c r="D4690" s="5" t="s">
        <v>325</v>
      </c>
      <c r="E4690">
        <v>9</v>
      </c>
      <c r="J4690">
        <f t="shared" si="146"/>
        <v>1</v>
      </c>
    </row>
    <row r="4691" spans="1:10" x14ac:dyDescent="0.25">
      <c r="A4691" s="4" t="str">
        <f t="shared" si="147"/>
        <v>Vendor19/14/2021 (4pm-7pm)10</v>
      </c>
      <c r="B4691" t="s">
        <v>102</v>
      </c>
      <c r="C4691" t="s">
        <v>125</v>
      </c>
      <c r="D4691" s="5" t="s">
        <v>325</v>
      </c>
      <c r="E4691">
        <v>10</v>
      </c>
      <c r="J4691">
        <f t="shared" si="146"/>
        <v>1</v>
      </c>
    </row>
    <row r="4692" spans="1:10" x14ac:dyDescent="0.25">
      <c r="A4692" s="4" t="str">
        <f t="shared" si="147"/>
        <v>Vendor19/14/2021 (4pm-7pm)11</v>
      </c>
      <c r="B4692" t="s">
        <v>102</v>
      </c>
      <c r="C4692" t="s">
        <v>125</v>
      </c>
      <c r="D4692" s="5" t="s">
        <v>325</v>
      </c>
      <c r="E4692">
        <v>11</v>
      </c>
      <c r="J4692">
        <f t="shared" si="146"/>
        <v>1</v>
      </c>
    </row>
    <row r="4693" spans="1:10" x14ac:dyDescent="0.25">
      <c r="A4693" s="4" t="str">
        <f t="shared" si="147"/>
        <v>Vendor19/14/2021 (4pm-7pm)12</v>
      </c>
      <c r="B4693" t="s">
        <v>102</v>
      </c>
      <c r="C4693" t="s">
        <v>125</v>
      </c>
      <c r="D4693" s="5" t="s">
        <v>325</v>
      </c>
      <c r="E4693">
        <v>12</v>
      </c>
      <c r="J4693">
        <f t="shared" si="146"/>
        <v>1</v>
      </c>
    </row>
    <row r="4694" spans="1:10" x14ac:dyDescent="0.25">
      <c r="A4694" s="4" t="str">
        <f t="shared" si="147"/>
        <v>Vendor19/14/2021 (4pm-7pm)13</v>
      </c>
      <c r="B4694" t="s">
        <v>102</v>
      </c>
      <c r="C4694" t="s">
        <v>125</v>
      </c>
      <c r="D4694" s="5" t="s">
        <v>325</v>
      </c>
      <c r="E4694">
        <v>13</v>
      </c>
      <c r="J4694">
        <f t="shared" si="146"/>
        <v>1</v>
      </c>
    </row>
    <row r="4695" spans="1:10" x14ac:dyDescent="0.25">
      <c r="A4695" s="4" t="str">
        <f t="shared" si="147"/>
        <v>Vendor19/14/2021 (4pm-7pm)14</v>
      </c>
      <c r="B4695" t="s">
        <v>102</v>
      </c>
      <c r="C4695" t="s">
        <v>125</v>
      </c>
      <c r="D4695" s="5" t="s">
        <v>325</v>
      </c>
      <c r="E4695">
        <v>14</v>
      </c>
      <c r="J4695">
        <f t="shared" si="146"/>
        <v>1</v>
      </c>
    </row>
    <row r="4696" spans="1:10" x14ac:dyDescent="0.25">
      <c r="A4696" s="4" t="str">
        <f t="shared" si="147"/>
        <v>Vendor19/14/2021 (4pm-7pm)15</v>
      </c>
      <c r="B4696" t="s">
        <v>102</v>
      </c>
      <c r="C4696" t="s">
        <v>125</v>
      </c>
      <c r="D4696" s="5" t="s">
        <v>325</v>
      </c>
      <c r="E4696">
        <v>15</v>
      </c>
      <c r="J4696">
        <f t="shared" si="146"/>
        <v>1</v>
      </c>
    </row>
    <row r="4697" spans="1:10" x14ac:dyDescent="0.25">
      <c r="A4697" s="4" t="str">
        <f t="shared" si="147"/>
        <v>Vendor19/14/2021 (4pm-7pm)16</v>
      </c>
      <c r="B4697" t="s">
        <v>102</v>
      </c>
      <c r="C4697" t="s">
        <v>125</v>
      </c>
      <c r="D4697" s="5" t="s">
        <v>325</v>
      </c>
      <c r="E4697">
        <v>16</v>
      </c>
      <c r="J4697">
        <f t="shared" si="146"/>
        <v>1</v>
      </c>
    </row>
    <row r="4698" spans="1:10" x14ac:dyDescent="0.25">
      <c r="A4698" s="4" t="str">
        <f t="shared" si="147"/>
        <v>Vendor19/14/2021 (4pm-7pm)17</v>
      </c>
      <c r="B4698" t="s">
        <v>102</v>
      </c>
      <c r="C4698" t="s">
        <v>125</v>
      </c>
      <c r="D4698" s="5" t="s">
        <v>325</v>
      </c>
      <c r="E4698">
        <v>17</v>
      </c>
      <c r="J4698">
        <f t="shared" si="146"/>
        <v>1</v>
      </c>
    </row>
    <row r="4699" spans="1:10" x14ac:dyDescent="0.25">
      <c r="A4699" s="4" t="str">
        <f t="shared" si="147"/>
        <v>Vendor19/14/2021 (4pm-7pm)18</v>
      </c>
      <c r="B4699" t="s">
        <v>102</v>
      </c>
      <c r="C4699" t="s">
        <v>125</v>
      </c>
      <c r="D4699" s="5" t="s">
        <v>325</v>
      </c>
      <c r="E4699">
        <v>18</v>
      </c>
      <c r="J4699">
        <f t="shared" si="146"/>
        <v>1</v>
      </c>
    </row>
    <row r="4700" spans="1:10" x14ac:dyDescent="0.25">
      <c r="A4700" s="4" t="str">
        <f t="shared" si="147"/>
        <v>Vendor19/14/2021 (4pm-7pm)19</v>
      </c>
      <c r="B4700" t="s">
        <v>102</v>
      </c>
      <c r="C4700" t="s">
        <v>125</v>
      </c>
      <c r="D4700" s="5" t="s">
        <v>325</v>
      </c>
      <c r="E4700">
        <v>19</v>
      </c>
      <c r="J4700">
        <f t="shared" si="146"/>
        <v>1</v>
      </c>
    </row>
    <row r="4701" spans="1:10" x14ac:dyDescent="0.25">
      <c r="A4701" s="4" t="str">
        <f t="shared" si="147"/>
        <v>Vendor19/14/2021 (4pm-7pm)20</v>
      </c>
      <c r="B4701" t="s">
        <v>102</v>
      </c>
      <c r="C4701" t="s">
        <v>125</v>
      </c>
      <c r="D4701" s="5" t="s">
        <v>325</v>
      </c>
      <c r="E4701">
        <v>20</v>
      </c>
      <c r="J4701">
        <f t="shared" si="146"/>
        <v>1</v>
      </c>
    </row>
    <row r="4702" spans="1:10" x14ac:dyDescent="0.25">
      <c r="A4702" s="4" t="str">
        <f t="shared" si="147"/>
        <v>Vendor19/14/2021 (4pm-7pm)21</v>
      </c>
      <c r="B4702" t="s">
        <v>102</v>
      </c>
      <c r="C4702" t="s">
        <v>125</v>
      </c>
      <c r="D4702" s="5" t="s">
        <v>325</v>
      </c>
      <c r="E4702">
        <v>21</v>
      </c>
      <c r="J4702">
        <f t="shared" si="146"/>
        <v>1</v>
      </c>
    </row>
    <row r="4703" spans="1:10" x14ac:dyDescent="0.25">
      <c r="A4703" s="4" t="str">
        <f t="shared" si="147"/>
        <v>Vendor19/14/2021 (4pm-7pm)22</v>
      </c>
      <c r="B4703" t="s">
        <v>102</v>
      </c>
      <c r="C4703" t="s">
        <v>125</v>
      </c>
      <c r="D4703" s="5" t="s">
        <v>325</v>
      </c>
      <c r="E4703">
        <v>22</v>
      </c>
      <c r="J4703">
        <f t="shared" si="146"/>
        <v>1</v>
      </c>
    </row>
    <row r="4704" spans="1:10" x14ac:dyDescent="0.25">
      <c r="A4704" s="4" t="str">
        <f t="shared" si="147"/>
        <v>Vendor19/14/2021 (4pm-7pm)23</v>
      </c>
      <c r="B4704" t="s">
        <v>102</v>
      </c>
      <c r="C4704" t="s">
        <v>125</v>
      </c>
      <c r="D4704" s="5" t="s">
        <v>325</v>
      </c>
      <c r="E4704">
        <v>23</v>
      </c>
      <c r="J4704">
        <f t="shared" si="146"/>
        <v>1</v>
      </c>
    </row>
    <row r="4705" spans="1:10" x14ac:dyDescent="0.25">
      <c r="A4705" s="4" t="str">
        <f t="shared" si="147"/>
        <v>Vendor19/14/2021 (4pm-7pm)24</v>
      </c>
      <c r="B4705" t="s">
        <v>102</v>
      </c>
      <c r="C4705" t="s">
        <v>125</v>
      </c>
      <c r="D4705" s="5" t="s">
        <v>325</v>
      </c>
      <c r="E4705">
        <v>24</v>
      </c>
      <c r="J4705">
        <f t="shared" si="146"/>
        <v>1</v>
      </c>
    </row>
    <row r="4706" spans="1:10" x14ac:dyDescent="0.25">
      <c r="A4706" s="4" t="str">
        <f t="shared" si="147"/>
        <v>Vendor19/22/2021 (4pm-5pm &amp; 5:55pm-7pm)1</v>
      </c>
      <c r="B4706" t="s">
        <v>102</v>
      </c>
      <c r="C4706" t="s">
        <v>125</v>
      </c>
      <c r="D4706" s="5" t="s">
        <v>326</v>
      </c>
      <c r="E4706">
        <v>1</v>
      </c>
      <c r="J4706">
        <f t="shared" si="146"/>
        <v>1</v>
      </c>
    </row>
    <row r="4707" spans="1:10" x14ac:dyDescent="0.25">
      <c r="A4707" s="4" t="str">
        <f t="shared" si="147"/>
        <v>Vendor19/22/2021 (4pm-5pm &amp; 5:55pm-7pm)2</v>
      </c>
      <c r="B4707" t="s">
        <v>102</v>
      </c>
      <c r="C4707" t="s">
        <v>125</v>
      </c>
      <c r="D4707" s="5" t="s">
        <v>326</v>
      </c>
      <c r="E4707">
        <v>2</v>
      </c>
      <c r="J4707">
        <f t="shared" si="146"/>
        <v>1</v>
      </c>
    </row>
    <row r="4708" spans="1:10" x14ac:dyDescent="0.25">
      <c r="A4708" s="4" t="str">
        <f t="shared" si="147"/>
        <v>Vendor19/22/2021 (4pm-5pm &amp; 5:55pm-7pm)3</v>
      </c>
      <c r="B4708" t="s">
        <v>102</v>
      </c>
      <c r="C4708" t="s">
        <v>125</v>
      </c>
      <c r="D4708" s="5" t="s">
        <v>326</v>
      </c>
      <c r="E4708">
        <v>3</v>
      </c>
      <c r="J4708">
        <f t="shared" si="146"/>
        <v>1</v>
      </c>
    </row>
    <row r="4709" spans="1:10" x14ac:dyDescent="0.25">
      <c r="A4709" s="4" t="str">
        <f t="shared" si="147"/>
        <v>Vendor19/22/2021 (4pm-5pm &amp; 5:55pm-7pm)4</v>
      </c>
      <c r="B4709" t="s">
        <v>102</v>
      </c>
      <c r="C4709" t="s">
        <v>125</v>
      </c>
      <c r="D4709" s="5" t="s">
        <v>326</v>
      </c>
      <c r="E4709">
        <v>4</v>
      </c>
      <c r="J4709">
        <f t="shared" si="146"/>
        <v>1</v>
      </c>
    </row>
    <row r="4710" spans="1:10" x14ac:dyDescent="0.25">
      <c r="A4710" s="4" t="str">
        <f t="shared" si="147"/>
        <v>Vendor19/22/2021 (4pm-5pm &amp; 5:55pm-7pm)5</v>
      </c>
      <c r="B4710" t="s">
        <v>102</v>
      </c>
      <c r="C4710" t="s">
        <v>125</v>
      </c>
      <c r="D4710" s="5" t="s">
        <v>326</v>
      </c>
      <c r="E4710">
        <v>5</v>
      </c>
      <c r="J4710">
        <f t="shared" si="146"/>
        <v>1</v>
      </c>
    </row>
    <row r="4711" spans="1:10" x14ac:dyDescent="0.25">
      <c r="A4711" s="4" t="str">
        <f t="shared" si="147"/>
        <v>Vendor19/22/2021 (4pm-5pm &amp; 5:55pm-7pm)6</v>
      </c>
      <c r="B4711" t="s">
        <v>102</v>
      </c>
      <c r="C4711" t="s">
        <v>125</v>
      </c>
      <c r="D4711" s="5" t="s">
        <v>326</v>
      </c>
      <c r="E4711">
        <v>6</v>
      </c>
      <c r="J4711">
        <f t="shared" si="146"/>
        <v>1</v>
      </c>
    </row>
    <row r="4712" spans="1:10" x14ac:dyDescent="0.25">
      <c r="A4712" s="4" t="str">
        <f t="shared" si="147"/>
        <v>Vendor19/22/2021 (4pm-5pm &amp; 5:55pm-7pm)7</v>
      </c>
      <c r="B4712" t="s">
        <v>102</v>
      </c>
      <c r="C4712" t="s">
        <v>125</v>
      </c>
      <c r="D4712" s="5" t="s">
        <v>326</v>
      </c>
      <c r="E4712">
        <v>7</v>
      </c>
      <c r="J4712">
        <f t="shared" si="146"/>
        <v>1</v>
      </c>
    </row>
    <row r="4713" spans="1:10" x14ac:dyDescent="0.25">
      <c r="A4713" s="4" t="str">
        <f t="shared" si="147"/>
        <v>Vendor19/22/2021 (4pm-5pm &amp; 5:55pm-7pm)8</v>
      </c>
      <c r="B4713" t="s">
        <v>102</v>
      </c>
      <c r="C4713" t="s">
        <v>125</v>
      </c>
      <c r="D4713" s="5" t="s">
        <v>326</v>
      </c>
      <c r="E4713">
        <v>8</v>
      </c>
      <c r="J4713">
        <f t="shared" si="146"/>
        <v>1</v>
      </c>
    </row>
    <row r="4714" spans="1:10" x14ac:dyDescent="0.25">
      <c r="A4714" s="4" t="str">
        <f t="shared" si="147"/>
        <v>Vendor19/22/2021 (4pm-5pm &amp; 5:55pm-7pm)9</v>
      </c>
      <c r="B4714" t="s">
        <v>102</v>
      </c>
      <c r="C4714" t="s">
        <v>125</v>
      </c>
      <c r="D4714" s="5" t="s">
        <v>326</v>
      </c>
      <c r="E4714">
        <v>9</v>
      </c>
      <c r="J4714">
        <f t="shared" si="146"/>
        <v>1</v>
      </c>
    </row>
    <row r="4715" spans="1:10" x14ac:dyDescent="0.25">
      <c r="A4715" s="4" t="str">
        <f t="shared" si="147"/>
        <v>Vendor19/22/2021 (4pm-5pm &amp; 5:55pm-7pm)10</v>
      </c>
      <c r="B4715" t="s">
        <v>102</v>
      </c>
      <c r="C4715" t="s">
        <v>125</v>
      </c>
      <c r="D4715" s="5" t="s">
        <v>326</v>
      </c>
      <c r="E4715">
        <v>10</v>
      </c>
      <c r="J4715">
        <f t="shared" si="146"/>
        <v>1</v>
      </c>
    </row>
    <row r="4716" spans="1:10" x14ac:dyDescent="0.25">
      <c r="A4716" s="4" t="str">
        <f t="shared" si="147"/>
        <v>Vendor19/22/2021 (4pm-5pm &amp; 5:55pm-7pm)11</v>
      </c>
      <c r="B4716" t="s">
        <v>102</v>
      </c>
      <c r="C4716" t="s">
        <v>125</v>
      </c>
      <c r="D4716" s="5" t="s">
        <v>326</v>
      </c>
      <c r="E4716">
        <v>11</v>
      </c>
      <c r="J4716">
        <f t="shared" si="146"/>
        <v>1</v>
      </c>
    </row>
    <row r="4717" spans="1:10" x14ac:dyDescent="0.25">
      <c r="A4717" s="4" t="str">
        <f t="shared" si="147"/>
        <v>Vendor19/22/2021 (4pm-5pm &amp; 5:55pm-7pm)12</v>
      </c>
      <c r="B4717" t="s">
        <v>102</v>
      </c>
      <c r="C4717" t="s">
        <v>125</v>
      </c>
      <c r="D4717" s="5" t="s">
        <v>326</v>
      </c>
      <c r="E4717">
        <v>12</v>
      </c>
      <c r="J4717">
        <f t="shared" si="146"/>
        <v>1</v>
      </c>
    </row>
    <row r="4718" spans="1:10" x14ac:dyDescent="0.25">
      <c r="A4718" s="4" t="str">
        <f t="shared" si="147"/>
        <v>Vendor19/22/2021 (4pm-5pm &amp; 5:55pm-7pm)13</v>
      </c>
      <c r="B4718" t="s">
        <v>102</v>
      </c>
      <c r="C4718" t="s">
        <v>125</v>
      </c>
      <c r="D4718" s="5" t="s">
        <v>326</v>
      </c>
      <c r="E4718">
        <v>13</v>
      </c>
      <c r="J4718">
        <f t="shared" si="146"/>
        <v>1</v>
      </c>
    </row>
    <row r="4719" spans="1:10" x14ac:dyDescent="0.25">
      <c r="A4719" s="4" t="str">
        <f t="shared" si="147"/>
        <v>Vendor19/22/2021 (4pm-5pm &amp; 5:55pm-7pm)14</v>
      </c>
      <c r="B4719" t="s">
        <v>102</v>
      </c>
      <c r="C4719" t="s">
        <v>125</v>
      </c>
      <c r="D4719" s="5" t="s">
        <v>326</v>
      </c>
      <c r="E4719">
        <v>14</v>
      </c>
      <c r="J4719">
        <f t="shared" si="146"/>
        <v>1</v>
      </c>
    </row>
    <row r="4720" spans="1:10" x14ac:dyDescent="0.25">
      <c r="A4720" s="4" t="str">
        <f t="shared" si="147"/>
        <v>Vendor19/22/2021 (4pm-5pm &amp; 5:55pm-7pm)15</v>
      </c>
      <c r="B4720" t="s">
        <v>102</v>
      </c>
      <c r="C4720" t="s">
        <v>125</v>
      </c>
      <c r="D4720" s="5" t="s">
        <v>326</v>
      </c>
      <c r="E4720">
        <v>15</v>
      </c>
      <c r="J4720">
        <f t="shared" si="146"/>
        <v>1</v>
      </c>
    </row>
    <row r="4721" spans="1:10" x14ac:dyDescent="0.25">
      <c r="A4721" s="4" t="str">
        <f t="shared" si="147"/>
        <v>Vendor19/22/2021 (4pm-5pm &amp; 5:55pm-7pm)16</v>
      </c>
      <c r="B4721" t="s">
        <v>102</v>
      </c>
      <c r="C4721" t="s">
        <v>125</v>
      </c>
      <c r="D4721" s="5" t="s">
        <v>326</v>
      </c>
      <c r="E4721">
        <v>16</v>
      </c>
      <c r="J4721">
        <f t="shared" si="146"/>
        <v>1</v>
      </c>
    </row>
    <row r="4722" spans="1:10" x14ac:dyDescent="0.25">
      <c r="A4722" s="4" t="str">
        <f t="shared" si="147"/>
        <v>Vendor19/22/2021 (4pm-5pm &amp; 5:55pm-7pm)17</v>
      </c>
      <c r="B4722" t="s">
        <v>102</v>
      </c>
      <c r="C4722" t="s">
        <v>125</v>
      </c>
      <c r="D4722" s="5" t="s">
        <v>326</v>
      </c>
      <c r="E4722">
        <v>17</v>
      </c>
      <c r="J4722">
        <f t="shared" si="146"/>
        <v>1</v>
      </c>
    </row>
    <row r="4723" spans="1:10" x14ac:dyDescent="0.25">
      <c r="A4723" s="4" t="str">
        <f t="shared" si="147"/>
        <v>Vendor19/22/2021 (4pm-5pm &amp; 5:55pm-7pm)18</v>
      </c>
      <c r="B4723" t="s">
        <v>102</v>
      </c>
      <c r="C4723" t="s">
        <v>125</v>
      </c>
      <c r="D4723" s="5" t="s">
        <v>326</v>
      </c>
      <c r="E4723">
        <v>18</v>
      </c>
      <c r="J4723">
        <f t="shared" si="146"/>
        <v>1</v>
      </c>
    </row>
    <row r="4724" spans="1:10" x14ac:dyDescent="0.25">
      <c r="A4724" s="4" t="str">
        <f t="shared" si="147"/>
        <v>Vendor19/22/2021 (4pm-5pm &amp; 5:55pm-7pm)19</v>
      </c>
      <c r="B4724" t="s">
        <v>102</v>
      </c>
      <c r="C4724" t="s">
        <v>125</v>
      </c>
      <c r="D4724" s="5" t="s">
        <v>326</v>
      </c>
      <c r="E4724">
        <v>19</v>
      </c>
      <c r="J4724">
        <f t="shared" si="146"/>
        <v>1</v>
      </c>
    </row>
    <row r="4725" spans="1:10" x14ac:dyDescent="0.25">
      <c r="A4725" s="4" t="str">
        <f t="shared" si="147"/>
        <v>Vendor19/22/2021 (4pm-5pm &amp; 5:55pm-7pm)20</v>
      </c>
      <c r="B4725" t="s">
        <v>102</v>
      </c>
      <c r="C4725" t="s">
        <v>125</v>
      </c>
      <c r="D4725" s="5" t="s">
        <v>326</v>
      </c>
      <c r="E4725">
        <v>20</v>
      </c>
      <c r="J4725">
        <f t="shared" si="146"/>
        <v>1</v>
      </c>
    </row>
    <row r="4726" spans="1:10" x14ac:dyDescent="0.25">
      <c r="A4726" s="4" t="str">
        <f t="shared" si="147"/>
        <v>Vendor19/22/2021 (4pm-5pm &amp; 5:55pm-7pm)21</v>
      </c>
      <c r="B4726" t="s">
        <v>102</v>
      </c>
      <c r="C4726" t="s">
        <v>125</v>
      </c>
      <c r="D4726" s="5" t="s">
        <v>326</v>
      </c>
      <c r="E4726">
        <v>21</v>
      </c>
      <c r="J4726">
        <f t="shared" si="146"/>
        <v>1</v>
      </c>
    </row>
    <row r="4727" spans="1:10" x14ac:dyDescent="0.25">
      <c r="A4727" s="4" t="str">
        <f t="shared" si="147"/>
        <v>Vendor19/22/2021 (4pm-5pm &amp; 5:55pm-7pm)22</v>
      </c>
      <c r="B4727" t="s">
        <v>102</v>
      </c>
      <c r="C4727" t="s">
        <v>125</v>
      </c>
      <c r="D4727" s="5" t="s">
        <v>326</v>
      </c>
      <c r="E4727">
        <v>22</v>
      </c>
      <c r="J4727">
        <f t="shared" si="146"/>
        <v>1</v>
      </c>
    </row>
    <row r="4728" spans="1:10" x14ac:dyDescent="0.25">
      <c r="A4728" s="4" t="str">
        <f t="shared" si="147"/>
        <v>Vendor19/22/2021 (4pm-5pm &amp; 5:55pm-7pm)23</v>
      </c>
      <c r="B4728" t="s">
        <v>102</v>
      </c>
      <c r="C4728" t="s">
        <v>125</v>
      </c>
      <c r="D4728" s="5" t="s">
        <v>326</v>
      </c>
      <c r="E4728">
        <v>23</v>
      </c>
      <c r="J4728">
        <f t="shared" si="146"/>
        <v>1</v>
      </c>
    </row>
    <row r="4729" spans="1:10" x14ac:dyDescent="0.25">
      <c r="A4729" s="4" t="str">
        <f t="shared" si="147"/>
        <v>Vendor19/22/2021 (4pm-5pm &amp; 5:55pm-7pm)24</v>
      </c>
      <c r="B4729" t="s">
        <v>102</v>
      </c>
      <c r="C4729" t="s">
        <v>125</v>
      </c>
      <c r="D4729" s="5" t="s">
        <v>326</v>
      </c>
      <c r="E4729">
        <v>24</v>
      </c>
      <c r="J4729">
        <f t="shared" si="146"/>
        <v>1</v>
      </c>
    </row>
    <row r="4730" spans="1:10" x14ac:dyDescent="0.25">
      <c r="A4730" s="4" t="str">
        <f t="shared" si="147"/>
        <v>Vendor19/30/2021 (5pm-7pm)1</v>
      </c>
      <c r="B4730" t="s">
        <v>102</v>
      </c>
      <c r="C4730" t="s">
        <v>125</v>
      </c>
      <c r="D4730" s="5" t="s">
        <v>327</v>
      </c>
      <c r="E4730">
        <v>1</v>
      </c>
      <c r="J4730">
        <f t="shared" si="146"/>
        <v>1</v>
      </c>
    </row>
    <row r="4731" spans="1:10" x14ac:dyDescent="0.25">
      <c r="A4731" s="4" t="str">
        <f t="shared" si="147"/>
        <v>Vendor19/30/2021 (5pm-7pm)2</v>
      </c>
      <c r="B4731" t="s">
        <v>102</v>
      </c>
      <c r="C4731" t="s">
        <v>125</v>
      </c>
      <c r="D4731" s="5" t="s">
        <v>327</v>
      </c>
      <c r="E4731">
        <v>2</v>
      </c>
      <c r="J4731">
        <f t="shared" si="146"/>
        <v>1</v>
      </c>
    </row>
    <row r="4732" spans="1:10" x14ac:dyDescent="0.25">
      <c r="A4732" s="4" t="str">
        <f t="shared" si="147"/>
        <v>Vendor19/30/2021 (5pm-7pm)3</v>
      </c>
      <c r="B4732" t="s">
        <v>102</v>
      </c>
      <c r="C4732" t="s">
        <v>125</v>
      </c>
      <c r="D4732" s="5" t="s">
        <v>327</v>
      </c>
      <c r="E4732">
        <v>3</v>
      </c>
      <c r="J4732">
        <f t="shared" si="146"/>
        <v>1</v>
      </c>
    </row>
    <row r="4733" spans="1:10" x14ac:dyDescent="0.25">
      <c r="A4733" s="4" t="str">
        <f t="shared" si="147"/>
        <v>Vendor19/30/2021 (5pm-7pm)4</v>
      </c>
      <c r="B4733" t="s">
        <v>102</v>
      </c>
      <c r="C4733" t="s">
        <v>125</v>
      </c>
      <c r="D4733" s="5" t="s">
        <v>327</v>
      </c>
      <c r="E4733">
        <v>4</v>
      </c>
      <c r="J4733">
        <f t="shared" si="146"/>
        <v>1</v>
      </c>
    </row>
    <row r="4734" spans="1:10" x14ac:dyDescent="0.25">
      <c r="A4734" s="4" t="str">
        <f t="shared" si="147"/>
        <v>Vendor19/30/2021 (5pm-7pm)5</v>
      </c>
      <c r="B4734" t="s">
        <v>102</v>
      </c>
      <c r="C4734" t="s">
        <v>125</v>
      </c>
      <c r="D4734" s="5" t="s">
        <v>327</v>
      </c>
      <c r="E4734">
        <v>5</v>
      </c>
      <c r="J4734">
        <f t="shared" si="146"/>
        <v>1</v>
      </c>
    </row>
    <row r="4735" spans="1:10" x14ac:dyDescent="0.25">
      <c r="A4735" s="4" t="str">
        <f t="shared" si="147"/>
        <v>Vendor19/30/2021 (5pm-7pm)6</v>
      </c>
      <c r="B4735" t="s">
        <v>102</v>
      </c>
      <c r="C4735" t="s">
        <v>125</v>
      </c>
      <c r="D4735" s="5" t="s">
        <v>327</v>
      </c>
      <c r="E4735">
        <v>6</v>
      </c>
      <c r="J4735">
        <f t="shared" si="146"/>
        <v>1</v>
      </c>
    </row>
    <row r="4736" spans="1:10" x14ac:dyDescent="0.25">
      <c r="A4736" s="4" t="str">
        <f t="shared" si="147"/>
        <v>Vendor19/30/2021 (5pm-7pm)7</v>
      </c>
      <c r="B4736" t="s">
        <v>102</v>
      </c>
      <c r="C4736" t="s">
        <v>125</v>
      </c>
      <c r="D4736" s="5" t="s">
        <v>327</v>
      </c>
      <c r="E4736">
        <v>7</v>
      </c>
      <c r="J4736">
        <f t="shared" si="146"/>
        <v>1</v>
      </c>
    </row>
    <row r="4737" spans="1:10" x14ac:dyDescent="0.25">
      <c r="A4737" s="4" t="str">
        <f t="shared" si="147"/>
        <v>Vendor19/30/2021 (5pm-7pm)8</v>
      </c>
      <c r="B4737" t="s">
        <v>102</v>
      </c>
      <c r="C4737" t="s">
        <v>125</v>
      </c>
      <c r="D4737" s="5" t="s">
        <v>327</v>
      </c>
      <c r="E4737">
        <v>8</v>
      </c>
      <c r="J4737">
        <f t="shared" si="146"/>
        <v>1</v>
      </c>
    </row>
    <row r="4738" spans="1:10" x14ac:dyDescent="0.25">
      <c r="A4738" s="4" t="str">
        <f t="shared" si="147"/>
        <v>Vendor19/30/2021 (5pm-7pm)9</v>
      </c>
      <c r="B4738" t="s">
        <v>102</v>
      </c>
      <c r="C4738" t="s">
        <v>125</v>
      </c>
      <c r="D4738" s="5" t="s">
        <v>327</v>
      </c>
      <c r="E4738">
        <v>9</v>
      </c>
      <c r="J4738">
        <f t="shared" ref="J4738:J4801" si="148">INDEX(events, MATCH(CONCATENATE(B4738, C4738, D4738), events_y, 0), MATCH("Confidential", events_x, 0))</f>
        <v>1</v>
      </c>
    </row>
    <row r="4739" spans="1:10" x14ac:dyDescent="0.25">
      <c r="A4739" s="4" t="str">
        <f t="shared" ref="A4739:A4802" si="149">B4739&amp;C4739&amp;D4739&amp;E4739</f>
        <v>Vendor19/30/2021 (5pm-7pm)10</v>
      </c>
      <c r="B4739" t="s">
        <v>102</v>
      </c>
      <c r="C4739" t="s">
        <v>125</v>
      </c>
      <c r="D4739" s="5" t="s">
        <v>327</v>
      </c>
      <c r="E4739">
        <v>10</v>
      </c>
      <c r="J4739">
        <f t="shared" si="148"/>
        <v>1</v>
      </c>
    </row>
    <row r="4740" spans="1:10" x14ac:dyDescent="0.25">
      <c r="A4740" s="4" t="str">
        <f t="shared" si="149"/>
        <v>Vendor19/30/2021 (5pm-7pm)11</v>
      </c>
      <c r="B4740" t="s">
        <v>102</v>
      </c>
      <c r="C4740" t="s">
        <v>125</v>
      </c>
      <c r="D4740" s="5" t="s">
        <v>327</v>
      </c>
      <c r="E4740">
        <v>11</v>
      </c>
      <c r="J4740">
        <f t="shared" si="148"/>
        <v>1</v>
      </c>
    </row>
    <row r="4741" spans="1:10" x14ac:dyDescent="0.25">
      <c r="A4741" s="4" t="str">
        <f t="shared" si="149"/>
        <v>Vendor19/30/2021 (5pm-7pm)12</v>
      </c>
      <c r="B4741" t="s">
        <v>102</v>
      </c>
      <c r="C4741" t="s">
        <v>125</v>
      </c>
      <c r="D4741" s="5" t="s">
        <v>327</v>
      </c>
      <c r="E4741">
        <v>12</v>
      </c>
      <c r="J4741">
        <f t="shared" si="148"/>
        <v>1</v>
      </c>
    </row>
    <row r="4742" spans="1:10" x14ac:dyDescent="0.25">
      <c r="A4742" s="4" t="str">
        <f t="shared" si="149"/>
        <v>Vendor19/30/2021 (5pm-7pm)13</v>
      </c>
      <c r="B4742" t="s">
        <v>102</v>
      </c>
      <c r="C4742" t="s">
        <v>125</v>
      </c>
      <c r="D4742" s="5" t="s">
        <v>327</v>
      </c>
      <c r="E4742">
        <v>13</v>
      </c>
      <c r="J4742">
        <f t="shared" si="148"/>
        <v>1</v>
      </c>
    </row>
    <row r="4743" spans="1:10" x14ac:dyDescent="0.25">
      <c r="A4743" s="4" t="str">
        <f t="shared" si="149"/>
        <v>Vendor19/30/2021 (5pm-7pm)14</v>
      </c>
      <c r="B4743" t="s">
        <v>102</v>
      </c>
      <c r="C4743" t="s">
        <v>125</v>
      </c>
      <c r="D4743" s="5" t="s">
        <v>327</v>
      </c>
      <c r="E4743">
        <v>14</v>
      </c>
      <c r="J4743">
        <f t="shared" si="148"/>
        <v>1</v>
      </c>
    </row>
    <row r="4744" spans="1:10" x14ac:dyDescent="0.25">
      <c r="A4744" s="4" t="str">
        <f t="shared" si="149"/>
        <v>Vendor19/30/2021 (5pm-7pm)15</v>
      </c>
      <c r="B4744" t="s">
        <v>102</v>
      </c>
      <c r="C4744" t="s">
        <v>125</v>
      </c>
      <c r="D4744" s="5" t="s">
        <v>327</v>
      </c>
      <c r="E4744">
        <v>15</v>
      </c>
      <c r="J4744">
        <f t="shared" si="148"/>
        <v>1</v>
      </c>
    </row>
    <row r="4745" spans="1:10" x14ac:dyDescent="0.25">
      <c r="A4745" s="4" t="str">
        <f t="shared" si="149"/>
        <v>Vendor19/30/2021 (5pm-7pm)16</v>
      </c>
      <c r="B4745" t="s">
        <v>102</v>
      </c>
      <c r="C4745" t="s">
        <v>125</v>
      </c>
      <c r="D4745" s="5" t="s">
        <v>327</v>
      </c>
      <c r="E4745">
        <v>16</v>
      </c>
      <c r="J4745">
        <f t="shared" si="148"/>
        <v>1</v>
      </c>
    </row>
    <row r="4746" spans="1:10" x14ac:dyDescent="0.25">
      <c r="A4746" s="4" t="str">
        <f t="shared" si="149"/>
        <v>Vendor19/30/2021 (5pm-7pm)17</v>
      </c>
      <c r="B4746" t="s">
        <v>102</v>
      </c>
      <c r="C4746" t="s">
        <v>125</v>
      </c>
      <c r="D4746" s="5" t="s">
        <v>327</v>
      </c>
      <c r="E4746">
        <v>17</v>
      </c>
      <c r="J4746">
        <f t="shared" si="148"/>
        <v>1</v>
      </c>
    </row>
    <row r="4747" spans="1:10" x14ac:dyDescent="0.25">
      <c r="A4747" s="4" t="str">
        <f t="shared" si="149"/>
        <v>Vendor19/30/2021 (5pm-7pm)18</v>
      </c>
      <c r="B4747" t="s">
        <v>102</v>
      </c>
      <c r="C4747" t="s">
        <v>125</v>
      </c>
      <c r="D4747" s="5" t="s">
        <v>327</v>
      </c>
      <c r="E4747">
        <v>18</v>
      </c>
      <c r="J4747">
        <f t="shared" si="148"/>
        <v>1</v>
      </c>
    </row>
    <row r="4748" spans="1:10" x14ac:dyDescent="0.25">
      <c r="A4748" s="4" t="str">
        <f t="shared" si="149"/>
        <v>Vendor19/30/2021 (5pm-7pm)19</v>
      </c>
      <c r="B4748" t="s">
        <v>102</v>
      </c>
      <c r="C4748" t="s">
        <v>125</v>
      </c>
      <c r="D4748" s="5" t="s">
        <v>327</v>
      </c>
      <c r="E4748">
        <v>19</v>
      </c>
      <c r="J4748">
        <f t="shared" si="148"/>
        <v>1</v>
      </c>
    </row>
    <row r="4749" spans="1:10" x14ac:dyDescent="0.25">
      <c r="A4749" s="4" t="str">
        <f t="shared" si="149"/>
        <v>Vendor19/30/2021 (5pm-7pm)20</v>
      </c>
      <c r="B4749" t="s">
        <v>102</v>
      </c>
      <c r="C4749" t="s">
        <v>125</v>
      </c>
      <c r="D4749" s="5" t="s">
        <v>327</v>
      </c>
      <c r="E4749">
        <v>20</v>
      </c>
      <c r="J4749">
        <f t="shared" si="148"/>
        <v>1</v>
      </c>
    </row>
    <row r="4750" spans="1:10" x14ac:dyDescent="0.25">
      <c r="A4750" s="4" t="str">
        <f t="shared" si="149"/>
        <v>Vendor19/30/2021 (5pm-7pm)21</v>
      </c>
      <c r="B4750" t="s">
        <v>102</v>
      </c>
      <c r="C4750" t="s">
        <v>125</v>
      </c>
      <c r="D4750" s="5" t="s">
        <v>327</v>
      </c>
      <c r="E4750">
        <v>21</v>
      </c>
      <c r="J4750">
        <f t="shared" si="148"/>
        <v>1</v>
      </c>
    </row>
    <row r="4751" spans="1:10" x14ac:dyDescent="0.25">
      <c r="A4751" s="4" t="str">
        <f t="shared" si="149"/>
        <v>Vendor19/30/2021 (5pm-7pm)22</v>
      </c>
      <c r="B4751" t="s">
        <v>102</v>
      </c>
      <c r="C4751" t="s">
        <v>125</v>
      </c>
      <c r="D4751" s="5" t="s">
        <v>327</v>
      </c>
      <c r="E4751">
        <v>22</v>
      </c>
      <c r="J4751">
        <f t="shared" si="148"/>
        <v>1</v>
      </c>
    </row>
    <row r="4752" spans="1:10" x14ac:dyDescent="0.25">
      <c r="A4752" s="4" t="str">
        <f t="shared" si="149"/>
        <v>Vendor19/30/2021 (5pm-7pm)23</v>
      </c>
      <c r="B4752" t="s">
        <v>102</v>
      </c>
      <c r="C4752" t="s">
        <v>125</v>
      </c>
      <c r="D4752" s="5" t="s">
        <v>327</v>
      </c>
      <c r="E4752">
        <v>23</v>
      </c>
      <c r="J4752">
        <f t="shared" si="148"/>
        <v>1</v>
      </c>
    </row>
    <row r="4753" spans="1:10" x14ac:dyDescent="0.25">
      <c r="A4753" s="4" t="str">
        <f t="shared" si="149"/>
        <v>Vendor19/30/2021 (5pm-7pm)24</v>
      </c>
      <c r="B4753" t="s">
        <v>102</v>
      </c>
      <c r="C4753" t="s">
        <v>125</v>
      </c>
      <c r="D4753" s="5" t="s">
        <v>327</v>
      </c>
      <c r="E4753">
        <v>24</v>
      </c>
      <c r="J4753">
        <f t="shared" si="148"/>
        <v>1</v>
      </c>
    </row>
    <row r="4754" spans="1:10" x14ac:dyDescent="0.25">
      <c r="A4754" s="4" t="str">
        <f t="shared" si="149"/>
        <v>Vendor2Average Event Day (6pm-8pm)1</v>
      </c>
      <c r="B4754" t="s">
        <v>102</v>
      </c>
      <c r="C4754" t="s">
        <v>126</v>
      </c>
      <c r="D4754" s="5" t="s">
        <v>328</v>
      </c>
      <c r="E4754">
        <v>1</v>
      </c>
      <c r="J4754">
        <f t="shared" si="148"/>
        <v>1</v>
      </c>
    </row>
    <row r="4755" spans="1:10" x14ac:dyDescent="0.25">
      <c r="A4755" s="4" t="str">
        <f t="shared" si="149"/>
        <v>Vendor2Average Event Day (6pm-8pm)2</v>
      </c>
      <c r="B4755" t="s">
        <v>102</v>
      </c>
      <c r="C4755" t="s">
        <v>126</v>
      </c>
      <c r="D4755" s="5" t="s">
        <v>328</v>
      </c>
      <c r="E4755">
        <v>2</v>
      </c>
      <c r="J4755">
        <f t="shared" si="148"/>
        <v>1</v>
      </c>
    </row>
    <row r="4756" spans="1:10" x14ac:dyDescent="0.25">
      <c r="A4756" s="4" t="str">
        <f t="shared" si="149"/>
        <v>Vendor2Average Event Day (6pm-8pm)3</v>
      </c>
      <c r="B4756" t="s">
        <v>102</v>
      </c>
      <c r="C4756" t="s">
        <v>126</v>
      </c>
      <c r="D4756" s="5" t="s">
        <v>328</v>
      </c>
      <c r="E4756">
        <v>3</v>
      </c>
      <c r="J4756">
        <f t="shared" si="148"/>
        <v>1</v>
      </c>
    </row>
    <row r="4757" spans="1:10" x14ac:dyDescent="0.25">
      <c r="A4757" s="4" t="str">
        <f t="shared" si="149"/>
        <v>Vendor2Average Event Day (6pm-8pm)4</v>
      </c>
      <c r="B4757" t="s">
        <v>102</v>
      </c>
      <c r="C4757" t="s">
        <v>126</v>
      </c>
      <c r="D4757" s="5" t="s">
        <v>328</v>
      </c>
      <c r="E4757">
        <v>4</v>
      </c>
      <c r="J4757">
        <f t="shared" si="148"/>
        <v>1</v>
      </c>
    </row>
    <row r="4758" spans="1:10" x14ac:dyDescent="0.25">
      <c r="A4758" s="4" t="str">
        <f t="shared" si="149"/>
        <v>Vendor2Average Event Day (6pm-8pm)5</v>
      </c>
      <c r="B4758" t="s">
        <v>102</v>
      </c>
      <c r="C4758" t="s">
        <v>126</v>
      </c>
      <c r="D4758" s="5" t="s">
        <v>328</v>
      </c>
      <c r="E4758">
        <v>5</v>
      </c>
      <c r="J4758">
        <f t="shared" si="148"/>
        <v>1</v>
      </c>
    </row>
    <row r="4759" spans="1:10" x14ac:dyDescent="0.25">
      <c r="A4759" s="4" t="str">
        <f t="shared" si="149"/>
        <v>Vendor2Average Event Day (6pm-8pm)6</v>
      </c>
      <c r="B4759" t="s">
        <v>102</v>
      </c>
      <c r="C4759" t="s">
        <v>126</v>
      </c>
      <c r="D4759" s="5" t="s">
        <v>328</v>
      </c>
      <c r="E4759">
        <v>6</v>
      </c>
      <c r="J4759">
        <f t="shared" si="148"/>
        <v>1</v>
      </c>
    </row>
    <row r="4760" spans="1:10" x14ac:dyDescent="0.25">
      <c r="A4760" s="4" t="str">
        <f t="shared" si="149"/>
        <v>Vendor2Average Event Day (6pm-8pm)7</v>
      </c>
      <c r="B4760" t="s">
        <v>102</v>
      </c>
      <c r="C4760" t="s">
        <v>126</v>
      </c>
      <c r="D4760" s="5" t="s">
        <v>328</v>
      </c>
      <c r="E4760">
        <v>7</v>
      </c>
      <c r="J4760">
        <f t="shared" si="148"/>
        <v>1</v>
      </c>
    </row>
    <row r="4761" spans="1:10" x14ac:dyDescent="0.25">
      <c r="A4761" s="4" t="str">
        <f t="shared" si="149"/>
        <v>Vendor2Average Event Day (6pm-8pm)8</v>
      </c>
      <c r="B4761" t="s">
        <v>102</v>
      </c>
      <c r="C4761" t="s">
        <v>126</v>
      </c>
      <c r="D4761" s="5" t="s">
        <v>328</v>
      </c>
      <c r="E4761">
        <v>8</v>
      </c>
      <c r="J4761">
        <f t="shared" si="148"/>
        <v>1</v>
      </c>
    </row>
    <row r="4762" spans="1:10" x14ac:dyDescent="0.25">
      <c r="A4762" s="4" t="str">
        <f t="shared" si="149"/>
        <v>Vendor2Average Event Day (6pm-8pm)9</v>
      </c>
      <c r="B4762" t="s">
        <v>102</v>
      </c>
      <c r="C4762" t="s">
        <v>126</v>
      </c>
      <c r="D4762" s="5" t="s">
        <v>328</v>
      </c>
      <c r="E4762">
        <v>9</v>
      </c>
      <c r="J4762">
        <f t="shared" si="148"/>
        <v>1</v>
      </c>
    </row>
    <row r="4763" spans="1:10" x14ac:dyDescent="0.25">
      <c r="A4763" s="4" t="str">
        <f t="shared" si="149"/>
        <v>Vendor2Average Event Day (6pm-8pm)10</v>
      </c>
      <c r="B4763" t="s">
        <v>102</v>
      </c>
      <c r="C4763" t="s">
        <v>126</v>
      </c>
      <c r="D4763" s="5" t="s">
        <v>328</v>
      </c>
      <c r="E4763">
        <v>10</v>
      </c>
      <c r="J4763">
        <f t="shared" si="148"/>
        <v>1</v>
      </c>
    </row>
    <row r="4764" spans="1:10" x14ac:dyDescent="0.25">
      <c r="A4764" s="4" t="str">
        <f t="shared" si="149"/>
        <v>Vendor2Average Event Day (6pm-8pm)11</v>
      </c>
      <c r="B4764" t="s">
        <v>102</v>
      </c>
      <c r="C4764" t="s">
        <v>126</v>
      </c>
      <c r="D4764" s="5" t="s">
        <v>328</v>
      </c>
      <c r="E4764">
        <v>11</v>
      </c>
      <c r="J4764">
        <f t="shared" si="148"/>
        <v>1</v>
      </c>
    </row>
    <row r="4765" spans="1:10" x14ac:dyDescent="0.25">
      <c r="A4765" s="4" t="str">
        <f t="shared" si="149"/>
        <v>Vendor2Average Event Day (6pm-8pm)12</v>
      </c>
      <c r="B4765" t="s">
        <v>102</v>
      </c>
      <c r="C4765" t="s">
        <v>126</v>
      </c>
      <c r="D4765" s="5" t="s">
        <v>328</v>
      </c>
      <c r="E4765">
        <v>12</v>
      </c>
      <c r="J4765">
        <f t="shared" si="148"/>
        <v>1</v>
      </c>
    </row>
    <row r="4766" spans="1:10" x14ac:dyDescent="0.25">
      <c r="A4766" s="4" t="str">
        <f t="shared" si="149"/>
        <v>Vendor2Average Event Day (6pm-8pm)13</v>
      </c>
      <c r="B4766" t="s">
        <v>102</v>
      </c>
      <c r="C4766" t="s">
        <v>126</v>
      </c>
      <c r="D4766" s="5" t="s">
        <v>328</v>
      </c>
      <c r="E4766">
        <v>13</v>
      </c>
      <c r="J4766">
        <f t="shared" si="148"/>
        <v>1</v>
      </c>
    </row>
    <row r="4767" spans="1:10" x14ac:dyDescent="0.25">
      <c r="A4767" s="4" t="str">
        <f t="shared" si="149"/>
        <v>Vendor2Average Event Day (6pm-8pm)14</v>
      </c>
      <c r="B4767" t="s">
        <v>102</v>
      </c>
      <c r="C4767" t="s">
        <v>126</v>
      </c>
      <c r="D4767" s="5" t="s">
        <v>328</v>
      </c>
      <c r="E4767">
        <v>14</v>
      </c>
      <c r="J4767">
        <f t="shared" si="148"/>
        <v>1</v>
      </c>
    </row>
    <row r="4768" spans="1:10" x14ac:dyDescent="0.25">
      <c r="A4768" s="4" t="str">
        <f t="shared" si="149"/>
        <v>Vendor2Average Event Day (6pm-8pm)15</v>
      </c>
      <c r="B4768" t="s">
        <v>102</v>
      </c>
      <c r="C4768" t="s">
        <v>126</v>
      </c>
      <c r="D4768" s="5" t="s">
        <v>328</v>
      </c>
      <c r="E4768">
        <v>15</v>
      </c>
      <c r="J4768">
        <f t="shared" si="148"/>
        <v>1</v>
      </c>
    </row>
    <row r="4769" spans="1:10" x14ac:dyDescent="0.25">
      <c r="A4769" s="4" t="str">
        <f t="shared" si="149"/>
        <v>Vendor2Average Event Day (6pm-8pm)16</v>
      </c>
      <c r="B4769" t="s">
        <v>102</v>
      </c>
      <c r="C4769" t="s">
        <v>126</v>
      </c>
      <c r="D4769" s="5" t="s">
        <v>328</v>
      </c>
      <c r="E4769">
        <v>16</v>
      </c>
      <c r="J4769">
        <f t="shared" si="148"/>
        <v>1</v>
      </c>
    </row>
    <row r="4770" spans="1:10" x14ac:dyDescent="0.25">
      <c r="A4770" s="4" t="str">
        <f t="shared" si="149"/>
        <v>Vendor2Average Event Day (6pm-8pm)17</v>
      </c>
      <c r="B4770" t="s">
        <v>102</v>
      </c>
      <c r="C4770" t="s">
        <v>126</v>
      </c>
      <c r="D4770" s="5" t="s">
        <v>328</v>
      </c>
      <c r="E4770">
        <v>17</v>
      </c>
      <c r="J4770">
        <f t="shared" si="148"/>
        <v>1</v>
      </c>
    </row>
    <row r="4771" spans="1:10" x14ac:dyDescent="0.25">
      <c r="A4771" s="4" t="str">
        <f t="shared" si="149"/>
        <v>Vendor2Average Event Day (6pm-8pm)18</v>
      </c>
      <c r="B4771" t="s">
        <v>102</v>
      </c>
      <c r="C4771" t="s">
        <v>126</v>
      </c>
      <c r="D4771" s="5" t="s">
        <v>328</v>
      </c>
      <c r="E4771">
        <v>18</v>
      </c>
      <c r="J4771">
        <f t="shared" si="148"/>
        <v>1</v>
      </c>
    </row>
    <row r="4772" spans="1:10" x14ac:dyDescent="0.25">
      <c r="A4772" s="4" t="str">
        <f t="shared" si="149"/>
        <v>Vendor2Average Event Day (6pm-8pm)19</v>
      </c>
      <c r="B4772" t="s">
        <v>102</v>
      </c>
      <c r="C4772" t="s">
        <v>126</v>
      </c>
      <c r="D4772" s="5" t="s">
        <v>328</v>
      </c>
      <c r="E4772">
        <v>19</v>
      </c>
      <c r="J4772">
        <f t="shared" si="148"/>
        <v>1</v>
      </c>
    </row>
    <row r="4773" spans="1:10" x14ac:dyDescent="0.25">
      <c r="A4773" s="4" t="str">
        <f t="shared" si="149"/>
        <v>Vendor2Average Event Day (6pm-8pm)20</v>
      </c>
      <c r="B4773" t="s">
        <v>102</v>
      </c>
      <c r="C4773" t="s">
        <v>126</v>
      </c>
      <c r="D4773" s="5" t="s">
        <v>328</v>
      </c>
      <c r="E4773">
        <v>20</v>
      </c>
      <c r="J4773">
        <f t="shared" si="148"/>
        <v>1</v>
      </c>
    </row>
    <row r="4774" spans="1:10" x14ac:dyDescent="0.25">
      <c r="A4774" s="4" t="str">
        <f t="shared" si="149"/>
        <v>Vendor2Average Event Day (6pm-8pm)21</v>
      </c>
      <c r="B4774" t="s">
        <v>102</v>
      </c>
      <c r="C4774" t="s">
        <v>126</v>
      </c>
      <c r="D4774" s="5" t="s">
        <v>328</v>
      </c>
      <c r="E4774">
        <v>21</v>
      </c>
      <c r="J4774">
        <f t="shared" si="148"/>
        <v>1</v>
      </c>
    </row>
    <row r="4775" spans="1:10" x14ac:dyDescent="0.25">
      <c r="A4775" s="4" t="str">
        <f t="shared" si="149"/>
        <v>Vendor2Average Event Day (6pm-8pm)22</v>
      </c>
      <c r="B4775" t="s">
        <v>102</v>
      </c>
      <c r="C4775" t="s">
        <v>126</v>
      </c>
      <c r="D4775" s="5" t="s">
        <v>328</v>
      </c>
      <c r="E4775">
        <v>22</v>
      </c>
      <c r="J4775">
        <f t="shared" si="148"/>
        <v>1</v>
      </c>
    </row>
    <row r="4776" spans="1:10" x14ac:dyDescent="0.25">
      <c r="A4776" s="4" t="str">
        <f t="shared" si="149"/>
        <v>Vendor2Average Event Day (6pm-8pm)23</v>
      </c>
      <c r="B4776" t="s">
        <v>102</v>
      </c>
      <c r="C4776" t="s">
        <v>126</v>
      </c>
      <c r="D4776" s="5" t="s">
        <v>328</v>
      </c>
      <c r="E4776">
        <v>23</v>
      </c>
      <c r="J4776">
        <f t="shared" si="148"/>
        <v>1</v>
      </c>
    </row>
    <row r="4777" spans="1:10" x14ac:dyDescent="0.25">
      <c r="A4777" s="4" t="str">
        <f t="shared" si="149"/>
        <v>Vendor2Average Event Day (6pm-8pm)24</v>
      </c>
      <c r="B4777" t="s">
        <v>102</v>
      </c>
      <c r="C4777" t="s">
        <v>126</v>
      </c>
      <c r="D4777" s="5" t="s">
        <v>328</v>
      </c>
      <c r="E4777">
        <v>24</v>
      </c>
      <c r="J4777">
        <f t="shared" si="148"/>
        <v>1</v>
      </c>
    </row>
    <row r="4778" spans="1:10" x14ac:dyDescent="0.25">
      <c r="A4778" s="4" t="str">
        <f t="shared" si="149"/>
        <v>Vendor26/17/2021 (8pm-9pm)1</v>
      </c>
      <c r="B4778" t="s">
        <v>102</v>
      </c>
      <c r="C4778" t="s">
        <v>126</v>
      </c>
      <c r="D4778" s="5" t="s">
        <v>329</v>
      </c>
      <c r="E4778">
        <v>1</v>
      </c>
      <c r="J4778">
        <f t="shared" si="148"/>
        <v>1</v>
      </c>
    </row>
    <row r="4779" spans="1:10" x14ac:dyDescent="0.25">
      <c r="A4779" s="4" t="str">
        <f t="shared" si="149"/>
        <v>Vendor26/17/2021 (8pm-9pm)2</v>
      </c>
      <c r="B4779" t="s">
        <v>102</v>
      </c>
      <c r="C4779" t="s">
        <v>126</v>
      </c>
      <c r="D4779" s="5" t="s">
        <v>329</v>
      </c>
      <c r="E4779">
        <v>2</v>
      </c>
      <c r="J4779">
        <f t="shared" si="148"/>
        <v>1</v>
      </c>
    </row>
    <row r="4780" spans="1:10" x14ac:dyDescent="0.25">
      <c r="A4780" s="4" t="str">
        <f t="shared" si="149"/>
        <v>Vendor26/17/2021 (8pm-9pm)3</v>
      </c>
      <c r="B4780" t="s">
        <v>102</v>
      </c>
      <c r="C4780" t="s">
        <v>126</v>
      </c>
      <c r="D4780" s="5" t="s">
        <v>329</v>
      </c>
      <c r="E4780">
        <v>3</v>
      </c>
      <c r="J4780">
        <f t="shared" si="148"/>
        <v>1</v>
      </c>
    </row>
    <row r="4781" spans="1:10" x14ac:dyDescent="0.25">
      <c r="A4781" s="4" t="str">
        <f t="shared" si="149"/>
        <v>Vendor26/17/2021 (8pm-9pm)4</v>
      </c>
      <c r="B4781" t="s">
        <v>102</v>
      </c>
      <c r="C4781" t="s">
        <v>126</v>
      </c>
      <c r="D4781" s="5" t="s">
        <v>329</v>
      </c>
      <c r="E4781">
        <v>4</v>
      </c>
      <c r="J4781">
        <f t="shared" si="148"/>
        <v>1</v>
      </c>
    </row>
    <row r="4782" spans="1:10" x14ac:dyDescent="0.25">
      <c r="A4782" s="4" t="str">
        <f t="shared" si="149"/>
        <v>Vendor26/17/2021 (8pm-9pm)5</v>
      </c>
      <c r="B4782" t="s">
        <v>102</v>
      </c>
      <c r="C4782" t="s">
        <v>126</v>
      </c>
      <c r="D4782" s="5" t="s">
        <v>329</v>
      </c>
      <c r="E4782">
        <v>5</v>
      </c>
      <c r="J4782">
        <f t="shared" si="148"/>
        <v>1</v>
      </c>
    </row>
    <row r="4783" spans="1:10" x14ac:dyDescent="0.25">
      <c r="A4783" s="4" t="str">
        <f t="shared" si="149"/>
        <v>Vendor26/17/2021 (8pm-9pm)6</v>
      </c>
      <c r="B4783" t="s">
        <v>102</v>
      </c>
      <c r="C4783" t="s">
        <v>126</v>
      </c>
      <c r="D4783" s="5" t="s">
        <v>329</v>
      </c>
      <c r="E4783">
        <v>6</v>
      </c>
      <c r="J4783">
        <f t="shared" si="148"/>
        <v>1</v>
      </c>
    </row>
    <row r="4784" spans="1:10" x14ac:dyDescent="0.25">
      <c r="A4784" s="4" t="str">
        <f t="shared" si="149"/>
        <v>Vendor26/17/2021 (8pm-9pm)7</v>
      </c>
      <c r="B4784" t="s">
        <v>102</v>
      </c>
      <c r="C4784" t="s">
        <v>126</v>
      </c>
      <c r="D4784" s="5" t="s">
        <v>329</v>
      </c>
      <c r="E4784">
        <v>7</v>
      </c>
      <c r="J4784">
        <f t="shared" si="148"/>
        <v>1</v>
      </c>
    </row>
    <row r="4785" spans="1:10" x14ac:dyDescent="0.25">
      <c r="A4785" s="4" t="str">
        <f t="shared" si="149"/>
        <v>Vendor26/17/2021 (8pm-9pm)8</v>
      </c>
      <c r="B4785" t="s">
        <v>102</v>
      </c>
      <c r="C4785" t="s">
        <v>126</v>
      </c>
      <c r="D4785" s="5" t="s">
        <v>329</v>
      </c>
      <c r="E4785">
        <v>8</v>
      </c>
      <c r="J4785">
        <f t="shared" si="148"/>
        <v>1</v>
      </c>
    </row>
    <row r="4786" spans="1:10" x14ac:dyDescent="0.25">
      <c r="A4786" s="4" t="str">
        <f t="shared" si="149"/>
        <v>Vendor26/17/2021 (8pm-9pm)9</v>
      </c>
      <c r="B4786" t="s">
        <v>102</v>
      </c>
      <c r="C4786" t="s">
        <v>126</v>
      </c>
      <c r="D4786" s="5" t="s">
        <v>329</v>
      </c>
      <c r="E4786">
        <v>9</v>
      </c>
      <c r="J4786">
        <f t="shared" si="148"/>
        <v>1</v>
      </c>
    </row>
    <row r="4787" spans="1:10" x14ac:dyDescent="0.25">
      <c r="A4787" s="4" t="str">
        <f t="shared" si="149"/>
        <v>Vendor26/17/2021 (8pm-9pm)10</v>
      </c>
      <c r="B4787" t="s">
        <v>102</v>
      </c>
      <c r="C4787" t="s">
        <v>126</v>
      </c>
      <c r="D4787" s="5" t="s">
        <v>329</v>
      </c>
      <c r="E4787">
        <v>10</v>
      </c>
      <c r="J4787">
        <f t="shared" si="148"/>
        <v>1</v>
      </c>
    </row>
    <row r="4788" spans="1:10" x14ac:dyDescent="0.25">
      <c r="A4788" s="4" t="str">
        <f t="shared" si="149"/>
        <v>Vendor26/17/2021 (8pm-9pm)11</v>
      </c>
      <c r="B4788" t="s">
        <v>102</v>
      </c>
      <c r="C4788" t="s">
        <v>126</v>
      </c>
      <c r="D4788" s="5" t="s">
        <v>329</v>
      </c>
      <c r="E4788">
        <v>11</v>
      </c>
      <c r="J4788">
        <f t="shared" si="148"/>
        <v>1</v>
      </c>
    </row>
    <row r="4789" spans="1:10" x14ac:dyDescent="0.25">
      <c r="A4789" s="4" t="str">
        <f t="shared" si="149"/>
        <v>Vendor26/17/2021 (8pm-9pm)12</v>
      </c>
      <c r="B4789" t="s">
        <v>102</v>
      </c>
      <c r="C4789" t="s">
        <v>126</v>
      </c>
      <c r="D4789" s="5" t="s">
        <v>329</v>
      </c>
      <c r="E4789">
        <v>12</v>
      </c>
      <c r="J4789">
        <f t="shared" si="148"/>
        <v>1</v>
      </c>
    </row>
    <row r="4790" spans="1:10" x14ac:dyDescent="0.25">
      <c r="A4790" s="4" t="str">
        <f t="shared" si="149"/>
        <v>Vendor26/17/2021 (8pm-9pm)13</v>
      </c>
      <c r="B4790" t="s">
        <v>102</v>
      </c>
      <c r="C4790" t="s">
        <v>126</v>
      </c>
      <c r="D4790" s="5" t="s">
        <v>329</v>
      </c>
      <c r="E4790">
        <v>13</v>
      </c>
      <c r="J4790">
        <f t="shared" si="148"/>
        <v>1</v>
      </c>
    </row>
    <row r="4791" spans="1:10" x14ac:dyDescent="0.25">
      <c r="A4791" s="4" t="str">
        <f t="shared" si="149"/>
        <v>Vendor26/17/2021 (8pm-9pm)14</v>
      </c>
      <c r="B4791" t="s">
        <v>102</v>
      </c>
      <c r="C4791" t="s">
        <v>126</v>
      </c>
      <c r="D4791" s="5" t="s">
        <v>329</v>
      </c>
      <c r="E4791">
        <v>14</v>
      </c>
      <c r="J4791">
        <f t="shared" si="148"/>
        <v>1</v>
      </c>
    </row>
    <row r="4792" spans="1:10" x14ac:dyDescent="0.25">
      <c r="A4792" s="4" t="str">
        <f t="shared" si="149"/>
        <v>Vendor26/17/2021 (8pm-9pm)15</v>
      </c>
      <c r="B4792" t="s">
        <v>102</v>
      </c>
      <c r="C4792" t="s">
        <v>126</v>
      </c>
      <c r="D4792" s="5" t="s">
        <v>329</v>
      </c>
      <c r="E4792">
        <v>15</v>
      </c>
      <c r="J4792">
        <f t="shared" si="148"/>
        <v>1</v>
      </c>
    </row>
    <row r="4793" spans="1:10" x14ac:dyDescent="0.25">
      <c r="A4793" s="4" t="str">
        <f t="shared" si="149"/>
        <v>Vendor26/17/2021 (8pm-9pm)16</v>
      </c>
      <c r="B4793" t="s">
        <v>102</v>
      </c>
      <c r="C4793" t="s">
        <v>126</v>
      </c>
      <c r="D4793" s="5" t="s">
        <v>329</v>
      </c>
      <c r="E4793">
        <v>16</v>
      </c>
      <c r="J4793">
        <f t="shared" si="148"/>
        <v>1</v>
      </c>
    </row>
    <row r="4794" spans="1:10" x14ac:dyDescent="0.25">
      <c r="A4794" s="4" t="str">
        <f t="shared" si="149"/>
        <v>Vendor26/17/2021 (8pm-9pm)17</v>
      </c>
      <c r="B4794" t="s">
        <v>102</v>
      </c>
      <c r="C4794" t="s">
        <v>126</v>
      </c>
      <c r="D4794" s="5" t="s">
        <v>329</v>
      </c>
      <c r="E4794">
        <v>17</v>
      </c>
      <c r="J4794">
        <f t="shared" si="148"/>
        <v>1</v>
      </c>
    </row>
    <row r="4795" spans="1:10" x14ac:dyDescent="0.25">
      <c r="A4795" s="4" t="str">
        <f t="shared" si="149"/>
        <v>Vendor26/17/2021 (8pm-9pm)18</v>
      </c>
      <c r="B4795" t="s">
        <v>102</v>
      </c>
      <c r="C4795" t="s">
        <v>126</v>
      </c>
      <c r="D4795" s="5" t="s">
        <v>329</v>
      </c>
      <c r="E4795">
        <v>18</v>
      </c>
      <c r="J4795">
        <f t="shared" si="148"/>
        <v>1</v>
      </c>
    </row>
    <row r="4796" spans="1:10" x14ac:dyDescent="0.25">
      <c r="A4796" s="4" t="str">
        <f t="shared" si="149"/>
        <v>Vendor26/17/2021 (8pm-9pm)19</v>
      </c>
      <c r="B4796" t="s">
        <v>102</v>
      </c>
      <c r="C4796" t="s">
        <v>126</v>
      </c>
      <c r="D4796" s="5" t="s">
        <v>329</v>
      </c>
      <c r="E4796">
        <v>19</v>
      </c>
      <c r="J4796">
        <f t="shared" si="148"/>
        <v>1</v>
      </c>
    </row>
    <row r="4797" spans="1:10" x14ac:dyDescent="0.25">
      <c r="A4797" s="4" t="str">
        <f t="shared" si="149"/>
        <v>Vendor26/17/2021 (8pm-9pm)20</v>
      </c>
      <c r="B4797" t="s">
        <v>102</v>
      </c>
      <c r="C4797" t="s">
        <v>126</v>
      </c>
      <c r="D4797" s="5" t="s">
        <v>329</v>
      </c>
      <c r="E4797">
        <v>20</v>
      </c>
      <c r="J4797">
        <f t="shared" si="148"/>
        <v>1</v>
      </c>
    </row>
    <row r="4798" spans="1:10" x14ac:dyDescent="0.25">
      <c r="A4798" s="4" t="str">
        <f t="shared" si="149"/>
        <v>Vendor26/17/2021 (8pm-9pm)21</v>
      </c>
      <c r="B4798" t="s">
        <v>102</v>
      </c>
      <c r="C4798" t="s">
        <v>126</v>
      </c>
      <c r="D4798" s="5" t="s">
        <v>329</v>
      </c>
      <c r="E4798">
        <v>21</v>
      </c>
      <c r="J4798">
        <f t="shared" si="148"/>
        <v>1</v>
      </c>
    </row>
    <row r="4799" spans="1:10" x14ac:dyDescent="0.25">
      <c r="A4799" s="4" t="str">
        <f t="shared" si="149"/>
        <v>Vendor26/17/2021 (8pm-9pm)22</v>
      </c>
      <c r="B4799" t="s">
        <v>102</v>
      </c>
      <c r="C4799" t="s">
        <v>126</v>
      </c>
      <c r="D4799" s="5" t="s">
        <v>329</v>
      </c>
      <c r="E4799">
        <v>22</v>
      </c>
      <c r="J4799">
        <f t="shared" si="148"/>
        <v>1</v>
      </c>
    </row>
    <row r="4800" spans="1:10" x14ac:dyDescent="0.25">
      <c r="A4800" s="4" t="str">
        <f t="shared" si="149"/>
        <v>Vendor26/17/2021 (8pm-9pm)23</v>
      </c>
      <c r="B4800" t="s">
        <v>102</v>
      </c>
      <c r="C4800" t="s">
        <v>126</v>
      </c>
      <c r="D4800" s="5" t="s">
        <v>329</v>
      </c>
      <c r="E4800">
        <v>23</v>
      </c>
      <c r="J4800">
        <f t="shared" si="148"/>
        <v>1</v>
      </c>
    </row>
    <row r="4801" spans="1:10" x14ac:dyDescent="0.25">
      <c r="A4801" s="4" t="str">
        <f t="shared" si="149"/>
        <v>Vendor26/17/2021 (8pm-9pm)24</v>
      </c>
      <c r="B4801" t="s">
        <v>102</v>
      </c>
      <c r="C4801" t="s">
        <v>126</v>
      </c>
      <c r="D4801" s="5" t="s">
        <v>329</v>
      </c>
      <c r="E4801">
        <v>24</v>
      </c>
      <c r="J4801">
        <f t="shared" si="148"/>
        <v>1</v>
      </c>
    </row>
    <row r="4802" spans="1:10" x14ac:dyDescent="0.25">
      <c r="A4802" s="4" t="str">
        <f t="shared" si="149"/>
        <v>Vendor27/9/2021 (5pm-6pm &amp; 6:30pm-8:58pm)1</v>
      </c>
      <c r="B4802" t="s">
        <v>102</v>
      </c>
      <c r="C4802" t="s">
        <v>126</v>
      </c>
      <c r="D4802" s="5" t="s">
        <v>330</v>
      </c>
      <c r="E4802">
        <v>1</v>
      </c>
      <c r="J4802">
        <f t="shared" ref="J4802:J4865" si="150">INDEX(events, MATCH(CONCATENATE(B4802, C4802, D4802), events_y, 0), MATCH("Confidential", events_x, 0))</f>
        <v>1</v>
      </c>
    </row>
    <row r="4803" spans="1:10" x14ac:dyDescent="0.25">
      <c r="A4803" s="4" t="str">
        <f t="shared" ref="A4803:A4866" si="151">B4803&amp;C4803&amp;D4803&amp;E4803</f>
        <v>Vendor27/9/2021 (5pm-6pm &amp; 6:30pm-8:58pm)2</v>
      </c>
      <c r="B4803" t="s">
        <v>102</v>
      </c>
      <c r="C4803" t="s">
        <v>126</v>
      </c>
      <c r="D4803" s="5" t="s">
        <v>330</v>
      </c>
      <c r="E4803">
        <v>2</v>
      </c>
      <c r="J4803">
        <f t="shared" si="150"/>
        <v>1</v>
      </c>
    </row>
    <row r="4804" spans="1:10" x14ac:dyDescent="0.25">
      <c r="A4804" s="4" t="str">
        <f t="shared" si="151"/>
        <v>Vendor27/9/2021 (5pm-6pm &amp; 6:30pm-8:58pm)3</v>
      </c>
      <c r="B4804" t="s">
        <v>102</v>
      </c>
      <c r="C4804" t="s">
        <v>126</v>
      </c>
      <c r="D4804" s="5" t="s">
        <v>330</v>
      </c>
      <c r="E4804">
        <v>3</v>
      </c>
      <c r="J4804">
        <f t="shared" si="150"/>
        <v>1</v>
      </c>
    </row>
    <row r="4805" spans="1:10" x14ac:dyDescent="0.25">
      <c r="A4805" s="4" t="str">
        <f t="shared" si="151"/>
        <v>Vendor27/9/2021 (5pm-6pm &amp; 6:30pm-8:58pm)4</v>
      </c>
      <c r="B4805" t="s">
        <v>102</v>
      </c>
      <c r="C4805" t="s">
        <v>126</v>
      </c>
      <c r="D4805" s="5" t="s">
        <v>330</v>
      </c>
      <c r="E4805">
        <v>4</v>
      </c>
      <c r="J4805">
        <f t="shared" si="150"/>
        <v>1</v>
      </c>
    </row>
    <row r="4806" spans="1:10" x14ac:dyDescent="0.25">
      <c r="A4806" s="4" t="str">
        <f t="shared" si="151"/>
        <v>Vendor27/9/2021 (5pm-6pm &amp; 6:30pm-8:58pm)5</v>
      </c>
      <c r="B4806" t="s">
        <v>102</v>
      </c>
      <c r="C4806" t="s">
        <v>126</v>
      </c>
      <c r="D4806" s="5" t="s">
        <v>330</v>
      </c>
      <c r="E4806">
        <v>5</v>
      </c>
      <c r="J4806">
        <f t="shared" si="150"/>
        <v>1</v>
      </c>
    </row>
    <row r="4807" spans="1:10" x14ac:dyDescent="0.25">
      <c r="A4807" s="4" t="str">
        <f t="shared" si="151"/>
        <v>Vendor27/9/2021 (5pm-6pm &amp; 6:30pm-8:58pm)6</v>
      </c>
      <c r="B4807" t="s">
        <v>102</v>
      </c>
      <c r="C4807" t="s">
        <v>126</v>
      </c>
      <c r="D4807" s="5" t="s">
        <v>330</v>
      </c>
      <c r="E4807">
        <v>6</v>
      </c>
      <c r="J4807">
        <f t="shared" si="150"/>
        <v>1</v>
      </c>
    </row>
    <row r="4808" spans="1:10" x14ac:dyDescent="0.25">
      <c r="A4808" s="4" t="str">
        <f t="shared" si="151"/>
        <v>Vendor27/9/2021 (5pm-6pm &amp; 6:30pm-8:58pm)7</v>
      </c>
      <c r="B4808" t="s">
        <v>102</v>
      </c>
      <c r="C4808" t="s">
        <v>126</v>
      </c>
      <c r="D4808" s="5" t="s">
        <v>330</v>
      </c>
      <c r="E4808">
        <v>7</v>
      </c>
      <c r="J4808">
        <f t="shared" si="150"/>
        <v>1</v>
      </c>
    </row>
    <row r="4809" spans="1:10" x14ac:dyDescent="0.25">
      <c r="A4809" s="4" t="str">
        <f t="shared" si="151"/>
        <v>Vendor27/9/2021 (5pm-6pm &amp; 6:30pm-8:58pm)8</v>
      </c>
      <c r="B4809" t="s">
        <v>102</v>
      </c>
      <c r="C4809" t="s">
        <v>126</v>
      </c>
      <c r="D4809" s="5" t="s">
        <v>330</v>
      </c>
      <c r="E4809">
        <v>8</v>
      </c>
      <c r="J4809">
        <f t="shared" si="150"/>
        <v>1</v>
      </c>
    </row>
    <row r="4810" spans="1:10" x14ac:dyDescent="0.25">
      <c r="A4810" s="4" t="str">
        <f t="shared" si="151"/>
        <v>Vendor27/9/2021 (5pm-6pm &amp; 6:30pm-8:58pm)9</v>
      </c>
      <c r="B4810" t="s">
        <v>102</v>
      </c>
      <c r="C4810" t="s">
        <v>126</v>
      </c>
      <c r="D4810" s="5" t="s">
        <v>330</v>
      </c>
      <c r="E4810">
        <v>9</v>
      </c>
      <c r="J4810">
        <f t="shared" si="150"/>
        <v>1</v>
      </c>
    </row>
    <row r="4811" spans="1:10" x14ac:dyDescent="0.25">
      <c r="A4811" s="4" t="str">
        <f t="shared" si="151"/>
        <v>Vendor27/9/2021 (5pm-6pm &amp; 6:30pm-8:58pm)10</v>
      </c>
      <c r="B4811" t="s">
        <v>102</v>
      </c>
      <c r="C4811" t="s">
        <v>126</v>
      </c>
      <c r="D4811" s="5" t="s">
        <v>330</v>
      </c>
      <c r="E4811">
        <v>10</v>
      </c>
      <c r="J4811">
        <f t="shared" si="150"/>
        <v>1</v>
      </c>
    </row>
    <row r="4812" spans="1:10" x14ac:dyDescent="0.25">
      <c r="A4812" s="4" t="str">
        <f t="shared" si="151"/>
        <v>Vendor27/9/2021 (5pm-6pm &amp; 6:30pm-8:58pm)11</v>
      </c>
      <c r="B4812" t="s">
        <v>102</v>
      </c>
      <c r="C4812" t="s">
        <v>126</v>
      </c>
      <c r="D4812" s="5" t="s">
        <v>330</v>
      </c>
      <c r="E4812">
        <v>11</v>
      </c>
      <c r="J4812">
        <f t="shared" si="150"/>
        <v>1</v>
      </c>
    </row>
    <row r="4813" spans="1:10" x14ac:dyDescent="0.25">
      <c r="A4813" s="4" t="str">
        <f t="shared" si="151"/>
        <v>Vendor27/9/2021 (5pm-6pm &amp; 6:30pm-8:58pm)12</v>
      </c>
      <c r="B4813" t="s">
        <v>102</v>
      </c>
      <c r="C4813" t="s">
        <v>126</v>
      </c>
      <c r="D4813" s="5" t="s">
        <v>330</v>
      </c>
      <c r="E4813">
        <v>12</v>
      </c>
      <c r="J4813">
        <f t="shared" si="150"/>
        <v>1</v>
      </c>
    </row>
    <row r="4814" spans="1:10" x14ac:dyDescent="0.25">
      <c r="A4814" s="4" t="str">
        <f t="shared" si="151"/>
        <v>Vendor27/9/2021 (5pm-6pm &amp; 6:30pm-8:58pm)13</v>
      </c>
      <c r="B4814" t="s">
        <v>102</v>
      </c>
      <c r="C4814" t="s">
        <v>126</v>
      </c>
      <c r="D4814" s="5" t="s">
        <v>330</v>
      </c>
      <c r="E4814">
        <v>13</v>
      </c>
      <c r="J4814">
        <f t="shared" si="150"/>
        <v>1</v>
      </c>
    </row>
    <row r="4815" spans="1:10" x14ac:dyDescent="0.25">
      <c r="A4815" s="4" t="str">
        <f t="shared" si="151"/>
        <v>Vendor27/9/2021 (5pm-6pm &amp; 6:30pm-8:58pm)14</v>
      </c>
      <c r="B4815" t="s">
        <v>102</v>
      </c>
      <c r="C4815" t="s">
        <v>126</v>
      </c>
      <c r="D4815" s="5" t="s">
        <v>330</v>
      </c>
      <c r="E4815">
        <v>14</v>
      </c>
      <c r="J4815">
        <f t="shared" si="150"/>
        <v>1</v>
      </c>
    </row>
    <row r="4816" spans="1:10" x14ac:dyDescent="0.25">
      <c r="A4816" s="4" t="str">
        <f t="shared" si="151"/>
        <v>Vendor27/9/2021 (5pm-6pm &amp; 6:30pm-8:58pm)15</v>
      </c>
      <c r="B4816" t="s">
        <v>102</v>
      </c>
      <c r="C4816" t="s">
        <v>126</v>
      </c>
      <c r="D4816" s="5" t="s">
        <v>330</v>
      </c>
      <c r="E4816">
        <v>15</v>
      </c>
      <c r="J4816">
        <f t="shared" si="150"/>
        <v>1</v>
      </c>
    </row>
    <row r="4817" spans="1:10" x14ac:dyDescent="0.25">
      <c r="A4817" s="4" t="str">
        <f t="shared" si="151"/>
        <v>Vendor27/9/2021 (5pm-6pm &amp; 6:30pm-8:58pm)16</v>
      </c>
      <c r="B4817" t="s">
        <v>102</v>
      </c>
      <c r="C4817" t="s">
        <v>126</v>
      </c>
      <c r="D4817" s="5" t="s">
        <v>330</v>
      </c>
      <c r="E4817">
        <v>16</v>
      </c>
      <c r="J4817">
        <f t="shared" si="150"/>
        <v>1</v>
      </c>
    </row>
    <row r="4818" spans="1:10" x14ac:dyDescent="0.25">
      <c r="A4818" s="4" t="str">
        <f t="shared" si="151"/>
        <v>Vendor27/9/2021 (5pm-6pm &amp; 6:30pm-8:58pm)17</v>
      </c>
      <c r="B4818" t="s">
        <v>102</v>
      </c>
      <c r="C4818" t="s">
        <v>126</v>
      </c>
      <c r="D4818" s="5" t="s">
        <v>330</v>
      </c>
      <c r="E4818">
        <v>17</v>
      </c>
      <c r="J4818">
        <f t="shared" si="150"/>
        <v>1</v>
      </c>
    </row>
    <row r="4819" spans="1:10" x14ac:dyDescent="0.25">
      <c r="A4819" s="4" t="str">
        <f t="shared" si="151"/>
        <v>Vendor27/9/2021 (5pm-6pm &amp; 6:30pm-8:58pm)18</v>
      </c>
      <c r="B4819" t="s">
        <v>102</v>
      </c>
      <c r="C4819" t="s">
        <v>126</v>
      </c>
      <c r="D4819" s="5" t="s">
        <v>330</v>
      </c>
      <c r="E4819">
        <v>18</v>
      </c>
      <c r="J4819">
        <f t="shared" si="150"/>
        <v>1</v>
      </c>
    </row>
    <row r="4820" spans="1:10" x14ac:dyDescent="0.25">
      <c r="A4820" s="4" t="str">
        <f t="shared" si="151"/>
        <v>Vendor27/9/2021 (5pm-6pm &amp; 6:30pm-8:58pm)19</v>
      </c>
      <c r="B4820" t="s">
        <v>102</v>
      </c>
      <c r="C4820" t="s">
        <v>126</v>
      </c>
      <c r="D4820" s="5" t="s">
        <v>330</v>
      </c>
      <c r="E4820">
        <v>19</v>
      </c>
      <c r="J4820">
        <f t="shared" si="150"/>
        <v>1</v>
      </c>
    </row>
    <row r="4821" spans="1:10" x14ac:dyDescent="0.25">
      <c r="A4821" s="4" t="str">
        <f t="shared" si="151"/>
        <v>Vendor27/9/2021 (5pm-6pm &amp; 6:30pm-8:58pm)20</v>
      </c>
      <c r="B4821" t="s">
        <v>102</v>
      </c>
      <c r="C4821" t="s">
        <v>126</v>
      </c>
      <c r="D4821" s="5" t="s">
        <v>330</v>
      </c>
      <c r="E4821">
        <v>20</v>
      </c>
      <c r="J4821">
        <f t="shared" si="150"/>
        <v>1</v>
      </c>
    </row>
    <row r="4822" spans="1:10" x14ac:dyDescent="0.25">
      <c r="A4822" s="4" t="str">
        <f t="shared" si="151"/>
        <v>Vendor27/9/2021 (5pm-6pm &amp; 6:30pm-8:58pm)21</v>
      </c>
      <c r="B4822" t="s">
        <v>102</v>
      </c>
      <c r="C4822" t="s">
        <v>126</v>
      </c>
      <c r="D4822" s="5" t="s">
        <v>330</v>
      </c>
      <c r="E4822">
        <v>21</v>
      </c>
      <c r="J4822">
        <f t="shared" si="150"/>
        <v>1</v>
      </c>
    </row>
    <row r="4823" spans="1:10" x14ac:dyDescent="0.25">
      <c r="A4823" s="4" t="str">
        <f t="shared" si="151"/>
        <v>Vendor27/9/2021 (5pm-6pm &amp; 6:30pm-8:58pm)22</v>
      </c>
      <c r="B4823" t="s">
        <v>102</v>
      </c>
      <c r="C4823" t="s">
        <v>126</v>
      </c>
      <c r="D4823" s="5" t="s">
        <v>330</v>
      </c>
      <c r="E4823">
        <v>22</v>
      </c>
      <c r="J4823">
        <f t="shared" si="150"/>
        <v>1</v>
      </c>
    </row>
    <row r="4824" spans="1:10" x14ac:dyDescent="0.25">
      <c r="A4824" s="4" t="str">
        <f t="shared" si="151"/>
        <v>Vendor27/9/2021 (5pm-6pm &amp; 6:30pm-8:58pm)23</v>
      </c>
      <c r="B4824" t="s">
        <v>102</v>
      </c>
      <c r="C4824" t="s">
        <v>126</v>
      </c>
      <c r="D4824" s="5" t="s">
        <v>330</v>
      </c>
      <c r="E4824">
        <v>23</v>
      </c>
      <c r="J4824">
        <f t="shared" si="150"/>
        <v>1</v>
      </c>
    </row>
    <row r="4825" spans="1:10" x14ac:dyDescent="0.25">
      <c r="A4825" s="4" t="str">
        <f t="shared" si="151"/>
        <v>Vendor27/9/2021 (5pm-6pm &amp; 6:30pm-8:58pm)24</v>
      </c>
      <c r="B4825" t="s">
        <v>102</v>
      </c>
      <c r="C4825" t="s">
        <v>126</v>
      </c>
      <c r="D4825" s="5" t="s">
        <v>330</v>
      </c>
      <c r="E4825">
        <v>24</v>
      </c>
      <c r="J4825">
        <f t="shared" si="150"/>
        <v>1</v>
      </c>
    </row>
    <row r="4826" spans="1:10" x14ac:dyDescent="0.25">
      <c r="A4826" s="4" t="str">
        <f t="shared" si="151"/>
        <v>Vendor28/5/2021 (5pm-6pm &amp; 8pm-9pm)1</v>
      </c>
      <c r="B4826" t="s">
        <v>102</v>
      </c>
      <c r="C4826" t="s">
        <v>126</v>
      </c>
      <c r="D4826" s="5" t="s">
        <v>331</v>
      </c>
      <c r="E4826">
        <v>1</v>
      </c>
      <c r="J4826">
        <f t="shared" si="150"/>
        <v>1</v>
      </c>
    </row>
    <row r="4827" spans="1:10" x14ac:dyDescent="0.25">
      <c r="A4827" s="4" t="str">
        <f t="shared" si="151"/>
        <v>Vendor28/5/2021 (5pm-6pm &amp; 8pm-9pm)2</v>
      </c>
      <c r="B4827" t="s">
        <v>102</v>
      </c>
      <c r="C4827" t="s">
        <v>126</v>
      </c>
      <c r="D4827" s="5" t="s">
        <v>331</v>
      </c>
      <c r="E4827">
        <v>2</v>
      </c>
      <c r="J4827">
        <f t="shared" si="150"/>
        <v>1</v>
      </c>
    </row>
    <row r="4828" spans="1:10" x14ac:dyDescent="0.25">
      <c r="A4828" s="4" t="str">
        <f t="shared" si="151"/>
        <v>Vendor28/5/2021 (5pm-6pm &amp; 8pm-9pm)3</v>
      </c>
      <c r="B4828" t="s">
        <v>102</v>
      </c>
      <c r="C4828" t="s">
        <v>126</v>
      </c>
      <c r="D4828" s="5" t="s">
        <v>331</v>
      </c>
      <c r="E4828">
        <v>3</v>
      </c>
      <c r="J4828">
        <f t="shared" si="150"/>
        <v>1</v>
      </c>
    </row>
    <row r="4829" spans="1:10" x14ac:dyDescent="0.25">
      <c r="A4829" s="4" t="str">
        <f t="shared" si="151"/>
        <v>Vendor28/5/2021 (5pm-6pm &amp; 8pm-9pm)4</v>
      </c>
      <c r="B4829" t="s">
        <v>102</v>
      </c>
      <c r="C4829" t="s">
        <v>126</v>
      </c>
      <c r="D4829" s="5" t="s">
        <v>331</v>
      </c>
      <c r="E4829">
        <v>4</v>
      </c>
      <c r="J4829">
        <f t="shared" si="150"/>
        <v>1</v>
      </c>
    </row>
    <row r="4830" spans="1:10" x14ac:dyDescent="0.25">
      <c r="A4830" s="4" t="str">
        <f t="shared" si="151"/>
        <v>Vendor28/5/2021 (5pm-6pm &amp; 8pm-9pm)5</v>
      </c>
      <c r="B4830" t="s">
        <v>102</v>
      </c>
      <c r="C4830" t="s">
        <v>126</v>
      </c>
      <c r="D4830" s="5" t="s">
        <v>331</v>
      </c>
      <c r="E4830">
        <v>5</v>
      </c>
      <c r="J4830">
        <f t="shared" si="150"/>
        <v>1</v>
      </c>
    </row>
    <row r="4831" spans="1:10" x14ac:dyDescent="0.25">
      <c r="A4831" s="4" t="str">
        <f t="shared" si="151"/>
        <v>Vendor28/5/2021 (5pm-6pm &amp; 8pm-9pm)6</v>
      </c>
      <c r="B4831" t="s">
        <v>102</v>
      </c>
      <c r="C4831" t="s">
        <v>126</v>
      </c>
      <c r="D4831" s="5" t="s">
        <v>331</v>
      </c>
      <c r="E4831">
        <v>6</v>
      </c>
      <c r="J4831">
        <f t="shared" si="150"/>
        <v>1</v>
      </c>
    </row>
    <row r="4832" spans="1:10" x14ac:dyDescent="0.25">
      <c r="A4832" s="4" t="str">
        <f t="shared" si="151"/>
        <v>Vendor28/5/2021 (5pm-6pm &amp; 8pm-9pm)7</v>
      </c>
      <c r="B4832" t="s">
        <v>102</v>
      </c>
      <c r="C4832" t="s">
        <v>126</v>
      </c>
      <c r="D4832" s="5" t="s">
        <v>331</v>
      </c>
      <c r="E4832">
        <v>7</v>
      </c>
      <c r="J4832">
        <f t="shared" si="150"/>
        <v>1</v>
      </c>
    </row>
    <row r="4833" spans="1:10" x14ac:dyDescent="0.25">
      <c r="A4833" s="4" t="str">
        <f t="shared" si="151"/>
        <v>Vendor28/5/2021 (5pm-6pm &amp; 8pm-9pm)8</v>
      </c>
      <c r="B4833" t="s">
        <v>102</v>
      </c>
      <c r="C4833" t="s">
        <v>126</v>
      </c>
      <c r="D4833" s="5" t="s">
        <v>331</v>
      </c>
      <c r="E4833">
        <v>8</v>
      </c>
      <c r="J4833">
        <f t="shared" si="150"/>
        <v>1</v>
      </c>
    </row>
    <row r="4834" spans="1:10" x14ac:dyDescent="0.25">
      <c r="A4834" s="4" t="str">
        <f t="shared" si="151"/>
        <v>Vendor28/5/2021 (5pm-6pm &amp; 8pm-9pm)9</v>
      </c>
      <c r="B4834" t="s">
        <v>102</v>
      </c>
      <c r="C4834" t="s">
        <v>126</v>
      </c>
      <c r="D4834" s="5" t="s">
        <v>331</v>
      </c>
      <c r="E4834">
        <v>9</v>
      </c>
      <c r="J4834">
        <f t="shared" si="150"/>
        <v>1</v>
      </c>
    </row>
    <row r="4835" spans="1:10" x14ac:dyDescent="0.25">
      <c r="A4835" s="4" t="str">
        <f t="shared" si="151"/>
        <v>Vendor28/5/2021 (5pm-6pm &amp; 8pm-9pm)10</v>
      </c>
      <c r="B4835" t="s">
        <v>102</v>
      </c>
      <c r="C4835" t="s">
        <v>126</v>
      </c>
      <c r="D4835" s="5" t="s">
        <v>331</v>
      </c>
      <c r="E4835">
        <v>10</v>
      </c>
      <c r="J4835">
        <f t="shared" si="150"/>
        <v>1</v>
      </c>
    </row>
    <row r="4836" spans="1:10" x14ac:dyDescent="0.25">
      <c r="A4836" s="4" t="str">
        <f t="shared" si="151"/>
        <v>Vendor28/5/2021 (5pm-6pm &amp; 8pm-9pm)11</v>
      </c>
      <c r="B4836" t="s">
        <v>102</v>
      </c>
      <c r="C4836" t="s">
        <v>126</v>
      </c>
      <c r="D4836" s="5" t="s">
        <v>331</v>
      </c>
      <c r="E4836">
        <v>11</v>
      </c>
      <c r="J4836">
        <f t="shared" si="150"/>
        <v>1</v>
      </c>
    </row>
    <row r="4837" spans="1:10" x14ac:dyDescent="0.25">
      <c r="A4837" s="4" t="str">
        <f t="shared" si="151"/>
        <v>Vendor28/5/2021 (5pm-6pm &amp; 8pm-9pm)12</v>
      </c>
      <c r="B4837" t="s">
        <v>102</v>
      </c>
      <c r="C4837" t="s">
        <v>126</v>
      </c>
      <c r="D4837" s="5" t="s">
        <v>331</v>
      </c>
      <c r="E4837">
        <v>12</v>
      </c>
      <c r="J4837">
        <f t="shared" si="150"/>
        <v>1</v>
      </c>
    </row>
    <row r="4838" spans="1:10" x14ac:dyDescent="0.25">
      <c r="A4838" s="4" t="str">
        <f t="shared" si="151"/>
        <v>Vendor28/5/2021 (5pm-6pm &amp; 8pm-9pm)13</v>
      </c>
      <c r="B4838" t="s">
        <v>102</v>
      </c>
      <c r="C4838" t="s">
        <v>126</v>
      </c>
      <c r="D4838" s="5" t="s">
        <v>331</v>
      </c>
      <c r="E4838">
        <v>13</v>
      </c>
      <c r="J4838">
        <f t="shared" si="150"/>
        <v>1</v>
      </c>
    </row>
    <row r="4839" spans="1:10" x14ac:dyDescent="0.25">
      <c r="A4839" s="4" t="str">
        <f t="shared" si="151"/>
        <v>Vendor28/5/2021 (5pm-6pm &amp; 8pm-9pm)14</v>
      </c>
      <c r="B4839" t="s">
        <v>102</v>
      </c>
      <c r="C4839" t="s">
        <v>126</v>
      </c>
      <c r="D4839" s="5" t="s">
        <v>331</v>
      </c>
      <c r="E4839">
        <v>14</v>
      </c>
      <c r="J4839">
        <f t="shared" si="150"/>
        <v>1</v>
      </c>
    </row>
    <row r="4840" spans="1:10" x14ac:dyDescent="0.25">
      <c r="A4840" s="4" t="str">
        <f t="shared" si="151"/>
        <v>Vendor28/5/2021 (5pm-6pm &amp; 8pm-9pm)15</v>
      </c>
      <c r="B4840" t="s">
        <v>102</v>
      </c>
      <c r="C4840" t="s">
        <v>126</v>
      </c>
      <c r="D4840" s="5" t="s">
        <v>331</v>
      </c>
      <c r="E4840">
        <v>15</v>
      </c>
      <c r="J4840">
        <f t="shared" si="150"/>
        <v>1</v>
      </c>
    </row>
    <row r="4841" spans="1:10" x14ac:dyDescent="0.25">
      <c r="A4841" s="4" t="str">
        <f t="shared" si="151"/>
        <v>Vendor28/5/2021 (5pm-6pm &amp; 8pm-9pm)16</v>
      </c>
      <c r="B4841" t="s">
        <v>102</v>
      </c>
      <c r="C4841" t="s">
        <v>126</v>
      </c>
      <c r="D4841" s="5" t="s">
        <v>331</v>
      </c>
      <c r="E4841">
        <v>16</v>
      </c>
      <c r="J4841">
        <f t="shared" si="150"/>
        <v>1</v>
      </c>
    </row>
    <row r="4842" spans="1:10" x14ac:dyDescent="0.25">
      <c r="A4842" s="4" t="str">
        <f t="shared" si="151"/>
        <v>Vendor28/5/2021 (5pm-6pm &amp; 8pm-9pm)17</v>
      </c>
      <c r="B4842" t="s">
        <v>102</v>
      </c>
      <c r="C4842" t="s">
        <v>126</v>
      </c>
      <c r="D4842" s="5" t="s">
        <v>331</v>
      </c>
      <c r="E4842">
        <v>17</v>
      </c>
      <c r="J4842">
        <f t="shared" si="150"/>
        <v>1</v>
      </c>
    </row>
    <row r="4843" spans="1:10" x14ac:dyDescent="0.25">
      <c r="A4843" s="4" t="str">
        <f t="shared" si="151"/>
        <v>Vendor28/5/2021 (5pm-6pm &amp; 8pm-9pm)18</v>
      </c>
      <c r="B4843" t="s">
        <v>102</v>
      </c>
      <c r="C4843" t="s">
        <v>126</v>
      </c>
      <c r="D4843" s="5" t="s">
        <v>331</v>
      </c>
      <c r="E4843">
        <v>18</v>
      </c>
      <c r="J4843">
        <f t="shared" si="150"/>
        <v>1</v>
      </c>
    </row>
    <row r="4844" spans="1:10" x14ac:dyDescent="0.25">
      <c r="A4844" s="4" t="str">
        <f t="shared" si="151"/>
        <v>Vendor28/5/2021 (5pm-6pm &amp; 8pm-9pm)19</v>
      </c>
      <c r="B4844" t="s">
        <v>102</v>
      </c>
      <c r="C4844" t="s">
        <v>126</v>
      </c>
      <c r="D4844" s="5" t="s">
        <v>331</v>
      </c>
      <c r="E4844">
        <v>19</v>
      </c>
      <c r="J4844">
        <f t="shared" si="150"/>
        <v>1</v>
      </c>
    </row>
    <row r="4845" spans="1:10" x14ac:dyDescent="0.25">
      <c r="A4845" s="4" t="str">
        <f t="shared" si="151"/>
        <v>Vendor28/5/2021 (5pm-6pm &amp; 8pm-9pm)20</v>
      </c>
      <c r="B4845" t="s">
        <v>102</v>
      </c>
      <c r="C4845" t="s">
        <v>126</v>
      </c>
      <c r="D4845" s="5" t="s">
        <v>331</v>
      </c>
      <c r="E4845">
        <v>20</v>
      </c>
      <c r="J4845">
        <f t="shared" si="150"/>
        <v>1</v>
      </c>
    </row>
    <row r="4846" spans="1:10" x14ac:dyDescent="0.25">
      <c r="A4846" s="4" t="str">
        <f t="shared" si="151"/>
        <v>Vendor28/5/2021 (5pm-6pm &amp; 8pm-9pm)21</v>
      </c>
      <c r="B4846" t="s">
        <v>102</v>
      </c>
      <c r="C4846" t="s">
        <v>126</v>
      </c>
      <c r="D4846" s="5" t="s">
        <v>331</v>
      </c>
      <c r="E4846">
        <v>21</v>
      </c>
      <c r="J4846">
        <f t="shared" si="150"/>
        <v>1</v>
      </c>
    </row>
    <row r="4847" spans="1:10" x14ac:dyDescent="0.25">
      <c r="A4847" s="4" t="str">
        <f t="shared" si="151"/>
        <v>Vendor28/5/2021 (5pm-6pm &amp; 8pm-9pm)22</v>
      </c>
      <c r="B4847" t="s">
        <v>102</v>
      </c>
      <c r="C4847" t="s">
        <v>126</v>
      </c>
      <c r="D4847" s="5" t="s">
        <v>331</v>
      </c>
      <c r="E4847">
        <v>22</v>
      </c>
      <c r="J4847">
        <f t="shared" si="150"/>
        <v>1</v>
      </c>
    </row>
    <row r="4848" spans="1:10" x14ac:dyDescent="0.25">
      <c r="A4848" s="4" t="str">
        <f t="shared" si="151"/>
        <v>Vendor28/5/2021 (5pm-6pm &amp; 8pm-9pm)23</v>
      </c>
      <c r="B4848" t="s">
        <v>102</v>
      </c>
      <c r="C4848" t="s">
        <v>126</v>
      </c>
      <c r="D4848" s="5" t="s">
        <v>331</v>
      </c>
      <c r="E4848">
        <v>23</v>
      </c>
      <c r="J4848">
        <f t="shared" si="150"/>
        <v>1</v>
      </c>
    </row>
    <row r="4849" spans="1:10" x14ac:dyDescent="0.25">
      <c r="A4849" s="4" t="str">
        <f t="shared" si="151"/>
        <v>Vendor28/5/2021 (5pm-6pm &amp; 8pm-9pm)24</v>
      </c>
      <c r="B4849" t="s">
        <v>102</v>
      </c>
      <c r="C4849" t="s">
        <v>126</v>
      </c>
      <c r="D4849" s="5" t="s">
        <v>331</v>
      </c>
      <c r="E4849">
        <v>24</v>
      </c>
      <c r="J4849">
        <f t="shared" si="150"/>
        <v>1</v>
      </c>
    </row>
    <row r="4850" spans="1:10" x14ac:dyDescent="0.25">
      <c r="A4850" s="4" t="str">
        <f t="shared" si="151"/>
        <v>Vendor28/27/2021 (6pm-8pm)1</v>
      </c>
      <c r="B4850" t="s">
        <v>102</v>
      </c>
      <c r="C4850" t="s">
        <v>126</v>
      </c>
      <c r="D4850" s="5" t="s">
        <v>332</v>
      </c>
      <c r="E4850">
        <v>1</v>
      </c>
      <c r="J4850">
        <f t="shared" si="150"/>
        <v>1</v>
      </c>
    </row>
    <row r="4851" spans="1:10" x14ac:dyDescent="0.25">
      <c r="A4851" s="4" t="str">
        <f t="shared" si="151"/>
        <v>Vendor28/27/2021 (6pm-8pm)2</v>
      </c>
      <c r="B4851" t="s">
        <v>102</v>
      </c>
      <c r="C4851" t="s">
        <v>126</v>
      </c>
      <c r="D4851" s="5" t="s">
        <v>332</v>
      </c>
      <c r="E4851">
        <v>2</v>
      </c>
      <c r="J4851">
        <f t="shared" si="150"/>
        <v>1</v>
      </c>
    </row>
    <row r="4852" spans="1:10" x14ac:dyDescent="0.25">
      <c r="A4852" s="4" t="str">
        <f t="shared" si="151"/>
        <v>Vendor28/27/2021 (6pm-8pm)3</v>
      </c>
      <c r="B4852" t="s">
        <v>102</v>
      </c>
      <c r="C4852" t="s">
        <v>126</v>
      </c>
      <c r="D4852" s="5" t="s">
        <v>332</v>
      </c>
      <c r="E4852">
        <v>3</v>
      </c>
      <c r="J4852">
        <f t="shared" si="150"/>
        <v>1</v>
      </c>
    </row>
    <row r="4853" spans="1:10" x14ac:dyDescent="0.25">
      <c r="A4853" s="4" t="str">
        <f t="shared" si="151"/>
        <v>Vendor28/27/2021 (6pm-8pm)4</v>
      </c>
      <c r="B4853" t="s">
        <v>102</v>
      </c>
      <c r="C4853" t="s">
        <v>126</v>
      </c>
      <c r="D4853" s="5" t="s">
        <v>332</v>
      </c>
      <c r="E4853">
        <v>4</v>
      </c>
      <c r="J4853">
        <f t="shared" si="150"/>
        <v>1</v>
      </c>
    </row>
    <row r="4854" spans="1:10" x14ac:dyDescent="0.25">
      <c r="A4854" s="4" t="str">
        <f t="shared" si="151"/>
        <v>Vendor28/27/2021 (6pm-8pm)5</v>
      </c>
      <c r="B4854" t="s">
        <v>102</v>
      </c>
      <c r="C4854" t="s">
        <v>126</v>
      </c>
      <c r="D4854" s="5" t="s">
        <v>332</v>
      </c>
      <c r="E4854">
        <v>5</v>
      </c>
      <c r="J4854">
        <f t="shared" si="150"/>
        <v>1</v>
      </c>
    </row>
    <row r="4855" spans="1:10" x14ac:dyDescent="0.25">
      <c r="A4855" s="4" t="str">
        <f t="shared" si="151"/>
        <v>Vendor28/27/2021 (6pm-8pm)6</v>
      </c>
      <c r="B4855" t="s">
        <v>102</v>
      </c>
      <c r="C4855" t="s">
        <v>126</v>
      </c>
      <c r="D4855" s="5" t="s">
        <v>332</v>
      </c>
      <c r="E4855">
        <v>6</v>
      </c>
      <c r="J4855">
        <f t="shared" si="150"/>
        <v>1</v>
      </c>
    </row>
    <row r="4856" spans="1:10" x14ac:dyDescent="0.25">
      <c r="A4856" s="4" t="str">
        <f t="shared" si="151"/>
        <v>Vendor28/27/2021 (6pm-8pm)7</v>
      </c>
      <c r="B4856" t="s">
        <v>102</v>
      </c>
      <c r="C4856" t="s">
        <v>126</v>
      </c>
      <c r="D4856" s="5" t="s">
        <v>332</v>
      </c>
      <c r="E4856">
        <v>7</v>
      </c>
      <c r="J4856">
        <f t="shared" si="150"/>
        <v>1</v>
      </c>
    </row>
    <row r="4857" spans="1:10" x14ac:dyDescent="0.25">
      <c r="A4857" s="4" t="str">
        <f t="shared" si="151"/>
        <v>Vendor28/27/2021 (6pm-8pm)8</v>
      </c>
      <c r="B4857" t="s">
        <v>102</v>
      </c>
      <c r="C4857" t="s">
        <v>126</v>
      </c>
      <c r="D4857" s="5" t="s">
        <v>332</v>
      </c>
      <c r="E4857">
        <v>8</v>
      </c>
      <c r="J4857">
        <f t="shared" si="150"/>
        <v>1</v>
      </c>
    </row>
    <row r="4858" spans="1:10" x14ac:dyDescent="0.25">
      <c r="A4858" s="4" t="str">
        <f t="shared" si="151"/>
        <v>Vendor28/27/2021 (6pm-8pm)9</v>
      </c>
      <c r="B4858" t="s">
        <v>102</v>
      </c>
      <c r="C4858" t="s">
        <v>126</v>
      </c>
      <c r="D4858" s="5" t="s">
        <v>332</v>
      </c>
      <c r="E4858">
        <v>9</v>
      </c>
      <c r="J4858">
        <f t="shared" si="150"/>
        <v>1</v>
      </c>
    </row>
    <row r="4859" spans="1:10" x14ac:dyDescent="0.25">
      <c r="A4859" s="4" t="str">
        <f t="shared" si="151"/>
        <v>Vendor28/27/2021 (6pm-8pm)10</v>
      </c>
      <c r="B4859" t="s">
        <v>102</v>
      </c>
      <c r="C4859" t="s">
        <v>126</v>
      </c>
      <c r="D4859" s="5" t="s">
        <v>332</v>
      </c>
      <c r="E4859">
        <v>10</v>
      </c>
      <c r="J4859">
        <f t="shared" si="150"/>
        <v>1</v>
      </c>
    </row>
    <row r="4860" spans="1:10" x14ac:dyDescent="0.25">
      <c r="A4860" s="4" t="str">
        <f t="shared" si="151"/>
        <v>Vendor28/27/2021 (6pm-8pm)11</v>
      </c>
      <c r="B4860" t="s">
        <v>102</v>
      </c>
      <c r="C4860" t="s">
        <v>126</v>
      </c>
      <c r="D4860" s="5" t="s">
        <v>332</v>
      </c>
      <c r="E4860">
        <v>11</v>
      </c>
      <c r="J4860">
        <f t="shared" si="150"/>
        <v>1</v>
      </c>
    </row>
    <row r="4861" spans="1:10" x14ac:dyDescent="0.25">
      <c r="A4861" s="4" t="str">
        <f t="shared" si="151"/>
        <v>Vendor28/27/2021 (6pm-8pm)12</v>
      </c>
      <c r="B4861" t="s">
        <v>102</v>
      </c>
      <c r="C4861" t="s">
        <v>126</v>
      </c>
      <c r="D4861" s="5" t="s">
        <v>332</v>
      </c>
      <c r="E4861">
        <v>12</v>
      </c>
      <c r="J4861">
        <f t="shared" si="150"/>
        <v>1</v>
      </c>
    </row>
    <row r="4862" spans="1:10" x14ac:dyDescent="0.25">
      <c r="A4862" s="4" t="str">
        <f t="shared" si="151"/>
        <v>Vendor28/27/2021 (6pm-8pm)13</v>
      </c>
      <c r="B4862" t="s">
        <v>102</v>
      </c>
      <c r="C4862" t="s">
        <v>126</v>
      </c>
      <c r="D4862" s="5" t="s">
        <v>332</v>
      </c>
      <c r="E4862">
        <v>13</v>
      </c>
      <c r="J4862">
        <f t="shared" si="150"/>
        <v>1</v>
      </c>
    </row>
    <row r="4863" spans="1:10" x14ac:dyDescent="0.25">
      <c r="A4863" s="4" t="str">
        <f t="shared" si="151"/>
        <v>Vendor28/27/2021 (6pm-8pm)14</v>
      </c>
      <c r="B4863" t="s">
        <v>102</v>
      </c>
      <c r="C4863" t="s">
        <v>126</v>
      </c>
      <c r="D4863" s="5" t="s">
        <v>332</v>
      </c>
      <c r="E4863">
        <v>14</v>
      </c>
      <c r="J4863">
        <f t="shared" si="150"/>
        <v>1</v>
      </c>
    </row>
    <row r="4864" spans="1:10" x14ac:dyDescent="0.25">
      <c r="A4864" s="4" t="str">
        <f t="shared" si="151"/>
        <v>Vendor28/27/2021 (6pm-8pm)15</v>
      </c>
      <c r="B4864" t="s">
        <v>102</v>
      </c>
      <c r="C4864" t="s">
        <v>126</v>
      </c>
      <c r="D4864" s="5" t="s">
        <v>332</v>
      </c>
      <c r="E4864">
        <v>15</v>
      </c>
      <c r="J4864">
        <f t="shared" si="150"/>
        <v>1</v>
      </c>
    </row>
    <row r="4865" spans="1:10" x14ac:dyDescent="0.25">
      <c r="A4865" s="4" t="str">
        <f t="shared" si="151"/>
        <v>Vendor28/27/2021 (6pm-8pm)16</v>
      </c>
      <c r="B4865" t="s">
        <v>102</v>
      </c>
      <c r="C4865" t="s">
        <v>126</v>
      </c>
      <c r="D4865" s="5" t="s">
        <v>332</v>
      </c>
      <c r="E4865">
        <v>16</v>
      </c>
      <c r="J4865">
        <f t="shared" si="150"/>
        <v>1</v>
      </c>
    </row>
    <row r="4866" spans="1:10" x14ac:dyDescent="0.25">
      <c r="A4866" s="4" t="str">
        <f t="shared" si="151"/>
        <v>Vendor28/27/2021 (6pm-8pm)17</v>
      </c>
      <c r="B4866" t="s">
        <v>102</v>
      </c>
      <c r="C4866" t="s">
        <v>126</v>
      </c>
      <c r="D4866" s="5" t="s">
        <v>332</v>
      </c>
      <c r="E4866">
        <v>17</v>
      </c>
      <c r="J4866">
        <f t="shared" ref="J4866:J4929" si="152">INDEX(events, MATCH(CONCATENATE(B4866, C4866, D4866), events_y, 0), MATCH("Confidential", events_x, 0))</f>
        <v>1</v>
      </c>
    </row>
    <row r="4867" spans="1:10" x14ac:dyDescent="0.25">
      <c r="A4867" s="4" t="str">
        <f t="shared" ref="A4867:A4930" si="153">B4867&amp;C4867&amp;D4867&amp;E4867</f>
        <v>Vendor28/27/2021 (6pm-8pm)18</v>
      </c>
      <c r="B4867" t="s">
        <v>102</v>
      </c>
      <c r="C4867" t="s">
        <v>126</v>
      </c>
      <c r="D4867" s="5" t="s">
        <v>332</v>
      </c>
      <c r="E4867">
        <v>18</v>
      </c>
      <c r="J4867">
        <f t="shared" si="152"/>
        <v>1</v>
      </c>
    </row>
    <row r="4868" spans="1:10" x14ac:dyDescent="0.25">
      <c r="A4868" s="4" t="str">
        <f t="shared" si="153"/>
        <v>Vendor28/27/2021 (6pm-8pm)19</v>
      </c>
      <c r="B4868" t="s">
        <v>102</v>
      </c>
      <c r="C4868" t="s">
        <v>126</v>
      </c>
      <c r="D4868" s="5" t="s">
        <v>332</v>
      </c>
      <c r="E4868">
        <v>19</v>
      </c>
      <c r="J4868">
        <f t="shared" si="152"/>
        <v>1</v>
      </c>
    </row>
    <row r="4869" spans="1:10" x14ac:dyDescent="0.25">
      <c r="A4869" s="4" t="str">
        <f t="shared" si="153"/>
        <v>Vendor28/27/2021 (6pm-8pm)20</v>
      </c>
      <c r="B4869" t="s">
        <v>102</v>
      </c>
      <c r="C4869" t="s">
        <v>126</v>
      </c>
      <c r="D4869" s="5" t="s">
        <v>332</v>
      </c>
      <c r="E4869">
        <v>20</v>
      </c>
      <c r="J4869">
        <f t="shared" si="152"/>
        <v>1</v>
      </c>
    </row>
    <row r="4870" spans="1:10" x14ac:dyDescent="0.25">
      <c r="A4870" s="4" t="str">
        <f t="shared" si="153"/>
        <v>Vendor28/27/2021 (6pm-8pm)21</v>
      </c>
      <c r="B4870" t="s">
        <v>102</v>
      </c>
      <c r="C4870" t="s">
        <v>126</v>
      </c>
      <c r="D4870" s="5" t="s">
        <v>332</v>
      </c>
      <c r="E4870">
        <v>21</v>
      </c>
      <c r="J4870">
        <f t="shared" si="152"/>
        <v>1</v>
      </c>
    </row>
    <row r="4871" spans="1:10" x14ac:dyDescent="0.25">
      <c r="A4871" s="4" t="str">
        <f t="shared" si="153"/>
        <v>Vendor28/27/2021 (6pm-8pm)22</v>
      </c>
      <c r="B4871" t="s">
        <v>102</v>
      </c>
      <c r="C4871" t="s">
        <v>126</v>
      </c>
      <c r="D4871" s="5" t="s">
        <v>332</v>
      </c>
      <c r="E4871">
        <v>22</v>
      </c>
      <c r="J4871">
        <f t="shared" si="152"/>
        <v>1</v>
      </c>
    </row>
    <row r="4872" spans="1:10" x14ac:dyDescent="0.25">
      <c r="A4872" s="4" t="str">
        <f t="shared" si="153"/>
        <v>Vendor28/27/2021 (6pm-8pm)23</v>
      </c>
      <c r="B4872" t="s">
        <v>102</v>
      </c>
      <c r="C4872" t="s">
        <v>126</v>
      </c>
      <c r="D4872" s="5" t="s">
        <v>332</v>
      </c>
      <c r="E4872">
        <v>23</v>
      </c>
      <c r="J4872">
        <f t="shared" si="152"/>
        <v>1</v>
      </c>
    </row>
    <row r="4873" spans="1:10" x14ac:dyDescent="0.25">
      <c r="A4873" s="4" t="str">
        <f t="shared" si="153"/>
        <v>Vendor28/27/2021 (6pm-8pm)24</v>
      </c>
      <c r="B4873" t="s">
        <v>102</v>
      </c>
      <c r="C4873" t="s">
        <v>126</v>
      </c>
      <c r="D4873" s="5" t="s">
        <v>332</v>
      </c>
      <c r="E4873">
        <v>24</v>
      </c>
      <c r="J4873">
        <f t="shared" si="152"/>
        <v>1</v>
      </c>
    </row>
    <row r="4874" spans="1:10" x14ac:dyDescent="0.25">
      <c r="A4874" s="4" t="str">
        <f t="shared" si="153"/>
        <v>Vendor29/9/2021 (6pm-8pm)1</v>
      </c>
      <c r="B4874" t="s">
        <v>102</v>
      </c>
      <c r="C4874" t="s">
        <v>126</v>
      </c>
      <c r="D4874" s="5" t="s">
        <v>333</v>
      </c>
      <c r="E4874">
        <v>1</v>
      </c>
      <c r="J4874">
        <f t="shared" si="152"/>
        <v>1</v>
      </c>
    </row>
    <row r="4875" spans="1:10" x14ac:dyDescent="0.25">
      <c r="A4875" s="4" t="str">
        <f t="shared" si="153"/>
        <v>Vendor29/9/2021 (6pm-8pm)2</v>
      </c>
      <c r="B4875" t="s">
        <v>102</v>
      </c>
      <c r="C4875" t="s">
        <v>126</v>
      </c>
      <c r="D4875" s="5" t="s">
        <v>333</v>
      </c>
      <c r="E4875">
        <v>2</v>
      </c>
      <c r="J4875">
        <f t="shared" si="152"/>
        <v>1</v>
      </c>
    </row>
    <row r="4876" spans="1:10" x14ac:dyDescent="0.25">
      <c r="A4876" s="4" t="str">
        <f t="shared" si="153"/>
        <v>Vendor29/9/2021 (6pm-8pm)3</v>
      </c>
      <c r="B4876" t="s">
        <v>102</v>
      </c>
      <c r="C4876" t="s">
        <v>126</v>
      </c>
      <c r="D4876" s="5" t="s">
        <v>333</v>
      </c>
      <c r="E4876">
        <v>3</v>
      </c>
      <c r="J4876">
        <f t="shared" si="152"/>
        <v>1</v>
      </c>
    </row>
    <row r="4877" spans="1:10" x14ac:dyDescent="0.25">
      <c r="A4877" s="4" t="str">
        <f t="shared" si="153"/>
        <v>Vendor29/9/2021 (6pm-8pm)4</v>
      </c>
      <c r="B4877" t="s">
        <v>102</v>
      </c>
      <c r="C4877" t="s">
        <v>126</v>
      </c>
      <c r="D4877" s="5" t="s">
        <v>333</v>
      </c>
      <c r="E4877">
        <v>4</v>
      </c>
      <c r="J4877">
        <f t="shared" si="152"/>
        <v>1</v>
      </c>
    </row>
    <row r="4878" spans="1:10" x14ac:dyDescent="0.25">
      <c r="A4878" s="4" t="str">
        <f t="shared" si="153"/>
        <v>Vendor29/9/2021 (6pm-8pm)5</v>
      </c>
      <c r="B4878" t="s">
        <v>102</v>
      </c>
      <c r="C4878" t="s">
        <v>126</v>
      </c>
      <c r="D4878" s="5" t="s">
        <v>333</v>
      </c>
      <c r="E4878">
        <v>5</v>
      </c>
      <c r="J4878">
        <f t="shared" si="152"/>
        <v>1</v>
      </c>
    </row>
    <row r="4879" spans="1:10" x14ac:dyDescent="0.25">
      <c r="A4879" s="4" t="str">
        <f t="shared" si="153"/>
        <v>Vendor29/9/2021 (6pm-8pm)6</v>
      </c>
      <c r="B4879" t="s">
        <v>102</v>
      </c>
      <c r="C4879" t="s">
        <v>126</v>
      </c>
      <c r="D4879" s="5" t="s">
        <v>333</v>
      </c>
      <c r="E4879">
        <v>6</v>
      </c>
      <c r="J4879">
        <f t="shared" si="152"/>
        <v>1</v>
      </c>
    </row>
    <row r="4880" spans="1:10" x14ac:dyDescent="0.25">
      <c r="A4880" s="4" t="str">
        <f t="shared" si="153"/>
        <v>Vendor29/9/2021 (6pm-8pm)7</v>
      </c>
      <c r="B4880" t="s">
        <v>102</v>
      </c>
      <c r="C4880" t="s">
        <v>126</v>
      </c>
      <c r="D4880" s="5" t="s">
        <v>333</v>
      </c>
      <c r="E4880">
        <v>7</v>
      </c>
      <c r="J4880">
        <f t="shared" si="152"/>
        <v>1</v>
      </c>
    </row>
    <row r="4881" spans="1:10" x14ac:dyDescent="0.25">
      <c r="A4881" s="4" t="str">
        <f t="shared" si="153"/>
        <v>Vendor29/9/2021 (6pm-8pm)8</v>
      </c>
      <c r="B4881" t="s">
        <v>102</v>
      </c>
      <c r="C4881" t="s">
        <v>126</v>
      </c>
      <c r="D4881" s="5" t="s">
        <v>333</v>
      </c>
      <c r="E4881">
        <v>8</v>
      </c>
      <c r="J4881">
        <f t="shared" si="152"/>
        <v>1</v>
      </c>
    </row>
    <row r="4882" spans="1:10" x14ac:dyDescent="0.25">
      <c r="A4882" s="4" t="str">
        <f t="shared" si="153"/>
        <v>Vendor29/9/2021 (6pm-8pm)9</v>
      </c>
      <c r="B4882" t="s">
        <v>102</v>
      </c>
      <c r="C4882" t="s">
        <v>126</v>
      </c>
      <c r="D4882" s="5" t="s">
        <v>333</v>
      </c>
      <c r="E4882">
        <v>9</v>
      </c>
      <c r="J4882">
        <f t="shared" si="152"/>
        <v>1</v>
      </c>
    </row>
    <row r="4883" spans="1:10" x14ac:dyDescent="0.25">
      <c r="A4883" s="4" t="str">
        <f t="shared" si="153"/>
        <v>Vendor29/9/2021 (6pm-8pm)10</v>
      </c>
      <c r="B4883" t="s">
        <v>102</v>
      </c>
      <c r="C4883" t="s">
        <v>126</v>
      </c>
      <c r="D4883" s="5" t="s">
        <v>333</v>
      </c>
      <c r="E4883">
        <v>10</v>
      </c>
      <c r="J4883">
        <f t="shared" si="152"/>
        <v>1</v>
      </c>
    </row>
    <row r="4884" spans="1:10" x14ac:dyDescent="0.25">
      <c r="A4884" s="4" t="str">
        <f t="shared" si="153"/>
        <v>Vendor29/9/2021 (6pm-8pm)11</v>
      </c>
      <c r="B4884" t="s">
        <v>102</v>
      </c>
      <c r="C4884" t="s">
        <v>126</v>
      </c>
      <c r="D4884" s="5" t="s">
        <v>333</v>
      </c>
      <c r="E4884">
        <v>11</v>
      </c>
      <c r="J4884">
        <f t="shared" si="152"/>
        <v>1</v>
      </c>
    </row>
    <row r="4885" spans="1:10" x14ac:dyDescent="0.25">
      <c r="A4885" s="4" t="str">
        <f t="shared" si="153"/>
        <v>Vendor29/9/2021 (6pm-8pm)12</v>
      </c>
      <c r="B4885" t="s">
        <v>102</v>
      </c>
      <c r="C4885" t="s">
        <v>126</v>
      </c>
      <c r="D4885" s="5" t="s">
        <v>333</v>
      </c>
      <c r="E4885">
        <v>12</v>
      </c>
      <c r="J4885">
        <f t="shared" si="152"/>
        <v>1</v>
      </c>
    </row>
    <row r="4886" spans="1:10" x14ac:dyDescent="0.25">
      <c r="A4886" s="4" t="str">
        <f t="shared" si="153"/>
        <v>Vendor29/9/2021 (6pm-8pm)13</v>
      </c>
      <c r="B4886" t="s">
        <v>102</v>
      </c>
      <c r="C4886" t="s">
        <v>126</v>
      </c>
      <c r="D4886" s="5" t="s">
        <v>333</v>
      </c>
      <c r="E4886">
        <v>13</v>
      </c>
      <c r="J4886">
        <f t="shared" si="152"/>
        <v>1</v>
      </c>
    </row>
    <row r="4887" spans="1:10" x14ac:dyDescent="0.25">
      <c r="A4887" s="4" t="str">
        <f t="shared" si="153"/>
        <v>Vendor29/9/2021 (6pm-8pm)14</v>
      </c>
      <c r="B4887" t="s">
        <v>102</v>
      </c>
      <c r="C4887" t="s">
        <v>126</v>
      </c>
      <c r="D4887" s="5" t="s">
        <v>333</v>
      </c>
      <c r="E4887">
        <v>14</v>
      </c>
      <c r="J4887">
        <f t="shared" si="152"/>
        <v>1</v>
      </c>
    </row>
    <row r="4888" spans="1:10" x14ac:dyDescent="0.25">
      <c r="A4888" s="4" t="str">
        <f t="shared" si="153"/>
        <v>Vendor29/9/2021 (6pm-8pm)15</v>
      </c>
      <c r="B4888" t="s">
        <v>102</v>
      </c>
      <c r="C4888" t="s">
        <v>126</v>
      </c>
      <c r="D4888" s="5" t="s">
        <v>333</v>
      </c>
      <c r="E4888">
        <v>15</v>
      </c>
      <c r="J4888">
        <f t="shared" si="152"/>
        <v>1</v>
      </c>
    </row>
    <row r="4889" spans="1:10" x14ac:dyDescent="0.25">
      <c r="A4889" s="4" t="str">
        <f t="shared" si="153"/>
        <v>Vendor29/9/2021 (6pm-8pm)16</v>
      </c>
      <c r="B4889" t="s">
        <v>102</v>
      </c>
      <c r="C4889" t="s">
        <v>126</v>
      </c>
      <c r="D4889" s="5" t="s">
        <v>333</v>
      </c>
      <c r="E4889">
        <v>16</v>
      </c>
      <c r="J4889">
        <f t="shared" si="152"/>
        <v>1</v>
      </c>
    </row>
    <row r="4890" spans="1:10" x14ac:dyDescent="0.25">
      <c r="A4890" s="4" t="str">
        <f t="shared" si="153"/>
        <v>Vendor29/9/2021 (6pm-8pm)17</v>
      </c>
      <c r="B4890" t="s">
        <v>102</v>
      </c>
      <c r="C4890" t="s">
        <v>126</v>
      </c>
      <c r="D4890" s="5" t="s">
        <v>333</v>
      </c>
      <c r="E4890">
        <v>17</v>
      </c>
      <c r="J4890">
        <f t="shared" si="152"/>
        <v>1</v>
      </c>
    </row>
    <row r="4891" spans="1:10" x14ac:dyDescent="0.25">
      <c r="A4891" s="4" t="str">
        <f t="shared" si="153"/>
        <v>Vendor29/9/2021 (6pm-8pm)18</v>
      </c>
      <c r="B4891" t="s">
        <v>102</v>
      </c>
      <c r="C4891" t="s">
        <v>126</v>
      </c>
      <c r="D4891" s="5" t="s">
        <v>333</v>
      </c>
      <c r="E4891">
        <v>18</v>
      </c>
      <c r="J4891">
        <f t="shared" si="152"/>
        <v>1</v>
      </c>
    </row>
    <row r="4892" spans="1:10" x14ac:dyDescent="0.25">
      <c r="A4892" s="4" t="str">
        <f t="shared" si="153"/>
        <v>Vendor29/9/2021 (6pm-8pm)19</v>
      </c>
      <c r="B4892" t="s">
        <v>102</v>
      </c>
      <c r="C4892" t="s">
        <v>126</v>
      </c>
      <c r="D4892" s="5" t="s">
        <v>333</v>
      </c>
      <c r="E4892">
        <v>19</v>
      </c>
      <c r="J4892">
        <f t="shared" si="152"/>
        <v>1</v>
      </c>
    </row>
    <row r="4893" spans="1:10" x14ac:dyDescent="0.25">
      <c r="A4893" s="4" t="str">
        <f t="shared" si="153"/>
        <v>Vendor29/9/2021 (6pm-8pm)20</v>
      </c>
      <c r="B4893" t="s">
        <v>102</v>
      </c>
      <c r="C4893" t="s">
        <v>126</v>
      </c>
      <c r="D4893" s="5" t="s">
        <v>333</v>
      </c>
      <c r="E4893">
        <v>20</v>
      </c>
      <c r="J4893">
        <f t="shared" si="152"/>
        <v>1</v>
      </c>
    </row>
    <row r="4894" spans="1:10" x14ac:dyDescent="0.25">
      <c r="A4894" s="4" t="str">
        <f t="shared" si="153"/>
        <v>Vendor29/9/2021 (6pm-8pm)21</v>
      </c>
      <c r="B4894" t="s">
        <v>102</v>
      </c>
      <c r="C4894" t="s">
        <v>126</v>
      </c>
      <c r="D4894" s="5" t="s">
        <v>333</v>
      </c>
      <c r="E4894">
        <v>21</v>
      </c>
      <c r="J4894">
        <f t="shared" si="152"/>
        <v>1</v>
      </c>
    </row>
    <row r="4895" spans="1:10" x14ac:dyDescent="0.25">
      <c r="A4895" s="4" t="str">
        <f t="shared" si="153"/>
        <v>Vendor29/9/2021 (6pm-8pm)22</v>
      </c>
      <c r="B4895" t="s">
        <v>102</v>
      </c>
      <c r="C4895" t="s">
        <v>126</v>
      </c>
      <c r="D4895" s="5" t="s">
        <v>333</v>
      </c>
      <c r="E4895">
        <v>22</v>
      </c>
      <c r="J4895">
        <f t="shared" si="152"/>
        <v>1</v>
      </c>
    </row>
    <row r="4896" spans="1:10" x14ac:dyDescent="0.25">
      <c r="A4896" s="4" t="str">
        <f t="shared" si="153"/>
        <v>Vendor29/9/2021 (6pm-8pm)23</v>
      </c>
      <c r="B4896" t="s">
        <v>102</v>
      </c>
      <c r="C4896" t="s">
        <v>126</v>
      </c>
      <c r="D4896" s="5" t="s">
        <v>333</v>
      </c>
      <c r="E4896">
        <v>23</v>
      </c>
      <c r="J4896">
        <f t="shared" si="152"/>
        <v>1</v>
      </c>
    </row>
    <row r="4897" spans="1:10" x14ac:dyDescent="0.25">
      <c r="A4897" s="4" t="str">
        <f t="shared" si="153"/>
        <v>Vendor29/9/2021 (6pm-8pm)24</v>
      </c>
      <c r="B4897" t="s">
        <v>102</v>
      </c>
      <c r="C4897" t="s">
        <v>126</v>
      </c>
      <c r="D4897" s="5" t="s">
        <v>333</v>
      </c>
      <c r="E4897">
        <v>24</v>
      </c>
      <c r="J4897">
        <f t="shared" si="152"/>
        <v>1</v>
      </c>
    </row>
    <row r="4898" spans="1:10" x14ac:dyDescent="0.25">
      <c r="A4898" s="4" t="str">
        <f t="shared" si="153"/>
        <v>Vendor29/14/2021 (4pm-7pm)1</v>
      </c>
      <c r="B4898" t="s">
        <v>102</v>
      </c>
      <c r="C4898" t="s">
        <v>126</v>
      </c>
      <c r="D4898" s="5" t="s">
        <v>334</v>
      </c>
      <c r="E4898">
        <v>1</v>
      </c>
      <c r="J4898">
        <f t="shared" si="152"/>
        <v>1</v>
      </c>
    </row>
    <row r="4899" spans="1:10" x14ac:dyDescent="0.25">
      <c r="A4899" s="4" t="str">
        <f t="shared" si="153"/>
        <v>Vendor29/14/2021 (4pm-7pm)2</v>
      </c>
      <c r="B4899" t="s">
        <v>102</v>
      </c>
      <c r="C4899" t="s">
        <v>126</v>
      </c>
      <c r="D4899" s="5" t="s">
        <v>334</v>
      </c>
      <c r="E4899">
        <v>2</v>
      </c>
      <c r="J4899">
        <f t="shared" si="152"/>
        <v>1</v>
      </c>
    </row>
    <row r="4900" spans="1:10" x14ac:dyDescent="0.25">
      <c r="A4900" s="4" t="str">
        <f t="shared" si="153"/>
        <v>Vendor29/14/2021 (4pm-7pm)3</v>
      </c>
      <c r="B4900" t="s">
        <v>102</v>
      </c>
      <c r="C4900" t="s">
        <v>126</v>
      </c>
      <c r="D4900" s="5" t="s">
        <v>334</v>
      </c>
      <c r="E4900">
        <v>3</v>
      </c>
      <c r="J4900">
        <f t="shared" si="152"/>
        <v>1</v>
      </c>
    </row>
    <row r="4901" spans="1:10" x14ac:dyDescent="0.25">
      <c r="A4901" s="4" t="str">
        <f t="shared" si="153"/>
        <v>Vendor29/14/2021 (4pm-7pm)4</v>
      </c>
      <c r="B4901" t="s">
        <v>102</v>
      </c>
      <c r="C4901" t="s">
        <v>126</v>
      </c>
      <c r="D4901" s="5" t="s">
        <v>334</v>
      </c>
      <c r="E4901">
        <v>4</v>
      </c>
      <c r="J4901">
        <f t="shared" si="152"/>
        <v>1</v>
      </c>
    </row>
    <row r="4902" spans="1:10" x14ac:dyDescent="0.25">
      <c r="A4902" s="4" t="str">
        <f t="shared" si="153"/>
        <v>Vendor29/14/2021 (4pm-7pm)5</v>
      </c>
      <c r="B4902" t="s">
        <v>102</v>
      </c>
      <c r="C4902" t="s">
        <v>126</v>
      </c>
      <c r="D4902" s="5" t="s">
        <v>334</v>
      </c>
      <c r="E4902">
        <v>5</v>
      </c>
      <c r="J4902">
        <f t="shared" si="152"/>
        <v>1</v>
      </c>
    </row>
    <row r="4903" spans="1:10" x14ac:dyDescent="0.25">
      <c r="A4903" s="4" t="str">
        <f t="shared" si="153"/>
        <v>Vendor29/14/2021 (4pm-7pm)6</v>
      </c>
      <c r="B4903" t="s">
        <v>102</v>
      </c>
      <c r="C4903" t="s">
        <v>126</v>
      </c>
      <c r="D4903" s="5" t="s">
        <v>334</v>
      </c>
      <c r="E4903">
        <v>6</v>
      </c>
      <c r="J4903">
        <f t="shared" si="152"/>
        <v>1</v>
      </c>
    </row>
    <row r="4904" spans="1:10" x14ac:dyDescent="0.25">
      <c r="A4904" s="4" t="str">
        <f t="shared" si="153"/>
        <v>Vendor29/14/2021 (4pm-7pm)7</v>
      </c>
      <c r="B4904" t="s">
        <v>102</v>
      </c>
      <c r="C4904" t="s">
        <v>126</v>
      </c>
      <c r="D4904" s="5" t="s">
        <v>334</v>
      </c>
      <c r="E4904">
        <v>7</v>
      </c>
      <c r="J4904">
        <f t="shared" si="152"/>
        <v>1</v>
      </c>
    </row>
    <row r="4905" spans="1:10" x14ac:dyDescent="0.25">
      <c r="A4905" s="4" t="str">
        <f t="shared" si="153"/>
        <v>Vendor29/14/2021 (4pm-7pm)8</v>
      </c>
      <c r="B4905" t="s">
        <v>102</v>
      </c>
      <c r="C4905" t="s">
        <v>126</v>
      </c>
      <c r="D4905" s="5" t="s">
        <v>334</v>
      </c>
      <c r="E4905">
        <v>8</v>
      </c>
      <c r="J4905">
        <f t="shared" si="152"/>
        <v>1</v>
      </c>
    </row>
    <row r="4906" spans="1:10" x14ac:dyDescent="0.25">
      <c r="A4906" s="4" t="str">
        <f t="shared" si="153"/>
        <v>Vendor29/14/2021 (4pm-7pm)9</v>
      </c>
      <c r="B4906" t="s">
        <v>102</v>
      </c>
      <c r="C4906" t="s">
        <v>126</v>
      </c>
      <c r="D4906" s="5" t="s">
        <v>334</v>
      </c>
      <c r="E4906">
        <v>9</v>
      </c>
      <c r="J4906">
        <f t="shared" si="152"/>
        <v>1</v>
      </c>
    </row>
    <row r="4907" spans="1:10" x14ac:dyDescent="0.25">
      <c r="A4907" s="4" t="str">
        <f t="shared" si="153"/>
        <v>Vendor29/14/2021 (4pm-7pm)10</v>
      </c>
      <c r="B4907" t="s">
        <v>102</v>
      </c>
      <c r="C4907" t="s">
        <v>126</v>
      </c>
      <c r="D4907" s="5" t="s">
        <v>334</v>
      </c>
      <c r="E4907">
        <v>10</v>
      </c>
      <c r="J4907">
        <f t="shared" si="152"/>
        <v>1</v>
      </c>
    </row>
    <row r="4908" spans="1:10" x14ac:dyDescent="0.25">
      <c r="A4908" s="4" t="str">
        <f t="shared" si="153"/>
        <v>Vendor29/14/2021 (4pm-7pm)11</v>
      </c>
      <c r="B4908" t="s">
        <v>102</v>
      </c>
      <c r="C4908" t="s">
        <v>126</v>
      </c>
      <c r="D4908" s="5" t="s">
        <v>334</v>
      </c>
      <c r="E4908">
        <v>11</v>
      </c>
      <c r="J4908">
        <f t="shared" si="152"/>
        <v>1</v>
      </c>
    </row>
    <row r="4909" spans="1:10" x14ac:dyDescent="0.25">
      <c r="A4909" s="4" t="str">
        <f t="shared" si="153"/>
        <v>Vendor29/14/2021 (4pm-7pm)12</v>
      </c>
      <c r="B4909" t="s">
        <v>102</v>
      </c>
      <c r="C4909" t="s">
        <v>126</v>
      </c>
      <c r="D4909" s="5" t="s">
        <v>334</v>
      </c>
      <c r="E4909">
        <v>12</v>
      </c>
      <c r="J4909">
        <f t="shared" si="152"/>
        <v>1</v>
      </c>
    </row>
    <row r="4910" spans="1:10" x14ac:dyDescent="0.25">
      <c r="A4910" s="4" t="str">
        <f t="shared" si="153"/>
        <v>Vendor29/14/2021 (4pm-7pm)13</v>
      </c>
      <c r="B4910" t="s">
        <v>102</v>
      </c>
      <c r="C4910" t="s">
        <v>126</v>
      </c>
      <c r="D4910" s="5" t="s">
        <v>334</v>
      </c>
      <c r="E4910">
        <v>13</v>
      </c>
      <c r="J4910">
        <f t="shared" si="152"/>
        <v>1</v>
      </c>
    </row>
    <row r="4911" spans="1:10" x14ac:dyDescent="0.25">
      <c r="A4911" s="4" t="str">
        <f t="shared" si="153"/>
        <v>Vendor29/14/2021 (4pm-7pm)14</v>
      </c>
      <c r="B4911" t="s">
        <v>102</v>
      </c>
      <c r="C4911" t="s">
        <v>126</v>
      </c>
      <c r="D4911" s="5" t="s">
        <v>334</v>
      </c>
      <c r="E4911">
        <v>14</v>
      </c>
      <c r="J4911">
        <f t="shared" si="152"/>
        <v>1</v>
      </c>
    </row>
    <row r="4912" spans="1:10" x14ac:dyDescent="0.25">
      <c r="A4912" s="4" t="str">
        <f t="shared" si="153"/>
        <v>Vendor29/14/2021 (4pm-7pm)15</v>
      </c>
      <c r="B4912" t="s">
        <v>102</v>
      </c>
      <c r="C4912" t="s">
        <v>126</v>
      </c>
      <c r="D4912" s="5" t="s">
        <v>334</v>
      </c>
      <c r="E4912">
        <v>15</v>
      </c>
      <c r="J4912">
        <f t="shared" si="152"/>
        <v>1</v>
      </c>
    </row>
    <row r="4913" spans="1:10" x14ac:dyDescent="0.25">
      <c r="A4913" s="4" t="str">
        <f t="shared" si="153"/>
        <v>Vendor29/14/2021 (4pm-7pm)16</v>
      </c>
      <c r="B4913" t="s">
        <v>102</v>
      </c>
      <c r="C4913" t="s">
        <v>126</v>
      </c>
      <c r="D4913" s="5" t="s">
        <v>334</v>
      </c>
      <c r="E4913">
        <v>16</v>
      </c>
      <c r="J4913">
        <f t="shared" si="152"/>
        <v>1</v>
      </c>
    </row>
    <row r="4914" spans="1:10" x14ac:dyDescent="0.25">
      <c r="A4914" s="4" t="str">
        <f t="shared" si="153"/>
        <v>Vendor29/14/2021 (4pm-7pm)17</v>
      </c>
      <c r="B4914" t="s">
        <v>102</v>
      </c>
      <c r="C4914" t="s">
        <v>126</v>
      </c>
      <c r="D4914" s="5" t="s">
        <v>334</v>
      </c>
      <c r="E4914">
        <v>17</v>
      </c>
      <c r="J4914">
        <f t="shared" si="152"/>
        <v>1</v>
      </c>
    </row>
    <row r="4915" spans="1:10" x14ac:dyDescent="0.25">
      <c r="A4915" s="4" t="str">
        <f t="shared" si="153"/>
        <v>Vendor29/14/2021 (4pm-7pm)18</v>
      </c>
      <c r="B4915" t="s">
        <v>102</v>
      </c>
      <c r="C4915" t="s">
        <v>126</v>
      </c>
      <c r="D4915" s="5" t="s">
        <v>334</v>
      </c>
      <c r="E4915">
        <v>18</v>
      </c>
      <c r="J4915">
        <f t="shared" si="152"/>
        <v>1</v>
      </c>
    </row>
    <row r="4916" spans="1:10" x14ac:dyDescent="0.25">
      <c r="A4916" s="4" t="str">
        <f t="shared" si="153"/>
        <v>Vendor29/14/2021 (4pm-7pm)19</v>
      </c>
      <c r="B4916" t="s">
        <v>102</v>
      </c>
      <c r="C4916" t="s">
        <v>126</v>
      </c>
      <c r="D4916" s="5" t="s">
        <v>334</v>
      </c>
      <c r="E4916">
        <v>19</v>
      </c>
      <c r="J4916">
        <f t="shared" si="152"/>
        <v>1</v>
      </c>
    </row>
    <row r="4917" spans="1:10" x14ac:dyDescent="0.25">
      <c r="A4917" s="4" t="str">
        <f t="shared" si="153"/>
        <v>Vendor29/14/2021 (4pm-7pm)20</v>
      </c>
      <c r="B4917" t="s">
        <v>102</v>
      </c>
      <c r="C4917" t="s">
        <v>126</v>
      </c>
      <c r="D4917" s="5" t="s">
        <v>334</v>
      </c>
      <c r="E4917">
        <v>20</v>
      </c>
      <c r="J4917">
        <f t="shared" si="152"/>
        <v>1</v>
      </c>
    </row>
    <row r="4918" spans="1:10" x14ac:dyDescent="0.25">
      <c r="A4918" s="4" t="str">
        <f t="shared" si="153"/>
        <v>Vendor29/14/2021 (4pm-7pm)21</v>
      </c>
      <c r="B4918" t="s">
        <v>102</v>
      </c>
      <c r="C4918" t="s">
        <v>126</v>
      </c>
      <c r="D4918" s="5" t="s">
        <v>334</v>
      </c>
      <c r="E4918">
        <v>21</v>
      </c>
      <c r="J4918">
        <f t="shared" si="152"/>
        <v>1</v>
      </c>
    </row>
    <row r="4919" spans="1:10" x14ac:dyDescent="0.25">
      <c r="A4919" s="4" t="str">
        <f t="shared" si="153"/>
        <v>Vendor29/14/2021 (4pm-7pm)22</v>
      </c>
      <c r="B4919" t="s">
        <v>102</v>
      </c>
      <c r="C4919" t="s">
        <v>126</v>
      </c>
      <c r="D4919" s="5" t="s">
        <v>334</v>
      </c>
      <c r="E4919">
        <v>22</v>
      </c>
      <c r="J4919">
        <f t="shared" si="152"/>
        <v>1</v>
      </c>
    </row>
    <row r="4920" spans="1:10" x14ac:dyDescent="0.25">
      <c r="A4920" s="4" t="str">
        <f t="shared" si="153"/>
        <v>Vendor29/14/2021 (4pm-7pm)23</v>
      </c>
      <c r="B4920" t="s">
        <v>102</v>
      </c>
      <c r="C4920" t="s">
        <v>126</v>
      </c>
      <c r="D4920" s="5" t="s">
        <v>334</v>
      </c>
      <c r="E4920">
        <v>23</v>
      </c>
      <c r="J4920">
        <f t="shared" si="152"/>
        <v>1</v>
      </c>
    </row>
    <row r="4921" spans="1:10" x14ac:dyDescent="0.25">
      <c r="A4921" s="4" t="str">
        <f t="shared" si="153"/>
        <v>Vendor29/14/2021 (4pm-7pm)24</v>
      </c>
      <c r="B4921" t="s">
        <v>102</v>
      </c>
      <c r="C4921" t="s">
        <v>126</v>
      </c>
      <c r="D4921" s="5" t="s">
        <v>334</v>
      </c>
      <c r="E4921">
        <v>24</v>
      </c>
      <c r="J4921">
        <f t="shared" si="152"/>
        <v>1</v>
      </c>
    </row>
    <row r="4922" spans="1:10" x14ac:dyDescent="0.25">
      <c r="A4922" s="4" t="str">
        <f t="shared" si="153"/>
        <v>Vendor29/22/2021 (4pm-5pm &amp; 5:55pm-7pm)1</v>
      </c>
      <c r="B4922" t="s">
        <v>102</v>
      </c>
      <c r="C4922" t="s">
        <v>126</v>
      </c>
      <c r="D4922" s="5" t="s">
        <v>335</v>
      </c>
      <c r="E4922">
        <v>1</v>
      </c>
      <c r="J4922">
        <f t="shared" si="152"/>
        <v>1</v>
      </c>
    </row>
    <row r="4923" spans="1:10" x14ac:dyDescent="0.25">
      <c r="A4923" s="4" t="str">
        <f t="shared" si="153"/>
        <v>Vendor29/22/2021 (4pm-5pm &amp; 5:55pm-7pm)2</v>
      </c>
      <c r="B4923" t="s">
        <v>102</v>
      </c>
      <c r="C4923" t="s">
        <v>126</v>
      </c>
      <c r="D4923" s="5" t="s">
        <v>335</v>
      </c>
      <c r="E4923">
        <v>2</v>
      </c>
      <c r="J4923">
        <f t="shared" si="152"/>
        <v>1</v>
      </c>
    </row>
    <row r="4924" spans="1:10" x14ac:dyDescent="0.25">
      <c r="A4924" s="4" t="str">
        <f t="shared" si="153"/>
        <v>Vendor29/22/2021 (4pm-5pm &amp; 5:55pm-7pm)3</v>
      </c>
      <c r="B4924" t="s">
        <v>102</v>
      </c>
      <c r="C4924" t="s">
        <v>126</v>
      </c>
      <c r="D4924" s="5" t="s">
        <v>335</v>
      </c>
      <c r="E4924">
        <v>3</v>
      </c>
      <c r="J4924">
        <f t="shared" si="152"/>
        <v>1</v>
      </c>
    </row>
    <row r="4925" spans="1:10" x14ac:dyDescent="0.25">
      <c r="A4925" s="4" t="str">
        <f t="shared" si="153"/>
        <v>Vendor29/22/2021 (4pm-5pm &amp; 5:55pm-7pm)4</v>
      </c>
      <c r="B4925" t="s">
        <v>102</v>
      </c>
      <c r="C4925" t="s">
        <v>126</v>
      </c>
      <c r="D4925" s="5" t="s">
        <v>335</v>
      </c>
      <c r="E4925">
        <v>4</v>
      </c>
      <c r="J4925">
        <f t="shared" si="152"/>
        <v>1</v>
      </c>
    </row>
    <row r="4926" spans="1:10" x14ac:dyDescent="0.25">
      <c r="A4926" s="4" t="str">
        <f t="shared" si="153"/>
        <v>Vendor29/22/2021 (4pm-5pm &amp; 5:55pm-7pm)5</v>
      </c>
      <c r="B4926" t="s">
        <v>102</v>
      </c>
      <c r="C4926" t="s">
        <v>126</v>
      </c>
      <c r="D4926" s="5" t="s">
        <v>335</v>
      </c>
      <c r="E4926">
        <v>5</v>
      </c>
      <c r="J4926">
        <f t="shared" si="152"/>
        <v>1</v>
      </c>
    </row>
    <row r="4927" spans="1:10" x14ac:dyDescent="0.25">
      <c r="A4927" s="4" t="str">
        <f t="shared" si="153"/>
        <v>Vendor29/22/2021 (4pm-5pm &amp; 5:55pm-7pm)6</v>
      </c>
      <c r="B4927" t="s">
        <v>102</v>
      </c>
      <c r="C4927" t="s">
        <v>126</v>
      </c>
      <c r="D4927" s="5" t="s">
        <v>335</v>
      </c>
      <c r="E4927">
        <v>6</v>
      </c>
      <c r="J4927">
        <f t="shared" si="152"/>
        <v>1</v>
      </c>
    </row>
    <row r="4928" spans="1:10" x14ac:dyDescent="0.25">
      <c r="A4928" s="4" t="str">
        <f t="shared" si="153"/>
        <v>Vendor29/22/2021 (4pm-5pm &amp; 5:55pm-7pm)7</v>
      </c>
      <c r="B4928" t="s">
        <v>102</v>
      </c>
      <c r="C4928" t="s">
        <v>126</v>
      </c>
      <c r="D4928" s="5" t="s">
        <v>335</v>
      </c>
      <c r="E4928">
        <v>7</v>
      </c>
      <c r="J4928">
        <f t="shared" si="152"/>
        <v>1</v>
      </c>
    </row>
    <row r="4929" spans="1:10" x14ac:dyDescent="0.25">
      <c r="A4929" s="4" t="str">
        <f t="shared" si="153"/>
        <v>Vendor29/22/2021 (4pm-5pm &amp; 5:55pm-7pm)8</v>
      </c>
      <c r="B4929" t="s">
        <v>102</v>
      </c>
      <c r="C4929" t="s">
        <v>126</v>
      </c>
      <c r="D4929" s="5" t="s">
        <v>335</v>
      </c>
      <c r="E4929">
        <v>8</v>
      </c>
      <c r="J4929">
        <f t="shared" si="152"/>
        <v>1</v>
      </c>
    </row>
    <row r="4930" spans="1:10" x14ac:dyDescent="0.25">
      <c r="A4930" s="4" t="str">
        <f t="shared" si="153"/>
        <v>Vendor29/22/2021 (4pm-5pm &amp; 5:55pm-7pm)9</v>
      </c>
      <c r="B4930" t="s">
        <v>102</v>
      </c>
      <c r="C4930" t="s">
        <v>126</v>
      </c>
      <c r="D4930" s="5" t="s">
        <v>335</v>
      </c>
      <c r="E4930">
        <v>9</v>
      </c>
      <c r="J4930">
        <f t="shared" ref="J4930:J4993" si="154">INDEX(events, MATCH(CONCATENATE(B4930, C4930, D4930), events_y, 0), MATCH("Confidential", events_x, 0))</f>
        <v>1</v>
      </c>
    </row>
    <row r="4931" spans="1:10" x14ac:dyDescent="0.25">
      <c r="A4931" s="4" t="str">
        <f t="shared" ref="A4931:A4994" si="155">B4931&amp;C4931&amp;D4931&amp;E4931</f>
        <v>Vendor29/22/2021 (4pm-5pm &amp; 5:55pm-7pm)10</v>
      </c>
      <c r="B4931" t="s">
        <v>102</v>
      </c>
      <c r="C4931" t="s">
        <v>126</v>
      </c>
      <c r="D4931" s="5" t="s">
        <v>335</v>
      </c>
      <c r="E4931">
        <v>10</v>
      </c>
      <c r="J4931">
        <f t="shared" si="154"/>
        <v>1</v>
      </c>
    </row>
    <row r="4932" spans="1:10" x14ac:dyDescent="0.25">
      <c r="A4932" s="4" t="str">
        <f t="shared" si="155"/>
        <v>Vendor29/22/2021 (4pm-5pm &amp; 5:55pm-7pm)11</v>
      </c>
      <c r="B4932" t="s">
        <v>102</v>
      </c>
      <c r="C4932" t="s">
        <v>126</v>
      </c>
      <c r="D4932" s="5" t="s">
        <v>335</v>
      </c>
      <c r="E4932">
        <v>11</v>
      </c>
      <c r="J4932">
        <f t="shared" si="154"/>
        <v>1</v>
      </c>
    </row>
    <row r="4933" spans="1:10" x14ac:dyDescent="0.25">
      <c r="A4933" s="4" t="str">
        <f t="shared" si="155"/>
        <v>Vendor29/22/2021 (4pm-5pm &amp; 5:55pm-7pm)12</v>
      </c>
      <c r="B4933" t="s">
        <v>102</v>
      </c>
      <c r="C4933" t="s">
        <v>126</v>
      </c>
      <c r="D4933" s="5" t="s">
        <v>335</v>
      </c>
      <c r="E4933">
        <v>12</v>
      </c>
      <c r="J4933">
        <f t="shared" si="154"/>
        <v>1</v>
      </c>
    </row>
    <row r="4934" spans="1:10" x14ac:dyDescent="0.25">
      <c r="A4934" s="4" t="str">
        <f t="shared" si="155"/>
        <v>Vendor29/22/2021 (4pm-5pm &amp; 5:55pm-7pm)13</v>
      </c>
      <c r="B4934" t="s">
        <v>102</v>
      </c>
      <c r="C4934" t="s">
        <v>126</v>
      </c>
      <c r="D4934" s="5" t="s">
        <v>335</v>
      </c>
      <c r="E4934">
        <v>13</v>
      </c>
      <c r="J4934">
        <f t="shared" si="154"/>
        <v>1</v>
      </c>
    </row>
    <row r="4935" spans="1:10" x14ac:dyDescent="0.25">
      <c r="A4935" s="4" t="str">
        <f t="shared" si="155"/>
        <v>Vendor29/22/2021 (4pm-5pm &amp; 5:55pm-7pm)14</v>
      </c>
      <c r="B4935" t="s">
        <v>102</v>
      </c>
      <c r="C4935" t="s">
        <v>126</v>
      </c>
      <c r="D4935" s="5" t="s">
        <v>335</v>
      </c>
      <c r="E4935">
        <v>14</v>
      </c>
      <c r="J4935">
        <f t="shared" si="154"/>
        <v>1</v>
      </c>
    </row>
    <row r="4936" spans="1:10" x14ac:dyDescent="0.25">
      <c r="A4936" s="4" t="str">
        <f t="shared" si="155"/>
        <v>Vendor29/22/2021 (4pm-5pm &amp; 5:55pm-7pm)15</v>
      </c>
      <c r="B4936" t="s">
        <v>102</v>
      </c>
      <c r="C4936" t="s">
        <v>126</v>
      </c>
      <c r="D4936" s="5" t="s">
        <v>335</v>
      </c>
      <c r="E4936">
        <v>15</v>
      </c>
      <c r="J4936">
        <f t="shared" si="154"/>
        <v>1</v>
      </c>
    </row>
    <row r="4937" spans="1:10" x14ac:dyDescent="0.25">
      <c r="A4937" s="4" t="str">
        <f t="shared" si="155"/>
        <v>Vendor29/22/2021 (4pm-5pm &amp; 5:55pm-7pm)16</v>
      </c>
      <c r="B4937" t="s">
        <v>102</v>
      </c>
      <c r="C4937" t="s">
        <v>126</v>
      </c>
      <c r="D4937" s="5" t="s">
        <v>335</v>
      </c>
      <c r="E4937">
        <v>16</v>
      </c>
      <c r="J4937">
        <f t="shared" si="154"/>
        <v>1</v>
      </c>
    </row>
    <row r="4938" spans="1:10" x14ac:dyDescent="0.25">
      <c r="A4938" s="4" t="str">
        <f t="shared" si="155"/>
        <v>Vendor29/22/2021 (4pm-5pm &amp; 5:55pm-7pm)17</v>
      </c>
      <c r="B4938" t="s">
        <v>102</v>
      </c>
      <c r="C4938" t="s">
        <v>126</v>
      </c>
      <c r="D4938" s="5" t="s">
        <v>335</v>
      </c>
      <c r="E4938">
        <v>17</v>
      </c>
      <c r="J4938">
        <f t="shared" si="154"/>
        <v>1</v>
      </c>
    </row>
    <row r="4939" spans="1:10" x14ac:dyDescent="0.25">
      <c r="A4939" s="4" t="str">
        <f t="shared" si="155"/>
        <v>Vendor29/22/2021 (4pm-5pm &amp; 5:55pm-7pm)18</v>
      </c>
      <c r="B4939" t="s">
        <v>102</v>
      </c>
      <c r="C4939" t="s">
        <v>126</v>
      </c>
      <c r="D4939" s="5" t="s">
        <v>335</v>
      </c>
      <c r="E4939">
        <v>18</v>
      </c>
      <c r="J4939">
        <f t="shared" si="154"/>
        <v>1</v>
      </c>
    </row>
    <row r="4940" spans="1:10" x14ac:dyDescent="0.25">
      <c r="A4940" s="4" t="str">
        <f t="shared" si="155"/>
        <v>Vendor29/22/2021 (4pm-5pm &amp; 5:55pm-7pm)19</v>
      </c>
      <c r="B4940" t="s">
        <v>102</v>
      </c>
      <c r="C4940" t="s">
        <v>126</v>
      </c>
      <c r="D4940" s="5" t="s">
        <v>335</v>
      </c>
      <c r="E4940">
        <v>19</v>
      </c>
      <c r="J4940">
        <f t="shared" si="154"/>
        <v>1</v>
      </c>
    </row>
    <row r="4941" spans="1:10" x14ac:dyDescent="0.25">
      <c r="A4941" s="4" t="str">
        <f t="shared" si="155"/>
        <v>Vendor29/22/2021 (4pm-5pm &amp; 5:55pm-7pm)20</v>
      </c>
      <c r="B4941" t="s">
        <v>102</v>
      </c>
      <c r="C4941" t="s">
        <v>126</v>
      </c>
      <c r="D4941" s="5" t="s">
        <v>335</v>
      </c>
      <c r="E4941">
        <v>20</v>
      </c>
      <c r="J4941">
        <f t="shared" si="154"/>
        <v>1</v>
      </c>
    </row>
    <row r="4942" spans="1:10" x14ac:dyDescent="0.25">
      <c r="A4942" s="4" t="str">
        <f t="shared" si="155"/>
        <v>Vendor29/22/2021 (4pm-5pm &amp; 5:55pm-7pm)21</v>
      </c>
      <c r="B4942" t="s">
        <v>102</v>
      </c>
      <c r="C4942" t="s">
        <v>126</v>
      </c>
      <c r="D4942" s="5" t="s">
        <v>335</v>
      </c>
      <c r="E4942">
        <v>21</v>
      </c>
      <c r="J4942">
        <f t="shared" si="154"/>
        <v>1</v>
      </c>
    </row>
    <row r="4943" spans="1:10" x14ac:dyDescent="0.25">
      <c r="A4943" s="4" t="str">
        <f t="shared" si="155"/>
        <v>Vendor29/22/2021 (4pm-5pm &amp; 5:55pm-7pm)22</v>
      </c>
      <c r="B4943" t="s">
        <v>102</v>
      </c>
      <c r="C4943" t="s">
        <v>126</v>
      </c>
      <c r="D4943" s="5" t="s">
        <v>335</v>
      </c>
      <c r="E4943">
        <v>22</v>
      </c>
      <c r="J4943">
        <f t="shared" si="154"/>
        <v>1</v>
      </c>
    </row>
    <row r="4944" spans="1:10" x14ac:dyDescent="0.25">
      <c r="A4944" s="4" t="str">
        <f t="shared" si="155"/>
        <v>Vendor29/22/2021 (4pm-5pm &amp; 5:55pm-7pm)23</v>
      </c>
      <c r="B4944" t="s">
        <v>102</v>
      </c>
      <c r="C4944" t="s">
        <v>126</v>
      </c>
      <c r="D4944" s="5" t="s">
        <v>335</v>
      </c>
      <c r="E4944">
        <v>23</v>
      </c>
      <c r="J4944">
        <f t="shared" si="154"/>
        <v>1</v>
      </c>
    </row>
    <row r="4945" spans="1:10" x14ac:dyDescent="0.25">
      <c r="A4945" s="4" t="str">
        <f t="shared" si="155"/>
        <v>Vendor29/22/2021 (4pm-5pm &amp; 5:55pm-7pm)24</v>
      </c>
      <c r="B4945" t="s">
        <v>102</v>
      </c>
      <c r="C4945" t="s">
        <v>126</v>
      </c>
      <c r="D4945" s="5" t="s">
        <v>335</v>
      </c>
      <c r="E4945">
        <v>24</v>
      </c>
      <c r="J4945">
        <f t="shared" si="154"/>
        <v>1</v>
      </c>
    </row>
    <row r="4946" spans="1:10" x14ac:dyDescent="0.25">
      <c r="A4946" s="4" t="str">
        <f t="shared" si="155"/>
        <v>Vendor29/30/2021 (5pm-7pm)1</v>
      </c>
      <c r="B4946" t="s">
        <v>102</v>
      </c>
      <c r="C4946" t="s">
        <v>126</v>
      </c>
      <c r="D4946" s="5" t="s">
        <v>336</v>
      </c>
      <c r="E4946">
        <v>1</v>
      </c>
      <c r="J4946">
        <f t="shared" si="154"/>
        <v>1</v>
      </c>
    </row>
    <row r="4947" spans="1:10" x14ac:dyDescent="0.25">
      <c r="A4947" s="4" t="str">
        <f t="shared" si="155"/>
        <v>Vendor29/30/2021 (5pm-7pm)2</v>
      </c>
      <c r="B4947" t="s">
        <v>102</v>
      </c>
      <c r="C4947" t="s">
        <v>126</v>
      </c>
      <c r="D4947" s="5" t="s">
        <v>336</v>
      </c>
      <c r="E4947">
        <v>2</v>
      </c>
      <c r="J4947">
        <f t="shared" si="154"/>
        <v>1</v>
      </c>
    </row>
    <row r="4948" spans="1:10" x14ac:dyDescent="0.25">
      <c r="A4948" s="4" t="str">
        <f t="shared" si="155"/>
        <v>Vendor29/30/2021 (5pm-7pm)3</v>
      </c>
      <c r="B4948" t="s">
        <v>102</v>
      </c>
      <c r="C4948" t="s">
        <v>126</v>
      </c>
      <c r="D4948" s="5" t="s">
        <v>336</v>
      </c>
      <c r="E4948">
        <v>3</v>
      </c>
      <c r="J4948">
        <f t="shared" si="154"/>
        <v>1</v>
      </c>
    </row>
    <row r="4949" spans="1:10" x14ac:dyDescent="0.25">
      <c r="A4949" s="4" t="str">
        <f t="shared" si="155"/>
        <v>Vendor29/30/2021 (5pm-7pm)4</v>
      </c>
      <c r="B4949" t="s">
        <v>102</v>
      </c>
      <c r="C4949" t="s">
        <v>126</v>
      </c>
      <c r="D4949" s="5" t="s">
        <v>336</v>
      </c>
      <c r="E4949">
        <v>4</v>
      </c>
      <c r="J4949">
        <f t="shared" si="154"/>
        <v>1</v>
      </c>
    </row>
    <row r="4950" spans="1:10" x14ac:dyDescent="0.25">
      <c r="A4950" s="4" t="str">
        <f t="shared" si="155"/>
        <v>Vendor29/30/2021 (5pm-7pm)5</v>
      </c>
      <c r="B4950" t="s">
        <v>102</v>
      </c>
      <c r="C4950" t="s">
        <v>126</v>
      </c>
      <c r="D4950" s="5" t="s">
        <v>336</v>
      </c>
      <c r="E4950">
        <v>5</v>
      </c>
      <c r="J4950">
        <f t="shared" si="154"/>
        <v>1</v>
      </c>
    </row>
    <row r="4951" spans="1:10" x14ac:dyDescent="0.25">
      <c r="A4951" s="4" t="str">
        <f t="shared" si="155"/>
        <v>Vendor29/30/2021 (5pm-7pm)6</v>
      </c>
      <c r="B4951" t="s">
        <v>102</v>
      </c>
      <c r="C4951" t="s">
        <v>126</v>
      </c>
      <c r="D4951" s="5" t="s">
        <v>336</v>
      </c>
      <c r="E4951">
        <v>6</v>
      </c>
      <c r="J4951">
        <f t="shared" si="154"/>
        <v>1</v>
      </c>
    </row>
    <row r="4952" spans="1:10" x14ac:dyDescent="0.25">
      <c r="A4952" s="4" t="str">
        <f t="shared" si="155"/>
        <v>Vendor29/30/2021 (5pm-7pm)7</v>
      </c>
      <c r="B4952" t="s">
        <v>102</v>
      </c>
      <c r="C4952" t="s">
        <v>126</v>
      </c>
      <c r="D4952" s="5" t="s">
        <v>336</v>
      </c>
      <c r="E4952">
        <v>7</v>
      </c>
      <c r="J4952">
        <f t="shared" si="154"/>
        <v>1</v>
      </c>
    </row>
    <row r="4953" spans="1:10" x14ac:dyDescent="0.25">
      <c r="A4953" s="4" t="str">
        <f t="shared" si="155"/>
        <v>Vendor29/30/2021 (5pm-7pm)8</v>
      </c>
      <c r="B4953" t="s">
        <v>102</v>
      </c>
      <c r="C4953" t="s">
        <v>126</v>
      </c>
      <c r="D4953" s="5" t="s">
        <v>336</v>
      </c>
      <c r="E4953">
        <v>8</v>
      </c>
      <c r="J4953">
        <f t="shared" si="154"/>
        <v>1</v>
      </c>
    </row>
    <row r="4954" spans="1:10" x14ac:dyDescent="0.25">
      <c r="A4954" s="4" t="str">
        <f t="shared" si="155"/>
        <v>Vendor29/30/2021 (5pm-7pm)9</v>
      </c>
      <c r="B4954" t="s">
        <v>102</v>
      </c>
      <c r="C4954" t="s">
        <v>126</v>
      </c>
      <c r="D4954" s="5" t="s">
        <v>336</v>
      </c>
      <c r="E4954">
        <v>9</v>
      </c>
      <c r="J4954">
        <f t="shared" si="154"/>
        <v>1</v>
      </c>
    </row>
    <row r="4955" spans="1:10" x14ac:dyDescent="0.25">
      <c r="A4955" s="4" t="str">
        <f t="shared" si="155"/>
        <v>Vendor29/30/2021 (5pm-7pm)10</v>
      </c>
      <c r="B4955" t="s">
        <v>102</v>
      </c>
      <c r="C4955" t="s">
        <v>126</v>
      </c>
      <c r="D4955" s="5" t="s">
        <v>336</v>
      </c>
      <c r="E4955">
        <v>10</v>
      </c>
      <c r="J4955">
        <f t="shared" si="154"/>
        <v>1</v>
      </c>
    </row>
    <row r="4956" spans="1:10" x14ac:dyDescent="0.25">
      <c r="A4956" s="4" t="str">
        <f t="shared" si="155"/>
        <v>Vendor29/30/2021 (5pm-7pm)11</v>
      </c>
      <c r="B4956" t="s">
        <v>102</v>
      </c>
      <c r="C4956" t="s">
        <v>126</v>
      </c>
      <c r="D4956" s="5" t="s">
        <v>336</v>
      </c>
      <c r="E4956">
        <v>11</v>
      </c>
      <c r="J4956">
        <f t="shared" si="154"/>
        <v>1</v>
      </c>
    </row>
    <row r="4957" spans="1:10" x14ac:dyDescent="0.25">
      <c r="A4957" s="4" t="str">
        <f t="shared" si="155"/>
        <v>Vendor29/30/2021 (5pm-7pm)12</v>
      </c>
      <c r="B4957" t="s">
        <v>102</v>
      </c>
      <c r="C4957" t="s">
        <v>126</v>
      </c>
      <c r="D4957" s="5" t="s">
        <v>336</v>
      </c>
      <c r="E4957">
        <v>12</v>
      </c>
      <c r="J4957">
        <f t="shared" si="154"/>
        <v>1</v>
      </c>
    </row>
    <row r="4958" spans="1:10" x14ac:dyDescent="0.25">
      <c r="A4958" s="4" t="str">
        <f t="shared" si="155"/>
        <v>Vendor29/30/2021 (5pm-7pm)13</v>
      </c>
      <c r="B4958" t="s">
        <v>102</v>
      </c>
      <c r="C4958" t="s">
        <v>126</v>
      </c>
      <c r="D4958" s="5" t="s">
        <v>336</v>
      </c>
      <c r="E4958">
        <v>13</v>
      </c>
      <c r="J4958">
        <f t="shared" si="154"/>
        <v>1</v>
      </c>
    </row>
    <row r="4959" spans="1:10" x14ac:dyDescent="0.25">
      <c r="A4959" s="4" t="str">
        <f t="shared" si="155"/>
        <v>Vendor29/30/2021 (5pm-7pm)14</v>
      </c>
      <c r="B4959" t="s">
        <v>102</v>
      </c>
      <c r="C4959" t="s">
        <v>126</v>
      </c>
      <c r="D4959" s="5" t="s">
        <v>336</v>
      </c>
      <c r="E4959">
        <v>14</v>
      </c>
      <c r="J4959">
        <f t="shared" si="154"/>
        <v>1</v>
      </c>
    </row>
    <row r="4960" spans="1:10" x14ac:dyDescent="0.25">
      <c r="A4960" s="4" t="str">
        <f t="shared" si="155"/>
        <v>Vendor29/30/2021 (5pm-7pm)15</v>
      </c>
      <c r="B4960" t="s">
        <v>102</v>
      </c>
      <c r="C4960" t="s">
        <v>126</v>
      </c>
      <c r="D4960" s="5" t="s">
        <v>336</v>
      </c>
      <c r="E4960">
        <v>15</v>
      </c>
      <c r="J4960">
        <f t="shared" si="154"/>
        <v>1</v>
      </c>
    </row>
    <row r="4961" spans="1:10" x14ac:dyDescent="0.25">
      <c r="A4961" s="4" t="str">
        <f t="shared" si="155"/>
        <v>Vendor29/30/2021 (5pm-7pm)16</v>
      </c>
      <c r="B4961" t="s">
        <v>102</v>
      </c>
      <c r="C4961" t="s">
        <v>126</v>
      </c>
      <c r="D4961" s="5" t="s">
        <v>336</v>
      </c>
      <c r="E4961">
        <v>16</v>
      </c>
      <c r="J4961">
        <f t="shared" si="154"/>
        <v>1</v>
      </c>
    </row>
    <row r="4962" spans="1:10" x14ac:dyDescent="0.25">
      <c r="A4962" s="4" t="str">
        <f t="shared" si="155"/>
        <v>Vendor29/30/2021 (5pm-7pm)17</v>
      </c>
      <c r="B4962" t="s">
        <v>102</v>
      </c>
      <c r="C4962" t="s">
        <v>126</v>
      </c>
      <c r="D4962" s="5" t="s">
        <v>336</v>
      </c>
      <c r="E4962">
        <v>17</v>
      </c>
      <c r="J4962">
        <f t="shared" si="154"/>
        <v>1</v>
      </c>
    </row>
    <row r="4963" spans="1:10" x14ac:dyDescent="0.25">
      <c r="A4963" s="4" t="str">
        <f t="shared" si="155"/>
        <v>Vendor29/30/2021 (5pm-7pm)18</v>
      </c>
      <c r="B4963" t="s">
        <v>102</v>
      </c>
      <c r="C4963" t="s">
        <v>126</v>
      </c>
      <c r="D4963" s="5" t="s">
        <v>336</v>
      </c>
      <c r="E4963">
        <v>18</v>
      </c>
      <c r="J4963">
        <f t="shared" si="154"/>
        <v>1</v>
      </c>
    </row>
    <row r="4964" spans="1:10" x14ac:dyDescent="0.25">
      <c r="A4964" s="4" t="str">
        <f t="shared" si="155"/>
        <v>Vendor29/30/2021 (5pm-7pm)19</v>
      </c>
      <c r="B4964" t="s">
        <v>102</v>
      </c>
      <c r="C4964" t="s">
        <v>126</v>
      </c>
      <c r="D4964" s="5" t="s">
        <v>336</v>
      </c>
      <c r="E4964">
        <v>19</v>
      </c>
      <c r="J4964">
        <f t="shared" si="154"/>
        <v>1</v>
      </c>
    </row>
    <row r="4965" spans="1:10" x14ac:dyDescent="0.25">
      <c r="A4965" s="4" t="str">
        <f t="shared" si="155"/>
        <v>Vendor29/30/2021 (5pm-7pm)20</v>
      </c>
      <c r="B4965" t="s">
        <v>102</v>
      </c>
      <c r="C4965" t="s">
        <v>126</v>
      </c>
      <c r="D4965" s="5" t="s">
        <v>336</v>
      </c>
      <c r="E4965">
        <v>20</v>
      </c>
      <c r="J4965">
        <f t="shared" si="154"/>
        <v>1</v>
      </c>
    </row>
    <row r="4966" spans="1:10" x14ac:dyDescent="0.25">
      <c r="A4966" s="4" t="str">
        <f t="shared" si="155"/>
        <v>Vendor29/30/2021 (5pm-7pm)21</v>
      </c>
      <c r="B4966" t="s">
        <v>102</v>
      </c>
      <c r="C4966" t="s">
        <v>126</v>
      </c>
      <c r="D4966" s="5" t="s">
        <v>336</v>
      </c>
      <c r="E4966">
        <v>21</v>
      </c>
      <c r="J4966">
        <f t="shared" si="154"/>
        <v>1</v>
      </c>
    </row>
    <row r="4967" spans="1:10" x14ac:dyDescent="0.25">
      <c r="A4967" s="4" t="str">
        <f t="shared" si="155"/>
        <v>Vendor29/30/2021 (5pm-7pm)22</v>
      </c>
      <c r="B4967" t="s">
        <v>102</v>
      </c>
      <c r="C4967" t="s">
        <v>126</v>
      </c>
      <c r="D4967" s="5" t="s">
        <v>336</v>
      </c>
      <c r="E4967">
        <v>22</v>
      </c>
      <c r="J4967">
        <f t="shared" si="154"/>
        <v>1</v>
      </c>
    </row>
    <row r="4968" spans="1:10" x14ac:dyDescent="0.25">
      <c r="A4968" s="4" t="str">
        <f t="shared" si="155"/>
        <v>Vendor29/30/2021 (5pm-7pm)23</v>
      </c>
      <c r="B4968" t="s">
        <v>102</v>
      </c>
      <c r="C4968" t="s">
        <v>126</v>
      </c>
      <c r="D4968" s="5" t="s">
        <v>336</v>
      </c>
      <c r="E4968">
        <v>23</v>
      </c>
      <c r="J4968">
        <f t="shared" si="154"/>
        <v>1</v>
      </c>
    </row>
    <row r="4969" spans="1:10" x14ac:dyDescent="0.25">
      <c r="A4969" s="4" t="str">
        <f t="shared" si="155"/>
        <v>Vendor29/30/2021 (5pm-7pm)24</v>
      </c>
      <c r="B4969" t="s">
        <v>102</v>
      </c>
      <c r="C4969" t="s">
        <v>126</v>
      </c>
      <c r="D4969" s="5" t="s">
        <v>336</v>
      </c>
      <c r="E4969">
        <v>24</v>
      </c>
      <c r="J4969">
        <f t="shared" si="154"/>
        <v>1</v>
      </c>
    </row>
    <row r="4970" spans="1:10" x14ac:dyDescent="0.25">
      <c r="A4970" s="4" t="str">
        <f t="shared" si="155"/>
        <v>ZoneRemainder of SystemAverage Event Day (6pm-8pm)1</v>
      </c>
      <c r="B4970" t="s">
        <v>103</v>
      </c>
      <c r="C4970" t="s">
        <v>127</v>
      </c>
      <c r="D4970" s="5" t="s">
        <v>337</v>
      </c>
      <c r="E4970">
        <v>1</v>
      </c>
      <c r="F4970">
        <v>1.3402725458145142</v>
      </c>
      <c r="G4970">
        <v>1.3378461599349976</v>
      </c>
      <c r="H4970">
        <v>9.8765930160880089E-3</v>
      </c>
      <c r="I4970">
        <v>75.073929360981154</v>
      </c>
      <c r="J4970">
        <f t="shared" si="154"/>
        <v>0</v>
      </c>
    </row>
    <row r="4971" spans="1:10" x14ac:dyDescent="0.25">
      <c r="A4971" s="4" t="str">
        <f t="shared" si="155"/>
        <v>ZoneRemainder of SystemAverage Event Day (6pm-8pm)2</v>
      </c>
      <c r="B4971" t="s">
        <v>103</v>
      </c>
      <c r="C4971" t="s">
        <v>127</v>
      </c>
      <c r="D4971" s="5" t="s">
        <v>337</v>
      </c>
      <c r="E4971">
        <v>2</v>
      </c>
      <c r="F4971">
        <v>1.1542980670928955</v>
      </c>
      <c r="G4971">
        <v>1.1510558128356934</v>
      </c>
      <c r="H4971">
        <v>9.1408444568514824E-3</v>
      </c>
      <c r="I4971">
        <v>73.815991805280987</v>
      </c>
      <c r="J4971">
        <f t="shared" si="154"/>
        <v>0</v>
      </c>
    </row>
    <row r="4972" spans="1:10" x14ac:dyDescent="0.25">
      <c r="A4972" s="4" t="str">
        <f t="shared" si="155"/>
        <v>ZoneRemainder of SystemAverage Event Day (6pm-8pm)3</v>
      </c>
      <c r="B4972" t="s">
        <v>103</v>
      </c>
      <c r="C4972" t="s">
        <v>127</v>
      </c>
      <c r="D4972" s="5" t="s">
        <v>337</v>
      </c>
      <c r="E4972">
        <v>3</v>
      </c>
      <c r="F4972">
        <v>1.0290977954864502</v>
      </c>
      <c r="G4972">
        <v>1.0172748565673828</v>
      </c>
      <c r="H4972">
        <v>8.3157699555158615E-3</v>
      </c>
      <c r="I4972">
        <v>72.630456073166869</v>
      </c>
      <c r="J4972">
        <f t="shared" si="154"/>
        <v>0</v>
      </c>
    </row>
    <row r="4973" spans="1:10" x14ac:dyDescent="0.25">
      <c r="A4973" s="4" t="str">
        <f t="shared" si="155"/>
        <v>ZoneRemainder of SystemAverage Event Day (6pm-8pm)4</v>
      </c>
      <c r="B4973" t="s">
        <v>103</v>
      </c>
      <c r="C4973" t="s">
        <v>127</v>
      </c>
      <c r="D4973" s="5" t="s">
        <v>337</v>
      </c>
      <c r="E4973">
        <v>4</v>
      </c>
      <c r="F4973">
        <v>0.93491095304489136</v>
      </c>
      <c r="G4973">
        <v>0.9274410605430603</v>
      </c>
      <c r="H4973">
        <v>7.5550256296992302E-3</v>
      </c>
      <c r="I4973">
        <v>71.717192366031611</v>
      </c>
      <c r="J4973">
        <f t="shared" si="154"/>
        <v>0</v>
      </c>
    </row>
    <row r="4974" spans="1:10" x14ac:dyDescent="0.25">
      <c r="A4974" s="4" t="str">
        <f t="shared" si="155"/>
        <v>ZoneRemainder of SystemAverage Event Day (6pm-8pm)5</v>
      </c>
      <c r="B4974" t="s">
        <v>103</v>
      </c>
      <c r="C4974" t="s">
        <v>127</v>
      </c>
      <c r="D4974" s="5" t="s">
        <v>337</v>
      </c>
      <c r="E4974">
        <v>5</v>
      </c>
      <c r="F4974">
        <v>0.86742770671844482</v>
      </c>
      <c r="G4974">
        <v>0.86168211698532104</v>
      </c>
      <c r="H4974">
        <v>6.8260752595961094E-3</v>
      </c>
      <c r="I4974">
        <v>70.810635249307168</v>
      </c>
      <c r="J4974">
        <f t="shared" si="154"/>
        <v>0</v>
      </c>
    </row>
    <row r="4975" spans="1:10" x14ac:dyDescent="0.25">
      <c r="A4975" s="4" t="str">
        <f t="shared" si="155"/>
        <v>ZoneRemainder of SystemAverage Event Day (6pm-8pm)6</v>
      </c>
      <c r="B4975" t="s">
        <v>103</v>
      </c>
      <c r="C4975" t="s">
        <v>127</v>
      </c>
      <c r="D4975" s="5" t="s">
        <v>337</v>
      </c>
      <c r="E4975">
        <v>6</v>
      </c>
      <c r="F4975">
        <v>0.84224116802215576</v>
      </c>
      <c r="G4975">
        <v>0.83030444383621216</v>
      </c>
      <c r="H4975">
        <v>5.9994794428348541E-3</v>
      </c>
      <c r="I4975">
        <v>70.268607167643111</v>
      </c>
      <c r="J4975">
        <f t="shared" si="154"/>
        <v>0</v>
      </c>
    </row>
    <row r="4976" spans="1:10" x14ac:dyDescent="0.25">
      <c r="A4976" s="4" t="str">
        <f t="shared" si="155"/>
        <v>ZoneRemainder of SystemAverage Event Day (6pm-8pm)7</v>
      </c>
      <c r="B4976" t="s">
        <v>103</v>
      </c>
      <c r="C4976" t="s">
        <v>127</v>
      </c>
      <c r="D4976" s="5" t="s">
        <v>337</v>
      </c>
      <c r="E4976">
        <v>7</v>
      </c>
      <c r="F4976">
        <v>0.84637254476547241</v>
      </c>
      <c r="G4976">
        <v>0.84663039445877075</v>
      </c>
      <c r="H4976">
        <v>5.6982948444783688E-3</v>
      </c>
      <c r="I4976">
        <v>69.675425952225652</v>
      </c>
      <c r="J4976">
        <f t="shared" si="154"/>
        <v>0</v>
      </c>
    </row>
    <row r="4977" spans="1:10" x14ac:dyDescent="0.25">
      <c r="A4977" s="4" t="str">
        <f t="shared" si="155"/>
        <v>ZoneRemainder of SystemAverage Event Day (6pm-8pm)8</v>
      </c>
      <c r="B4977" t="s">
        <v>103</v>
      </c>
      <c r="C4977" t="s">
        <v>127</v>
      </c>
      <c r="D4977" s="5" t="s">
        <v>337</v>
      </c>
      <c r="E4977">
        <v>8</v>
      </c>
      <c r="F4977">
        <v>0.80046737194061279</v>
      </c>
      <c r="G4977">
        <v>0.79075866937637329</v>
      </c>
      <c r="H4977">
        <v>6.1114653944969177E-3</v>
      </c>
      <c r="I4977">
        <v>69.16757995915188</v>
      </c>
      <c r="J4977">
        <f t="shared" si="154"/>
        <v>0</v>
      </c>
    </row>
    <row r="4978" spans="1:10" x14ac:dyDescent="0.25">
      <c r="A4978" s="4" t="str">
        <f t="shared" si="155"/>
        <v>ZoneRemainder of SystemAverage Event Day (6pm-8pm)9</v>
      </c>
      <c r="B4978" t="s">
        <v>103</v>
      </c>
      <c r="C4978" t="s">
        <v>127</v>
      </c>
      <c r="D4978" s="5" t="s">
        <v>337</v>
      </c>
      <c r="E4978">
        <v>9</v>
      </c>
      <c r="F4978">
        <v>0.68291628360748291</v>
      </c>
      <c r="G4978">
        <v>0.66669654846191406</v>
      </c>
      <c r="H4978">
        <v>7.0109879598021507E-3</v>
      </c>
      <c r="I4978">
        <v>71.066269291674004</v>
      </c>
      <c r="J4978">
        <f t="shared" si="154"/>
        <v>0</v>
      </c>
    </row>
    <row r="4979" spans="1:10" x14ac:dyDescent="0.25">
      <c r="A4979" s="4" t="str">
        <f t="shared" si="155"/>
        <v>ZoneRemainder of SystemAverage Event Day (6pm-8pm)10</v>
      </c>
      <c r="B4979" t="s">
        <v>103</v>
      </c>
      <c r="C4979" t="s">
        <v>127</v>
      </c>
      <c r="D4979" s="5" t="s">
        <v>337</v>
      </c>
      <c r="E4979">
        <v>10</v>
      </c>
      <c r="F4979">
        <v>0.60438323020935059</v>
      </c>
      <c r="G4979">
        <v>0.58124047517776489</v>
      </c>
      <c r="H4979">
        <v>8.3027202636003494E-3</v>
      </c>
      <c r="I4979">
        <v>75.802479841955787</v>
      </c>
      <c r="J4979">
        <f t="shared" si="154"/>
        <v>0</v>
      </c>
    </row>
    <row r="4980" spans="1:10" x14ac:dyDescent="0.25">
      <c r="A4980" s="4" t="str">
        <f t="shared" si="155"/>
        <v>ZoneRemainder of SystemAverage Event Day (6pm-8pm)11</v>
      </c>
      <c r="B4980" t="s">
        <v>103</v>
      </c>
      <c r="C4980" t="s">
        <v>127</v>
      </c>
      <c r="D4980" s="5" t="s">
        <v>337</v>
      </c>
      <c r="E4980">
        <v>11</v>
      </c>
      <c r="F4980">
        <v>0.62066447734832764</v>
      </c>
      <c r="G4980">
        <v>0.59396350383758545</v>
      </c>
      <c r="H4980">
        <v>9.5636527985334396E-3</v>
      </c>
      <c r="I4980">
        <v>81.490498129240962</v>
      </c>
      <c r="J4980">
        <f t="shared" si="154"/>
        <v>0</v>
      </c>
    </row>
    <row r="4981" spans="1:10" x14ac:dyDescent="0.25">
      <c r="A4981" s="4" t="str">
        <f t="shared" si="155"/>
        <v>ZoneRemainder of SystemAverage Event Day (6pm-8pm)12</v>
      </c>
      <c r="B4981" t="s">
        <v>103</v>
      </c>
      <c r="C4981" t="s">
        <v>127</v>
      </c>
      <c r="D4981" s="5" t="s">
        <v>337</v>
      </c>
      <c r="E4981">
        <v>12</v>
      </c>
      <c r="F4981">
        <v>0.7799307107925415</v>
      </c>
      <c r="G4981">
        <v>0.74076968431472778</v>
      </c>
      <c r="H4981">
        <v>1.0870357975363731E-2</v>
      </c>
      <c r="I4981">
        <v>86.272828808638891</v>
      </c>
      <c r="J4981">
        <f t="shared" si="154"/>
        <v>0</v>
      </c>
    </row>
    <row r="4982" spans="1:10" x14ac:dyDescent="0.25">
      <c r="A4982" s="4" t="str">
        <f t="shared" si="155"/>
        <v>ZoneRemainder of SystemAverage Event Day (6pm-8pm)13</v>
      </c>
      <c r="B4982" t="s">
        <v>103</v>
      </c>
      <c r="C4982" t="s">
        <v>127</v>
      </c>
      <c r="D4982" s="5" t="s">
        <v>337</v>
      </c>
      <c r="E4982">
        <v>13</v>
      </c>
      <c r="F4982">
        <v>1.073607325553894</v>
      </c>
      <c r="G4982">
        <v>1.0278501510620117</v>
      </c>
      <c r="H4982">
        <v>1.196872815489769E-2</v>
      </c>
      <c r="I4982">
        <v>89.974032608484094</v>
      </c>
      <c r="J4982">
        <f t="shared" si="154"/>
        <v>0</v>
      </c>
    </row>
    <row r="4983" spans="1:10" x14ac:dyDescent="0.25">
      <c r="A4983" s="4" t="str">
        <f t="shared" si="155"/>
        <v>ZoneRemainder of SystemAverage Event Day (6pm-8pm)14</v>
      </c>
      <c r="B4983" t="s">
        <v>103</v>
      </c>
      <c r="C4983" t="s">
        <v>127</v>
      </c>
      <c r="D4983" s="5" t="s">
        <v>337</v>
      </c>
      <c r="E4983">
        <v>14</v>
      </c>
      <c r="F4983">
        <v>1.4249688386917114</v>
      </c>
      <c r="G4983">
        <v>1.3876008987426758</v>
      </c>
      <c r="H4983">
        <v>1.2436910532414913E-2</v>
      </c>
      <c r="I4983">
        <v>92.935009075264603</v>
      </c>
      <c r="J4983">
        <f t="shared" si="154"/>
        <v>0</v>
      </c>
    </row>
    <row r="4984" spans="1:10" x14ac:dyDescent="0.25">
      <c r="A4984" s="4" t="str">
        <f t="shared" si="155"/>
        <v>ZoneRemainder of SystemAverage Event Day (6pm-8pm)15</v>
      </c>
      <c r="B4984" t="s">
        <v>103</v>
      </c>
      <c r="C4984" t="s">
        <v>127</v>
      </c>
      <c r="D4984" s="5" t="s">
        <v>337</v>
      </c>
      <c r="E4984">
        <v>15</v>
      </c>
      <c r="F4984">
        <v>1.8001664876937866</v>
      </c>
      <c r="G4984">
        <v>1.7804681062698364</v>
      </c>
      <c r="H4984">
        <v>1.1625775136053562E-2</v>
      </c>
      <c r="I4984">
        <v>94.864754871265689</v>
      </c>
      <c r="J4984">
        <f t="shared" si="154"/>
        <v>0</v>
      </c>
    </row>
    <row r="4985" spans="1:10" x14ac:dyDescent="0.25">
      <c r="A4985" s="4" t="str">
        <f t="shared" si="155"/>
        <v>ZoneRemainder of SystemAverage Event Day (6pm-8pm)16</v>
      </c>
      <c r="B4985" t="s">
        <v>103</v>
      </c>
      <c r="C4985" t="s">
        <v>127</v>
      </c>
      <c r="D4985" s="5" t="s">
        <v>337</v>
      </c>
      <c r="E4985">
        <v>16</v>
      </c>
      <c r="F4985">
        <v>2.2305228710174561</v>
      </c>
      <c r="G4985">
        <v>2.230151891708374</v>
      </c>
      <c r="H4985">
        <v>6.2510264106094837E-3</v>
      </c>
      <c r="I4985">
        <v>96.322913300623298</v>
      </c>
      <c r="J4985">
        <f t="shared" si="154"/>
        <v>0</v>
      </c>
    </row>
    <row r="4986" spans="1:10" x14ac:dyDescent="0.25">
      <c r="A4986" s="4" t="str">
        <f t="shared" si="155"/>
        <v>ZoneRemainder of SystemAverage Event Day (6pm-8pm)17</v>
      </c>
      <c r="B4986" t="s">
        <v>103</v>
      </c>
      <c r="C4986" t="s">
        <v>127</v>
      </c>
      <c r="D4986" s="5" t="s">
        <v>337</v>
      </c>
      <c r="E4986">
        <v>17</v>
      </c>
      <c r="F4986">
        <v>2.5548644065856934</v>
      </c>
      <c r="G4986">
        <v>2.5552353858947754</v>
      </c>
      <c r="H4986">
        <v>6.2510264106094837E-3</v>
      </c>
      <c r="I4986">
        <v>95.666837765209323</v>
      </c>
      <c r="J4986">
        <f t="shared" si="154"/>
        <v>0</v>
      </c>
    </row>
    <row r="4987" spans="1:10" x14ac:dyDescent="0.25">
      <c r="A4987" s="4" t="str">
        <f t="shared" si="155"/>
        <v>ZoneRemainder of SystemAverage Event Day (6pm-8pm)18</v>
      </c>
      <c r="B4987" t="s">
        <v>103</v>
      </c>
      <c r="C4987" t="s">
        <v>127</v>
      </c>
      <c r="D4987" s="5" t="s">
        <v>337</v>
      </c>
      <c r="E4987">
        <v>18</v>
      </c>
      <c r="F4987">
        <v>2.7773528099060059</v>
      </c>
      <c r="G4987">
        <v>2.787714958190918</v>
      </c>
      <c r="H4987">
        <v>1.1581915430724621E-2</v>
      </c>
      <c r="I4987">
        <v>94.663851019953043</v>
      </c>
      <c r="J4987">
        <f t="shared" si="154"/>
        <v>0</v>
      </c>
    </row>
    <row r="4988" spans="1:10" x14ac:dyDescent="0.25">
      <c r="A4988" s="4" t="str">
        <f t="shared" si="155"/>
        <v>ZoneRemainder of SystemAverage Event Day (6pm-8pm)19</v>
      </c>
      <c r="B4988" t="s">
        <v>103</v>
      </c>
      <c r="C4988" t="s">
        <v>127</v>
      </c>
      <c r="D4988" s="5" t="s">
        <v>337</v>
      </c>
      <c r="E4988">
        <v>19</v>
      </c>
      <c r="F4988">
        <v>2.81351637840271</v>
      </c>
      <c r="G4988">
        <v>1.7587263584136963</v>
      </c>
      <c r="H4988">
        <v>1.3091497123241425E-2</v>
      </c>
      <c r="I4988">
        <v>92.58034308798095</v>
      </c>
      <c r="J4988">
        <f t="shared" si="154"/>
        <v>0</v>
      </c>
    </row>
    <row r="4989" spans="1:10" x14ac:dyDescent="0.25">
      <c r="A4989" s="4" t="str">
        <f t="shared" si="155"/>
        <v>ZoneRemainder of SystemAverage Event Day (6pm-8pm)20</v>
      </c>
      <c r="B4989" t="s">
        <v>103</v>
      </c>
      <c r="C4989" t="s">
        <v>127</v>
      </c>
      <c r="D4989" s="5" t="s">
        <v>337</v>
      </c>
      <c r="E4989">
        <v>20</v>
      </c>
      <c r="F4989">
        <v>2.6466295719146729</v>
      </c>
      <c r="G4989">
        <v>2.060809850692749</v>
      </c>
      <c r="H4989">
        <v>1.277097687125206E-2</v>
      </c>
      <c r="I4989">
        <v>89.121331875408117</v>
      </c>
      <c r="J4989">
        <f t="shared" si="154"/>
        <v>0</v>
      </c>
    </row>
    <row r="4990" spans="1:10" x14ac:dyDescent="0.25">
      <c r="A4990" s="4" t="str">
        <f t="shared" si="155"/>
        <v>ZoneRemainder of SystemAverage Event Day (6pm-8pm)21</v>
      </c>
      <c r="B4990" t="s">
        <v>103</v>
      </c>
      <c r="C4990" t="s">
        <v>127</v>
      </c>
      <c r="D4990" s="5" t="s">
        <v>337</v>
      </c>
      <c r="E4990">
        <v>21</v>
      </c>
      <c r="F4990">
        <v>2.4769723415374756</v>
      </c>
      <c r="G4990">
        <v>2.9421894550323486</v>
      </c>
      <c r="H4990">
        <v>1.2452157214283943E-2</v>
      </c>
      <c r="I4990">
        <v>84.93696465008037</v>
      </c>
      <c r="J4990">
        <f t="shared" si="154"/>
        <v>0</v>
      </c>
    </row>
    <row r="4991" spans="1:10" x14ac:dyDescent="0.25">
      <c r="A4991" s="4" t="str">
        <f t="shared" si="155"/>
        <v>ZoneRemainder of SystemAverage Event Day (6pm-8pm)22</v>
      </c>
      <c r="B4991" t="s">
        <v>103</v>
      </c>
      <c r="C4991" t="s">
        <v>127</v>
      </c>
      <c r="D4991" s="5" t="s">
        <v>337</v>
      </c>
      <c r="E4991">
        <v>22</v>
      </c>
      <c r="F4991">
        <v>2.2701292037963867</v>
      </c>
      <c r="G4991">
        <v>2.4373018741607666</v>
      </c>
      <c r="H4991">
        <v>1.1925281025469303E-2</v>
      </c>
      <c r="I4991">
        <v>81.560050478610776</v>
      </c>
      <c r="J4991">
        <f t="shared" si="154"/>
        <v>0</v>
      </c>
    </row>
    <row r="4992" spans="1:10" x14ac:dyDescent="0.25">
      <c r="A4992" s="4" t="str">
        <f t="shared" si="155"/>
        <v>ZoneRemainder of SystemAverage Event Day (6pm-8pm)23</v>
      </c>
      <c r="B4992" t="s">
        <v>103</v>
      </c>
      <c r="C4992" t="s">
        <v>127</v>
      </c>
      <c r="D4992" s="5" t="s">
        <v>337</v>
      </c>
      <c r="E4992">
        <v>23</v>
      </c>
      <c r="F4992">
        <v>1.9754681587219238</v>
      </c>
      <c r="G4992">
        <v>2.0700631141662598</v>
      </c>
      <c r="H4992">
        <v>1.148547325283289E-2</v>
      </c>
      <c r="I4992">
        <v>79.309374604605097</v>
      </c>
      <c r="J4992">
        <f t="shared" si="154"/>
        <v>0</v>
      </c>
    </row>
    <row r="4993" spans="1:10" x14ac:dyDescent="0.25">
      <c r="A4993" s="4" t="str">
        <f t="shared" si="155"/>
        <v>ZoneRemainder of SystemAverage Event Day (6pm-8pm)24</v>
      </c>
      <c r="B4993" t="s">
        <v>103</v>
      </c>
      <c r="C4993" t="s">
        <v>127</v>
      </c>
      <c r="D4993" s="5" t="s">
        <v>337</v>
      </c>
      <c r="E4993">
        <v>24</v>
      </c>
      <c r="F4993">
        <v>1.6665945053100586</v>
      </c>
      <c r="G4993">
        <v>1.7407623529434204</v>
      </c>
      <c r="H4993">
        <v>1.0632882826030254E-2</v>
      </c>
      <c r="I4993">
        <v>77.467233760522888</v>
      </c>
      <c r="J4993">
        <f t="shared" si="154"/>
        <v>0</v>
      </c>
    </row>
    <row r="4994" spans="1:10" x14ac:dyDescent="0.25">
      <c r="A4994" s="4" t="str">
        <f t="shared" si="155"/>
        <v>ZoneRemainder of System6/17/2021 (8pm-9pm)1</v>
      </c>
      <c r="B4994" t="s">
        <v>103</v>
      </c>
      <c r="C4994" t="s">
        <v>127</v>
      </c>
      <c r="D4994" s="5" t="s">
        <v>338</v>
      </c>
      <c r="E4994">
        <v>1</v>
      </c>
      <c r="F4994">
        <v>1.3165223598480225</v>
      </c>
      <c r="G4994">
        <v>1.3371546268463135</v>
      </c>
      <c r="H4994">
        <v>1.1258179321885109E-2</v>
      </c>
      <c r="I4994">
        <v>74.272580936976212</v>
      </c>
      <c r="J4994">
        <f t="shared" ref="J4994:J5057" si="156">INDEX(events, MATCH(CONCATENATE(B4994, C4994, D4994), events_y, 0), MATCH("Confidential", events_x, 0))</f>
        <v>0</v>
      </c>
    </row>
    <row r="4995" spans="1:10" x14ac:dyDescent="0.25">
      <c r="A4995" s="4" t="str">
        <f t="shared" ref="A4995:A5058" si="157">B4995&amp;C4995&amp;D4995&amp;E4995</f>
        <v>ZoneRemainder of System6/17/2021 (8pm-9pm)2</v>
      </c>
      <c r="B4995" t="s">
        <v>103</v>
      </c>
      <c r="C4995" t="s">
        <v>127</v>
      </c>
      <c r="D4995" s="5" t="s">
        <v>338</v>
      </c>
      <c r="E4995">
        <v>2</v>
      </c>
      <c r="F4995">
        <v>1.1220822334289551</v>
      </c>
      <c r="G4995">
        <v>1.1685860157012939</v>
      </c>
      <c r="H4995">
        <v>1.0296797379851341E-2</v>
      </c>
      <c r="I4995">
        <v>73.07533636327743</v>
      </c>
      <c r="J4995">
        <f t="shared" si="156"/>
        <v>0</v>
      </c>
    </row>
    <row r="4996" spans="1:10" x14ac:dyDescent="0.25">
      <c r="A4996" s="4" t="str">
        <f t="shared" si="157"/>
        <v>ZoneRemainder of System6/17/2021 (8pm-9pm)3</v>
      </c>
      <c r="B4996" t="s">
        <v>103</v>
      </c>
      <c r="C4996" t="s">
        <v>127</v>
      </c>
      <c r="D4996" s="5" t="s">
        <v>338</v>
      </c>
      <c r="E4996">
        <v>3</v>
      </c>
      <c r="F4996">
        <v>1.0018627643585205</v>
      </c>
      <c r="G4996">
        <v>1.0238326787948608</v>
      </c>
      <c r="H4996">
        <v>9.3861408531665802E-3</v>
      </c>
      <c r="I4996">
        <v>72.072427401908797</v>
      </c>
      <c r="J4996">
        <f t="shared" si="156"/>
        <v>0</v>
      </c>
    </row>
    <row r="4997" spans="1:10" x14ac:dyDescent="0.25">
      <c r="A4997" s="4" t="str">
        <f t="shared" si="157"/>
        <v>ZoneRemainder of System6/17/2021 (8pm-9pm)4</v>
      </c>
      <c r="B4997" t="s">
        <v>103</v>
      </c>
      <c r="C4997" t="s">
        <v>127</v>
      </c>
      <c r="D4997" s="5" t="s">
        <v>338</v>
      </c>
      <c r="E4997">
        <v>4</v>
      </c>
      <c r="F4997">
        <v>0.90455096960067749</v>
      </c>
      <c r="G4997">
        <v>0.92275869846343994</v>
      </c>
      <c r="H4997">
        <v>8.5061537101864815E-3</v>
      </c>
      <c r="I4997">
        <v>71.72673199503933</v>
      </c>
      <c r="J4997">
        <f t="shared" si="156"/>
        <v>0</v>
      </c>
    </row>
    <row r="4998" spans="1:10" x14ac:dyDescent="0.25">
      <c r="A4998" s="4" t="str">
        <f t="shared" si="157"/>
        <v>ZoneRemainder of System6/17/2021 (8pm-9pm)5</v>
      </c>
      <c r="B4998" t="s">
        <v>103</v>
      </c>
      <c r="C4998" t="s">
        <v>127</v>
      </c>
      <c r="D4998" s="5" t="s">
        <v>338</v>
      </c>
      <c r="E4998">
        <v>5</v>
      </c>
      <c r="F4998">
        <v>0.84020888805389404</v>
      </c>
      <c r="G4998">
        <v>0.85288065671920776</v>
      </c>
      <c r="H4998">
        <v>7.6816496439278126E-3</v>
      </c>
      <c r="I4998">
        <v>71.01578851955081</v>
      </c>
      <c r="J4998">
        <f t="shared" si="156"/>
        <v>0</v>
      </c>
    </row>
    <row r="4999" spans="1:10" x14ac:dyDescent="0.25">
      <c r="A4999" s="4" t="str">
        <f t="shared" si="157"/>
        <v>ZoneRemainder of System6/17/2021 (8pm-9pm)6</v>
      </c>
      <c r="B4999" t="s">
        <v>103</v>
      </c>
      <c r="C4999" t="s">
        <v>127</v>
      </c>
      <c r="D4999" s="5" t="s">
        <v>338</v>
      </c>
      <c r="E4999">
        <v>6</v>
      </c>
      <c r="F4999">
        <v>0.81254404783248901</v>
      </c>
      <c r="G4999">
        <v>0.80865275859832764</v>
      </c>
      <c r="H4999">
        <v>6.8045854568481445E-3</v>
      </c>
      <c r="I4999">
        <v>70.43176376672919</v>
      </c>
      <c r="J4999">
        <f t="shared" si="156"/>
        <v>0</v>
      </c>
    </row>
    <row r="5000" spans="1:10" x14ac:dyDescent="0.25">
      <c r="A5000" s="4" t="str">
        <f t="shared" si="157"/>
        <v>ZoneRemainder of System6/17/2021 (8pm-9pm)7</v>
      </c>
      <c r="B5000" t="s">
        <v>103</v>
      </c>
      <c r="C5000" t="s">
        <v>127</v>
      </c>
      <c r="D5000" s="5" t="s">
        <v>338</v>
      </c>
      <c r="E5000">
        <v>7</v>
      </c>
      <c r="F5000">
        <v>0.76518714427947998</v>
      </c>
      <c r="G5000">
        <v>0.7630191445350647</v>
      </c>
      <c r="H5000">
        <v>6.4389966428279877E-3</v>
      </c>
      <c r="I5000">
        <v>69.517377778281556</v>
      </c>
      <c r="J5000">
        <f t="shared" si="156"/>
        <v>0</v>
      </c>
    </row>
    <row r="5001" spans="1:10" x14ac:dyDescent="0.25">
      <c r="A5001" s="4" t="str">
        <f t="shared" si="157"/>
        <v>ZoneRemainder of System6/17/2021 (8pm-9pm)8</v>
      </c>
      <c r="B5001" t="s">
        <v>103</v>
      </c>
      <c r="C5001" t="s">
        <v>127</v>
      </c>
      <c r="D5001" s="5" t="s">
        <v>338</v>
      </c>
      <c r="E5001">
        <v>8</v>
      </c>
      <c r="F5001">
        <v>0.7139924168586731</v>
      </c>
      <c r="G5001">
        <v>0.70630133152008057</v>
      </c>
      <c r="H5001">
        <v>6.8827569484710693E-3</v>
      </c>
      <c r="I5001">
        <v>69.904393779406519</v>
      </c>
      <c r="J5001">
        <f t="shared" si="156"/>
        <v>0</v>
      </c>
    </row>
    <row r="5002" spans="1:10" x14ac:dyDescent="0.25">
      <c r="A5002" s="4" t="str">
        <f t="shared" si="157"/>
        <v>ZoneRemainder of System6/17/2021 (8pm-9pm)9</v>
      </c>
      <c r="B5002" t="s">
        <v>103</v>
      </c>
      <c r="C5002" t="s">
        <v>127</v>
      </c>
      <c r="D5002" s="5" t="s">
        <v>338</v>
      </c>
      <c r="E5002">
        <v>9</v>
      </c>
      <c r="F5002">
        <v>0.67279624938964844</v>
      </c>
      <c r="G5002">
        <v>0.66634649038314819</v>
      </c>
      <c r="H5002">
        <v>7.8182080760598183E-3</v>
      </c>
      <c r="I5002">
        <v>74.134249329905757</v>
      </c>
      <c r="J5002">
        <f t="shared" si="156"/>
        <v>0</v>
      </c>
    </row>
    <row r="5003" spans="1:10" x14ac:dyDescent="0.25">
      <c r="A5003" s="4" t="str">
        <f t="shared" si="157"/>
        <v>ZoneRemainder of System6/17/2021 (8pm-9pm)10</v>
      </c>
      <c r="B5003" t="s">
        <v>103</v>
      </c>
      <c r="C5003" t="s">
        <v>127</v>
      </c>
      <c r="D5003" s="5" t="s">
        <v>338</v>
      </c>
      <c r="E5003">
        <v>10</v>
      </c>
      <c r="F5003">
        <v>0.63966667652130127</v>
      </c>
      <c r="G5003">
        <v>0.66263246536254883</v>
      </c>
      <c r="H5003">
        <v>9.2372754588723183E-3</v>
      </c>
      <c r="I5003">
        <v>78.134367957697123</v>
      </c>
      <c r="J5003">
        <f t="shared" si="156"/>
        <v>0</v>
      </c>
    </row>
    <row r="5004" spans="1:10" x14ac:dyDescent="0.25">
      <c r="A5004" s="4" t="str">
        <f t="shared" si="157"/>
        <v>ZoneRemainder of System6/17/2021 (8pm-9pm)11</v>
      </c>
      <c r="B5004" t="s">
        <v>103</v>
      </c>
      <c r="C5004" t="s">
        <v>127</v>
      </c>
      <c r="D5004" s="5" t="s">
        <v>338</v>
      </c>
      <c r="E5004">
        <v>11</v>
      </c>
      <c r="F5004">
        <v>0.66186434030532837</v>
      </c>
      <c r="G5004">
        <v>0.69646286964416504</v>
      </c>
      <c r="H5004">
        <v>1.0770995169878006E-2</v>
      </c>
      <c r="I5004">
        <v>81.197578224012304</v>
      </c>
      <c r="J5004">
        <f t="shared" si="156"/>
        <v>0</v>
      </c>
    </row>
    <row r="5005" spans="1:10" x14ac:dyDescent="0.25">
      <c r="A5005" s="4" t="str">
        <f t="shared" si="157"/>
        <v>ZoneRemainder of System6/17/2021 (8pm-9pm)12</v>
      </c>
      <c r="B5005" t="s">
        <v>103</v>
      </c>
      <c r="C5005" t="s">
        <v>127</v>
      </c>
      <c r="D5005" s="5" t="s">
        <v>338</v>
      </c>
      <c r="E5005">
        <v>12</v>
      </c>
      <c r="F5005">
        <v>0.73224645853042603</v>
      </c>
      <c r="G5005">
        <v>0.771015465259552</v>
      </c>
      <c r="H5005">
        <v>1.2030445039272308E-2</v>
      </c>
      <c r="I5005">
        <v>85.691275410305408</v>
      </c>
      <c r="J5005">
        <f t="shared" si="156"/>
        <v>0</v>
      </c>
    </row>
    <row r="5006" spans="1:10" x14ac:dyDescent="0.25">
      <c r="A5006" s="4" t="str">
        <f t="shared" si="157"/>
        <v>ZoneRemainder of System6/17/2021 (8pm-9pm)13</v>
      </c>
      <c r="B5006" t="s">
        <v>103</v>
      </c>
      <c r="C5006" t="s">
        <v>127</v>
      </c>
      <c r="D5006" s="5" t="s">
        <v>338</v>
      </c>
      <c r="E5006">
        <v>13</v>
      </c>
      <c r="F5006">
        <v>0.97136497497558594</v>
      </c>
      <c r="G5006">
        <v>0.9925568699836731</v>
      </c>
      <c r="H5006">
        <v>1.3240105472505093E-2</v>
      </c>
      <c r="I5006">
        <v>88.878304735038412</v>
      </c>
      <c r="J5006">
        <f t="shared" si="156"/>
        <v>0</v>
      </c>
    </row>
    <row r="5007" spans="1:10" x14ac:dyDescent="0.25">
      <c r="A5007" s="4" t="str">
        <f t="shared" si="157"/>
        <v>ZoneRemainder of System6/17/2021 (8pm-9pm)14</v>
      </c>
      <c r="B5007" t="s">
        <v>103</v>
      </c>
      <c r="C5007" t="s">
        <v>127</v>
      </c>
      <c r="D5007" s="5" t="s">
        <v>338</v>
      </c>
      <c r="E5007">
        <v>14</v>
      </c>
      <c r="F5007">
        <v>1.290490984916687</v>
      </c>
      <c r="G5007">
        <v>1.309566855430603</v>
      </c>
      <c r="H5007">
        <v>1.4297416433691978E-2</v>
      </c>
      <c r="I5007">
        <v>91.494996656870768</v>
      </c>
      <c r="J5007">
        <f t="shared" si="156"/>
        <v>0</v>
      </c>
    </row>
    <row r="5008" spans="1:10" x14ac:dyDescent="0.25">
      <c r="A5008" s="4" t="str">
        <f t="shared" si="157"/>
        <v>ZoneRemainder of System6/17/2021 (8pm-9pm)15</v>
      </c>
      <c r="B5008" t="s">
        <v>103</v>
      </c>
      <c r="C5008" t="s">
        <v>127</v>
      </c>
      <c r="D5008" s="5" t="s">
        <v>338</v>
      </c>
      <c r="E5008">
        <v>15</v>
      </c>
      <c r="F5008">
        <v>1.5953526496887207</v>
      </c>
      <c r="G5008">
        <v>1.632800817489624</v>
      </c>
      <c r="H5008">
        <v>1.4508523978292942E-2</v>
      </c>
      <c r="I5008">
        <v>93.452377305574416</v>
      </c>
      <c r="J5008">
        <f t="shared" si="156"/>
        <v>0</v>
      </c>
    </row>
    <row r="5009" spans="1:10" x14ac:dyDescent="0.25">
      <c r="A5009" s="4" t="str">
        <f t="shared" si="157"/>
        <v>ZoneRemainder of System6/17/2021 (8pm-9pm)16</v>
      </c>
      <c r="B5009" t="s">
        <v>103</v>
      </c>
      <c r="C5009" t="s">
        <v>127</v>
      </c>
      <c r="D5009" s="5" t="s">
        <v>338</v>
      </c>
      <c r="E5009">
        <v>16</v>
      </c>
      <c r="F5009">
        <v>1.9116092920303345</v>
      </c>
      <c r="G5009">
        <v>1.9438126087188721</v>
      </c>
      <c r="H5009">
        <v>1.419410202652216E-2</v>
      </c>
      <c r="I5009">
        <v>93.403122478088591</v>
      </c>
      <c r="J5009">
        <f t="shared" si="156"/>
        <v>0</v>
      </c>
    </row>
    <row r="5010" spans="1:10" x14ac:dyDescent="0.25">
      <c r="A5010" s="4" t="str">
        <f t="shared" si="157"/>
        <v>ZoneRemainder of System6/17/2021 (8pm-9pm)17</v>
      </c>
      <c r="B5010" t="s">
        <v>103</v>
      </c>
      <c r="C5010" t="s">
        <v>127</v>
      </c>
      <c r="D5010" s="5" t="s">
        <v>338</v>
      </c>
      <c r="E5010">
        <v>17</v>
      </c>
      <c r="F5010">
        <v>2.2039947509765625</v>
      </c>
      <c r="G5010">
        <v>2.2059841156005859</v>
      </c>
      <c r="H5010">
        <v>1.2687757611274719E-2</v>
      </c>
      <c r="I5010">
        <v>92.67000964393678</v>
      </c>
      <c r="J5010">
        <f t="shared" si="156"/>
        <v>0</v>
      </c>
    </row>
    <row r="5011" spans="1:10" x14ac:dyDescent="0.25">
      <c r="A5011" s="4" t="str">
        <f t="shared" si="157"/>
        <v>ZoneRemainder of System6/17/2021 (8pm-9pm)18</v>
      </c>
      <c r="B5011" t="s">
        <v>103</v>
      </c>
      <c r="C5011" t="s">
        <v>127</v>
      </c>
      <c r="D5011" s="5" t="s">
        <v>338</v>
      </c>
      <c r="E5011">
        <v>18</v>
      </c>
      <c r="F5011">
        <v>2.4211053848266602</v>
      </c>
      <c r="G5011">
        <v>2.4276523590087891</v>
      </c>
      <c r="H5011">
        <v>6.678419653326273E-3</v>
      </c>
      <c r="I5011">
        <v>91.218026489388151</v>
      </c>
      <c r="J5011">
        <f t="shared" si="156"/>
        <v>0</v>
      </c>
    </row>
    <row r="5012" spans="1:10" x14ac:dyDescent="0.25">
      <c r="A5012" s="4" t="str">
        <f t="shared" si="157"/>
        <v>ZoneRemainder of System6/17/2021 (8pm-9pm)19</v>
      </c>
      <c r="B5012" t="s">
        <v>103</v>
      </c>
      <c r="C5012" t="s">
        <v>127</v>
      </c>
      <c r="D5012" s="5" t="s">
        <v>338</v>
      </c>
      <c r="E5012">
        <v>19</v>
      </c>
      <c r="F5012">
        <v>2.5254449844360352</v>
      </c>
      <c r="G5012">
        <v>2.5188980102539063</v>
      </c>
      <c r="H5012">
        <v>6.678419653326273E-3</v>
      </c>
      <c r="I5012">
        <v>89.266962254397015</v>
      </c>
      <c r="J5012">
        <f t="shared" si="156"/>
        <v>0</v>
      </c>
    </row>
    <row r="5013" spans="1:10" x14ac:dyDescent="0.25">
      <c r="A5013" s="4" t="str">
        <f t="shared" si="157"/>
        <v>ZoneRemainder of System6/17/2021 (8pm-9pm)20</v>
      </c>
      <c r="B5013" t="s">
        <v>103</v>
      </c>
      <c r="C5013" t="s">
        <v>127</v>
      </c>
      <c r="D5013" s="5" t="s">
        <v>338</v>
      </c>
      <c r="E5013">
        <v>20</v>
      </c>
      <c r="F5013">
        <v>2.4211792945861816</v>
      </c>
      <c r="G5013">
        <v>2.4288084506988525</v>
      </c>
      <c r="H5013">
        <v>1.1702599935233593E-2</v>
      </c>
      <c r="I5013">
        <v>86.59526986092294</v>
      </c>
      <c r="J5013">
        <f t="shared" si="156"/>
        <v>0</v>
      </c>
    </row>
    <row r="5014" spans="1:10" x14ac:dyDescent="0.25">
      <c r="A5014" s="4" t="str">
        <f t="shared" si="157"/>
        <v>ZoneRemainder of System6/17/2021 (8pm-9pm)21</v>
      </c>
      <c r="B5014" t="s">
        <v>103</v>
      </c>
      <c r="C5014" t="s">
        <v>127</v>
      </c>
      <c r="D5014" s="5" t="s">
        <v>338</v>
      </c>
      <c r="E5014">
        <v>21</v>
      </c>
      <c r="F5014">
        <v>2.2938797473907471</v>
      </c>
      <c r="G5014">
        <v>1.5062210559844971</v>
      </c>
      <c r="H5014">
        <v>1.2751990929245949E-2</v>
      </c>
      <c r="I5014">
        <v>83.206059664741929</v>
      </c>
      <c r="J5014">
        <f t="shared" si="156"/>
        <v>0</v>
      </c>
    </row>
    <row r="5015" spans="1:10" x14ac:dyDescent="0.25">
      <c r="A5015" s="4" t="str">
        <f t="shared" si="157"/>
        <v>ZoneRemainder of System6/17/2021 (8pm-9pm)22</v>
      </c>
      <c r="B5015" t="s">
        <v>103</v>
      </c>
      <c r="C5015" t="s">
        <v>127</v>
      </c>
      <c r="D5015" s="5" t="s">
        <v>338</v>
      </c>
      <c r="E5015">
        <v>22</v>
      </c>
      <c r="F5015">
        <v>2.1449313163757324</v>
      </c>
      <c r="G5015">
        <v>2.5116307735443115</v>
      </c>
      <c r="H5015">
        <v>1.289572287350893E-2</v>
      </c>
      <c r="I5015">
        <v>80.08455618485516</v>
      </c>
      <c r="J5015">
        <f t="shared" si="156"/>
        <v>0</v>
      </c>
    </row>
    <row r="5016" spans="1:10" x14ac:dyDescent="0.25">
      <c r="A5016" s="4" t="str">
        <f t="shared" si="157"/>
        <v>ZoneRemainder of System6/17/2021 (8pm-9pm)23</v>
      </c>
      <c r="B5016" t="s">
        <v>103</v>
      </c>
      <c r="C5016" t="s">
        <v>127</v>
      </c>
      <c r="D5016" s="5" t="s">
        <v>338</v>
      </c>
      <c r="E5016">
        <v>23</v>
      </c>
      <c r="F5016">
        <v>1.9038965702056885</v>
      </c>
      <c r="G5016">
        <v>2.0313146114349365</v>
      </c>
      <c r="H5016">
        <v>1.2656599283218384E-2</v>
      </c>
      <c r="I5016">
        <v>78.354693704566486</v>
      </c>
      <c r="J5016">
        <f t="shared" si="156"/>
        <v>0</v>
      </c>
    </row>
    <row r="5017" spans="1:10" x14ac:dyDescent="0.25">
      <c r="A5017" s="4" t="str">
        <f t="shared" si="157"/>
        <v>ZoneRemainder of System6/17/2021 (8pm-9pm)24</v>
      </c>
      <c r="B5017" t="s">
        <v>103</v>
      </c>
      <c r="C5017" t="s">
        <v>127</v>
      </c>
      <c r="D5017" s="5" t="s">
        <v>338</v>
      </c>
      <c r="E5017">
        <v>24</v>
      </c>
      <c r="F5017">
        <v>1.623238205909729</v>
      </c>
      <c r="G5017">
        <v>1.7079067230224609</v>
      </c>
      <c r="H5017">
        <v>1.1943024583160877E-2</v>
      </c>
      <c r="I5017">
        <v>76.142826779381494</v>
      </c>
      <c r="J5017">
        <f t="shared" si="156"/>
        <v>0</v>
      </c>
    </row>
    <row r="5018" spans="1:10" x14ac:dyDescent="0.25">
      <c r="A5018" s="4" t="str">
        <f t="shared" si="157"/>
        <v>ZoneRemainder of System7/9/2021 (5pm-6pm &amp; 6:30pm-8:58pm)1</v>
      </c>
      <c r="B5018" t="s">
        <v>103</v>
      </c>
      <c r="C5018" t="s">
        <v>127</v>
      </c>
      <c r="D5018" s="5" t="s">
        <v>339</v>
      </c>
      <c r="E5018">
        <v>1</v>
      </c>
      <c r="F5018">
        <v>1.5126396417617798</v>
      </c>
      <c r="G5018">
        <v>1.5084339380264282</v>
      </c>
      <c r="H5018">
        <v>1.0814344510436058E-2</v>
      </c>
      <c r="I5018">
        <v>77.816823958652833</v>
      </c>
      <c r="J5018">
        <f t="shared" si="156"/>
        <v>0</v>
      </c>
    </row>
    <row r="5019" spans="1:10" x14ac:dyDescent="0.25">
      <c r="A5019" s="4" t="str">
        <f t="shared" si="157"/>
        <v>ZoneRemainder of System7/9/2021 (5pm-6pm &amp; 6:30pm-8:58pm)2</v>
      </c>
      <c r="B5019" t="s">
        <v>103</v>
      </c>
      <c r="C5019" t="s">
        <v>127</v>
      </c>
      <c r="D5019" s="5" t="s">
        <v>339</v>
      </c>
      <c r="E5019">
        <v>2</v>
      </c>
      <c r="F5019">
        <v>1.3035933971405029</v>
      </c>
      <c r="G5019">
        <v>1.3207039833068848</v>
      </c>
      <c r="H5019">
        <v>9.9520208314061165E-3</v>
      </c>
      <c r="I5019">
        <v>76.939751900275354</v>
      </c>
      <c r="J5019">
        <f t="shared" si="156"/>
        <v>0</v>
      </c>
    </row>
    <row r="5020" spans="1:10" x14ac:dyDescent="0.25">
      <c r="A5020" s="4" t="str">
        <f t="shared" si="157"/>
        <v>ZoneRemainder of System7/9/2021 (5pm-6pm &amp; 6:30pm-8:58pm)3</v>
      </c>
      <c r="B5020" t="s">
        <v>103</v>
      </c>
      <c r="C5020" t="s">
        <v>127</v>
      </c>
      <c r="D5020" s="5" t="s">
        <v>339</v>
      </c>
      <c r="E5020">
        <v>3</v>
      </c>
      <c r="F5020">
        <v>1.1639325618743896</v>
      </c>
      <c r="G5020">
        <v>1.1713900566101074</v>
      </c>
      <c r="H5020">
        <v>9.2721525579690933E-3</v>
      </c>
      <c r="I5020">
        <v>75.998993615085325</v>
      </c>
      <c r="J5020">
        <f t="shared" si="156"/>
        <v>0</v>
      </c>
    </row>
    <row r="5021" spans="1:10" x14ac:dyDescent="0.25">
      <c r="A5021" s="4" t="str">
        <f t="shared" si="157"/>
        <v>ZoneRemainder of System7/9/2021 (5pm-6pm &amp; 6:30pm-8:58pm)4</v>
      </c>
      <c r="B5021" t="s">
        <v>103</v>
      </c>
      <c r="C5021" t="s">
        <v>127</v>
      </c>
      <c r="D5021" s="5" t="s">
        <v>339</v>
      </c>
      <c r="E5021">
        <v>4</v>
      </c>
      <c r="F5021">
        <v>1.0500552654266357</v>
      </c>
      <c r="G5021">
        <v>1.0618022680282593</v>
      </c>
      <c r="H5021">
        <v>8.4311226382851601E-3</v>
      </c>
      <c r="I5021">
        <v>74.894719367593339</v>
      </c>
      <c r="J5021">
        <f t="shared" si="156"/>
        <v>0</v>
      </c>
    </row>
    <row r="5022" spans="1:10" x14ac:dyDescent="0.25">
      <c r="A5022" s="4" t="str">
        <f t="shared" si="157"/>
        <v>ZoneRemainder of System7/9/2021 (5pm-6pm &amp; 6:30pm-8:58pm)5</v>
      </c>
      <c r="B5022" t="s">
        <v>103</v>
      </c>
      <c r="C5022" t="s">
        <v>127</v>
      </c>
      <c r="D5022" s="5" t="s">
        <v>339</v>
      </c>
      <c r="E5022">
        <v>5</v>
      </c>
      <c r="F5022">
        <v>0.97878134250640869</v>
      </c>
      <c r="G5022">
        <v>0.98134946823120117</v>
      </c>
      <c r="H5022">
        <v>7.5139179825782776E-3</v>
      </c>
      <c r="I5022">
        <v>74.295537245358034</v>
      </c>
      <c r="J5022">
        <f t="shared" si="156"/>
        <v>0</v>
      </c>
    </row>
    <row r="5023" spans="1:10" x14ac:dyDescent="0.25">
      <c r="A5023" s="4" t="str">
        <f t="shared" si="157"/>
        <v>ZoneRemainder of System7/9/2021 (5pm-6pm &amp; 6:30pm-8:58pm)6</v>
      </c>
      <c r="B5023" t="s">
        <v>103</v>
      </c>
      <c r="C5023" t="s">
        <v>127</v>
      </c>
      <c r="D5023" s="5" t="s">
        <v>339</v>
      </c>
      <c r="E5023">
        <v>6</v>
      </c>
      <c r="F5023">
        <v>0.922435462474823</v>
      </c>
      <c r="G5023">
        <v>0.93000137805938721</v>
      </c>
      <c r="H5023">
        <v>6.7524779587984085E-3</v>
      </c>
      <c r="I5023">
        <v>73.807383399213492</v>
      </c>
      <c r="J5023">
        <f t="shared" si="156"/>
        <v>0</v>
      </c>
    </row>
    <row r="5024" spans="1:10" x14ac:dyDescent="0.25">
      <c r="A5024" s="4" t="str">
        <f t="shared" si="157"/>
        <v>ZoneRemainder of System7/9/2021 (5pm-6pm &amp; 6:30pm-8:58pm)7</v>
      </c>
      <c r="B5024" t="s">
        <v>103</v>
      </c>
      <c r="C5024" t="s">
        <v>127</v>
      </c>
      <c r="D5024" s="5" t="s">
        <v>339</v>
      </c>
      <c r="E5024">
        <v>7</v>
      </c>
      <c r="F5024">
        <v>0.88225150108337402</v>
      </c>
      <c r="G5024">
        <v>0.8785281777381897</v>
      </c>
      <c r="H5024">
        <v>6.3841366209089756E-3</v>
      </c>
      <c r="I5024">
        <v>73.258424445121562</v>
      </c>
      <c r="J5024">
        <f t="shared" si="156"/>
        <v>0</v>
      </c>
    </row>
    <row r="5025" spans="1:10" x14ac:dyDescent="0.25">
      <c r="A5025" s="4" t="str">
        <f t="shared" si="157"/>
        <v>ZoneRemainder of System7/9/2021 (5pm-6pm &amp; 6:30pm-8:58pm)8</v>
      </c>
      <c r="B5025" t="s">
        <v>103</v>
      </c>
      <c r="C5025" t="s">
        <v>127</v>
      </c>
      <c r="D5025" s="5" t="s">
        <v>339</v>
      </c>
      <c r="E5025">
        <v>8</v>
      </c>
      <c r="F5025">
        <v>0.85065871477127075</v>
      </c>
      <c r="G5025">
        <v>0.84536343812942505</v>
      </c>
      <c r="H5025">
        <v>6.9460305385291576E-3</v>
      </c>
      <c r="I5025">
        <v>73.622439039215365</v>
      </c>
      <c r="J5025">
        <f t="shared" si="156"/>
        <v>0</v>
      </c>
    </row>
    <row r="5026" spans="1:10" x14ac:dyDescent="0.25">
      <c r="A5026" s="4" t="str">
        <f t="shared" si="157"/>
        <v>ZoneRemainder of System7/9/2021 (5pm-6pm &amp; 6:30pm-8:58pm)9</v>
      </c>
      <c r="B5026" t="s">
        <v>103</v>
      </c>
      <c r="C5026" t="s">
        <v>127</v>
      </c>
      <c r="D5026" s="5" t="s">
        <v>339</v>
      </c>
      <c r="E5026">
        <v>9</v>
      </c>
      <c r="F5026">
        <v>0.81720876693725586</v>
      </c>
      <c r="G5026">
        <v>0.83421915769577026</v>
      </c>
      <c r="H5026">
        <v>8.0200089141726494E-3</v>
      </c>
      <c r="I5026">
        <v>76.118092429314515</v>
      </c>
      <c r="J5026">
        <f t="shared" si="156"/>
        <v>0</v>
      </c>
    </row>
    <row r="5027" spans="1:10" x14ac:dyDescent="0.25">
      <c r="A5027" s="4" t="str">
        <f t="shared" si="157"/>
        <v>ZoneRemainder of System7/9/2021 (5pm-6pm &amp; 6:30pm-8:58pm)10</v>
      </c>
      <c r="B5027" t="s">
        <v>103</v>
      </c>
      <c r="C5027" t="s">
        <v>127</v>
      </c>
      <c r="D5027" s="5" t="s">
        <v>339</v>
      </c>
      <c r="E5027">
        <v>10</v>
      </c>
      <c r="F5027">
        <v>0.83990710973739624</v>
      </c>
      <c r="G5027">
        <v>0.86341679096221924</v>
      </c>
      <c r="H5027">
        <v>9.7316298633813858E-3</v>
      </c>
      <c r="I5027">
        <v>79.900747947711437</v>
      </c>
      <c r="J5027">
        <f t="shared" si="156"/>
        <v>0</v>
      </c>
    </row>
    <row r="5028" spans="1:10" x14ac:dyDescent="0.25">
      <c r="A5028" s="4" t="str">
        <f t="shared" si="157"/>
        <v>ZoneRemainder of System7/9/2021 (5pm-6pm &amp; 6:30pm-8:58pm)11</v>
      </c>
      <c r="B5028" t="s">
        <v>103</v>
      </c>
      <c r="C5028" t="s">
        <v>127</v>
      </c>
      <c r="D5028" s="5" t="s">
        <v>339</v>
      </c>
      <c r="E5028">
        <v>11</v>
      </c>
      <c r="F5028">
        <v>0.93482160568237305</v>
      </c>
      <c r="G5028">
        <v>0.9443097710609436</v>
      </c>
      <c r="H5028">
        <v>1.1144772171974182E-2</v>
      </c>
      <c r="I5028">
        <v>84.330315568800444</v>
      </c>
      <c r="J5028">
        <f t="shared" si="156"/>
        <v>0</v>
      </c>
    </row>
    <row r="5029" spans="1:10" x14ac:dyDescent="0.25">
      <c r="A5029" s="4" t="str">
        <f t="shared" si="157"/>
        <v>ZoneRemainder of System7/9/2021 (5pm-6pm &amp; 6:30pm-8:58pm)12</v>
      </c>
      <c r="B5029" t="s">
        <v>103</v>
      </c>
      <c r="C5029" t="s">
        <v>127</v>
      </c>
      <c r="D5029" s="5" t="s">
        <v>339</v>
      </c>
      <c r="E5029">
        <v>12</v>
      </c>
      <c r="F5029">
        <v>1.1249890327453613</v>
      </c>
      <c r="G5029">
        <v>1.1204956769943237</v>
      </c>
      <c r="H5029">
        <v>1.2346859090030193E-2</v>
      </c>
      <c r="I5029">
        <v>87.876039942616501</v>
      </c>
      <c r="J5029">
        <f t="shared" si="156"/>
        <v>0</v>
      </c>
    </row>
    <row r="5030" spans="1:10" x14ac:dyDescent="0.25">
      <c r="A5030" s="4" t="str">
        <f t="shared" si="157"/>
        <v>ZoneRemainder of System7/9/2021 (5pm-6pm &amp; 6:30pm-8:58pm)13</v>
      </c>
      <c r="B5030" t="s">
        <v>103</v>
      </c>
      <c r="C5030" t="s">
        <v>127</v>
      </c>
      <c r="D5030" s="5" t="s">
        <v>339</v>
      </c>
      <c r="E5030">
        <v>13</v>
      </c>
      <c r="F5030">
        <v>1.4058245420455933</v>
      </c>
      <c r="G5030">
        <v>1.3941774368286133</v>
      </c>
      <c r="H5030">
        <v>1.3080736622214317E-2</v>
      </c>
      <c r="I5030">
        <v>90.726282687858216</v>
      </c>
      <c r="J5030">
        <f t="shared" si="156"/>
        <v>0</v>
      </c>
    </row>
    <row r="5031" spans="1:10" x14ac:dyDescent="0.25">
      <c r="A5031" s="4" t="str">
        <f t="shared" si="157"/>
        <v>ZoneRemainder of System7/9/2021 (5pm-6pm &amp; 6:30pm-8:58pm)14</v>
      </c>
      <c r="B5031" t="s">
        <v>103</v>
      </c>
      <c r="C5031" t="s">
        <v>127</v>
      </c>
      <c r="D5031" s="5" t="s">
        <v>339</v>
      </c>
      <c r="E5031">
        <v>14</v>
      </c>
      <c r="F5031">
        <v>1.6416317224502563</v>
      </c>
      <c r="G5031">
        <v>1.6688026189804077</v>
      </c>
      <c r="H5031">
        <v>1.2048528529703617E-2</v>
      </c>
      <c r="I5031">
        <v>92.858402295044854</v>
      </c>
      <c r="J5031">
        <f t="shared" si="156"/>
        <v>0</v>
      </c>
    </row>
    <row r="5032" spans="1:10" x14ac:dyDescent="0.25">
      <c r="A5032" s="4" t="str">
        <f t="shared" si="157"/>
        <v>ZoneRemainder of System7/9/2021 (5pm-6pm &amp; 6:30pm-8:58pm)15</v>
      </c>
      <c r="B5032" t="s">
        <v>103</v>
      </c>
      <c r="C5032" t="s">
        <v>127</v>
      </c>
      <c r="D5032" s="5" t="s">
        <v>339</v>
      </c>
      <c r="E5032">
        <v>15</v>
      </c>
      <c r="F5032">
        <v>1.9301204681396484</v>
      </c>
      <c r="G5032">
        <v>1.9359389543533325</v>
      </c>
      <c r="H5032">
        <v>6.5000168979167938E-3</v>
      </c>
      <c r="I5032">
        <v>94.095884364993154</v>
      </c>
      <c r="J5032">
        <f t="shared" si="156"/>
        <v>0</v>
      </c>
    </row>
    <row r="5033" spans="1:10" x14ac:dyDescent="0.25">
      <c r="A5033" s="4" t="str">
        <f t="shared" si="157"/>
        <v>ZoneRemainder of System7/9/2021 (5pm-6pm &amp; 6:30pm-8:58pm)16</v>
      </c>
      <c r="B5033" t="s">
        <v>103</v>
      </c>
      <c r="C5033" t="s">
        <v>127</v>
      </c>
      <c r="D5033" s="5" t="s">
        <v>339</v>
      </c>
      <c r="E5033">
        <v>16</v>
      </c>
      <c r="F5033">
        <v>2.2713546752929688</v>
      </c>
      <c r="G5033">
        <v>2.2655360698699951</v>
      </c>
      <c r="H5033">
        <v>6.5000168979167938E-3</v>
      </c>
      <c r="I5033">
        <v>95.39840008826846</v>
      </c>
      <c r="J5033">
        <f t="shared" si="156"/>
        <v>0</v>
      </c>
    </row>
    <row r="5034" spans="1:10" x14ac:dyDescent="0.25">
      <c r="A5034" s="4" t="str">
        <f t="shared" si="157"/>
        <v>ZoneRemainder of System7/9/2021 (5pm-6pm &amp; 6:30pm-8:58pm)17</v>
      </c>
      <c r="B5034" t="s">
        <v>103</v>
      </c>
      <c r="C5034" t="s">
        <v>127</v>
      </c>
      <c r="D5034" s="5" t="s">
        <v>339</v>
      </c>
      <c r="E5034">
        <v>17</v>
      </c>
      <c r="F5034">
        <v>2.5149843692779541</v>
      </c>
      <c r="G5034">
        <v>2.5283079147338867</v>
      </c>
      <c r="H5034">
        <v>1.2323378585278988E-2</v>
      </c>
      <c r="I5034">
        <v>96.024186251797204</v>
      </c>
      <c r="J5034">
        <f t="shared" si="156"/>
        <v>0</v>
      </c>
    </row>
    <row r="5035" spans="1:10" x14ac:dyDescent="0.25">
      <c r="A5035" s="4" t="str">
        <f t="shared" si="157"/>
        <v>ZoneRemainder of System7/9/2021 (5pm-6pm &amp; 6:30pm-8:58pm)18</v>
      </c>
      <c r="B5035" t="s">
        <v>103</v>
      </c>
      <c r="C5035" t="s">
        <v>127</v>
      </c>
      <c r="D5035" s="5" t="s">
        <v>339</v>
      </c>
      <c r="E5035">
        <v>18</v>
      </c>
      <c r="F5035">
        <v>2.7903368473052979</v>
      </c>
      <c r="G5035">
        <v>1.526471734046936</v>
      </c>
      <c r="H5035">
        <v>1.4434786513447762E-2</v>
      </c>
      <c r="I5035">
        <v>95.760504248037336</v>
      </c>
      <c r="J5035">
        <f t="shared" si="156"/>
        <v>0</v>
      </c>
    </row>
    <row r="5036" spans="1:10" x14ac:dyDescent="0.25">
      <c r="A5036" s="4" t="str">
        <f t="shared" si="157"/>
        <v>ZoneRemainder of System7/9/2021 (5pm-6pm &amp; 6:30pm-8:58pm)19</v>
      </c>
      <c r="B5036" t="s">
        <v>103</v>
      </c>
      <c r="C5036" t="s">
        <v>127</v>
      </c>
      <c r="D5036" s="5" t="s">
        <v>339</v>
      </c>
      <c r="E5036">
        <v>19</v>
      </c>
      <c r="F5036">
        <v>2.8742220401763916</v>
      </c>
      <c r="G5036">
        <v>2.6830964088439941</v>
      </c>
      <c r="H5036">
        <v>1.3967867940664291E-2</v>
      </c>
      <c r="I5036">
        <v>94.247887013127709</v>
      </c>
      <c r="J5036">
        <f t="shared" si="156"/>
        <v>0</v>
      </c>
    </row>
    <row r="5037" spans="1:10" x14ac:dyDescent="0.25">
      <c r="A5037" s="4" t="str">
        <f t="shared" si="157"/>
        <v>ZoneRemainder of System7/9/2021 (5pm-6pm &amp; 6:30pm-8:58pm)20</v>
      </c>
      <c r="B5037" t="s">
        <v>103</v>
      </c>
      <c r="C5037" t="s">
        <v>127</v>
      </c>
      <c r="D5037" s="5" t="s">
        <v>339</v>
      </c>
      <c r="E5037">
        <v>20</v>
      </c>
      <c r="F5037">
        <v>2.7285463809967041</v>
      </c>
      <c r="G5037">
        <v>2.0556304454803467</v>
      </c>
      <c r="H5037">
        <v>1.3856704346835613E-2</v>
      </c>
      <c r="I5037">
        <v>91.811166280474154</v>
      </c>
      <c r="J5037">
        <f t="shared" si="156"/>
        <v>0</v>
      </c>
    </row>
    <row r="5038" spans="1:10" x14ac:dyDescent="0.25">
      <c r="A5038" s="4" t="str">
        <f t="shared" si="157"/>
        <v>ZoneRemainder of System7/9/2021 (5pm-6pm &amp; 6:30pm-8:58pm)21</v>
      </c>
      <c r="B5038" t="s">
        <v>103</v>
      </c>
      <c r="C5038" t="s">
        <v>127</v>
      </c>
      <c r="D5038" s="5" t="s">
        <v>339</v>
      </c>
      <c r="E5038">
        <v>21</v>
      </c>
      <c r="F5038">
        <v>2.5550689697265625</v>
      </c>
      <c r="G5038">
        <v>2.2380340099334717</v>
      </c>
      <c r="H5038">
        <v>1.3295218348503113E-2</v>
      </c>
      <c r="I5038">
        <v>88.3125234469654</v>
      </c>
      <c r="J5038">
        <f t="shared" si="156"/>
        <v>0</v>
      </c>
    </row>
    <row r="5039" spans="1:10" x14ac:dyDescent="0.25">
      <c r="A5039" s="4" t="str">
        <f t="shared" si="157"/>
        <v>ZoneRemainder of System7/9/2021 (5pm-6pm &amp; 6:30pm-8:58pm)22</v>
      </c>
      <c r="B5039" t="s">
        <v>103</v>
      </c>
      <c r="C5039" t="s">
        <v>127</v>
      </c>
      <c r="D5039" s="5" t="s">
        <v>339</v>
      </c>
      <c r="E5039">
        <v>22</v>
      </c>
      <c r="F5039">
        <v>2.3815722465515137</v>
      </c>
      <c r="G5039">
        <v>2.9161145687103271</v>
      </c>
      <c r="H5039">
        <v>1.3150890357792377E-2</v>
      </c>
      <c r="I5039">
        <v>84.347320423706563</v>
      </c>
      <c r="J5039">
        <f t="shared" si="156"/>
        <v>0</v>
      </c>
    </row>
    <row r="5040" spans="1:10" x14ac:dyDescent="0.25">
      <c r="A5040" s="4" t="str">
        <f t="shared" si="157"/>
        <v>ZoneRemainder of System7/9/2021 (5pm-6pm &amp; 6:30pm-8:58pm)23</v>
      </c>
      <c r="B5040" t="s">
        <v>103</v>
      </c>
      <c r="C5040" t="s">
        <v>127</v>
      </c>
      <c r="D5040" s="5" t="s">
        <v>339</v>
      </c>
      <c r="E5040">
        <v>23</v>
      </c>
      <c r="F5040">
        <v>2.1530711650848389</v>
      </c>
      <c r="G5040">
        <v>2.4975044727325439</v>
      </c>
      <c r="H5040">
        <v>1.2845611199736595E-2</v>
      </c>
      <c r="I5040">
        <v>81.860641619765147</v>
      </c>
      <c r="J5040">
        <f t="shared" si="156"/>
        <v>0</v>
      </c>
    </row>
    <row r="5041" spans="1:10" x14ac:dyDescent="0.25">
      <c r="A5041" s="4" t="str">
        <f t="shared" si="157"/>
        <v>ZoneRemainder of System7/9/2021 (5pm-6pm &amp; 6:30pm-8:58pm)24</v>
      </c>
      <c r="B5041" t="s">
        <v>103</v>
      </c>
      <c r="C5041" t="s">
        <v>127</v>
      </c>
      <c r="D5041" s="5" t="s">
        <v>339</v>
      </c>
      <c r="E5041">
        <v>24</v>
      </c>
      <c r="F5041">
        <v>1.8764281272888184</v>
      </c>
      <c r="G5041">
        <v>2.1003968715667725</v>
      </c>
      <c r="H5041">
        <v>1.2074428610503674E-2</v>
      </c>
      <c r="I5041">
        <v>80.244157012011328</v>
      </c>
      <c r="J5041">
        <f t="shared" si="156"/>
        <v>0</v>
      </c>
    </row>
    <row r="5042" spans="1:10" x14ac:dyDescent="0.25">
      <c r="A5042" s="4" t="str">
        <f t="shared" si="157"/>
        <v>ZoneRemainder of System8/5/2021 (5pm-6pm &amp; 8pm-9pm)1</v>
      </c>
      <c r="B5042" t="s">
        <v>103</v>
      </c>
      <c r="C5042" t="s">
        <v>127</v>
      </c>
      <c r="D5042" s="5" t="s">
        <v>340</v>
      </c>
      <c r="E5042">
        <v>1</v>
      </c>
      <c r="F5042">
        <v>1.5514428615570068</v>
      </c>
      <c r="G5042">
        <v>1.6054222583770752</v>
      </c>
      <c r="H5042">
        <v>1.0303362272679806E-2</v>
      </c>
      <c r="I5042">
        <v>77.316842656611698</v>
      </c>
      <c r="J5042">
        <f t="shared" si="156"/>
        <v>0</v>
      </c>
    </row>
    <row r="5043" spans="1:10" x14ac:dyDescent="0.25">
      <c r="A5043" s="4" t="str">
        <f t="shared" si="157"/>
        <v>ZoneRemainder of System8/5/2021 (5pm-6pm &amp; 8pm-9pm)2</v>
      </c>
      <c r="B5043" t="s">
        <v>103</v>
      </c>
      <c r="C5043" t="s">
        <v>127</v>
      </c>
      <c r="D5043" s="5" t="s">
        <v>340</v>
      </c>
      <c r="E5043">
        <v>2</v>
      </c>
      <c r="F5043">
        <v>1.3473550081253052</v>
      </c>
      <c r="G5043">
        <v>1.3590033054351807</v>
      </c>
      <c r="H5043">
        <v>9.5087653025984764E-3</v>
      </c>
      <c r="I5043">
        <v>76.049660590838556</v>
      </c>
      <c r="J5043">
        <f t="shared" si="156"/>
        <v>0</v>
      </c>
    </row>
    <row r="5044" spans="1:10" x14ac:dyDescent="0.25">
      <c r="A5044" s="4" t="str">
        <f t="shared" si="157"/>
        <v>ZoneRemainder of System8/5/2021 (5pm-6pm &amp; 8pm-9pm)3</v>
      </c>
      <c r="B5044" t="s">
        <v>103</v>
      </c>
      <c r="C5044" t="s">
        <v>127</v>
      </c>
      <c r="D5044" s="5" t="s">
        <v>340</v>
      </c>
      <c r="E5044">
        <v>3</v>
      </c>
      <c r="F5044">
        <v>1.181463360786438</v>
      </c>
      <c r="G5044">
        <v>1.1959700584411621</v>
      </c>
      <c r="H5044">
        <v>8.6811836808919907E-3</v>
      </c>
      <c r="I5044">
        <v>74.390894091756323</v>
      </c>
      <c r="J5044">
        <f t="shared" si="156"/>
        <v>0</v>
      </c>
    </row>
    <row r="5045" spans="1:10" x14ac:dyDescent="0.25">
      <c r="A5045" s="4" t="str">
        <f t="shared" si="157"/>
        <v>ZoneRemainder of System8/5/2021 (5pm-6pm &amp; 8pm-9pm)4</v>
      </c>
      <c r="B5045" t="s">
        <v>103</v>
      </c>
      <c r="C5045" t="s">
        <v>127</v>
      </c>
      <c r="D5045" s="5" t="s">
        <v>340</v>
      </c>
      <c r="E5045">
        <v>4</v>
      </c>
      <c r="F5045">
        <v>1.0611001253128052</v>
      </c>
      <c r="G5045">
        <v>1.0745632648468018</v>
      </c>
      <c r="H5045">
        <v>7.8748045489192009E-3</v>
      </c>
      <c r="I5045">
        <v>73.215918709404036</v>
      </c>
      <c r="J5045">
        <f t="shared" si="156"/>
        <v>0</v>
      </c>
    </row>
    <row r="5046" spans="1:10" x14ac:dyDescent="0.25">
      <c r="A5046" s="4" t="str">
        <f t="shared" si="157"/>
        <v>ZoneRemainder of System8/5/2021 (5pm-6pm &amp; 8pm-9pm)5</v>
      </c>
      <c r="B5046" t="s">
        <v>103</v>
      </c>
      <c r="C5046" t="s">
        <v>127</v>
      </c>
      <c r="D5046" s="5" t="s">
        <v>340</v>
      </c>
      <c r="E5046">
        <v>5</v>
      </c>
      <c r="F5046">
        <v>0.97808104753494263</v>
      </c>
      <c r="G5046">
        <v>0.984688401222229</v>
      </c>
      <c r="H5046">
        <v>7.0778587833046913E-3</v>
      </c>
      <c r="I5046">
        <v>72.029211187920993</v>
      </c>
      <c r="J5046">
        <f t="shared" si="156"/>
        <v>0</v>
      </c>
    </row>
    <row r="5047" spans="1:10" x14ac:dyDescent="0.25">
      <c r="A5047" s="4" t="str">
        <f t="shared" si="157"/>
        <v>ZoneRemainder of System8/5/2021 (5pm-6pm &amp; 8pm-9pm)6</v>
      </c>
      <c r="B5047" t="s">
        <v>103</v>
      </c>
      <c r="C5047" t="s">
        <v>127</v>
      </c>
      <c r="D5047" s="5" t="s">
        <v>340</v>
      </c>
      <c r="E5047">
        <v>6</v>
      </c>
      <c r="F5047">
        <v>0.91598004102706909</v>
      </c>
      <c r="G5047">
        <v>0.91793632507324219</v>
      </c>
      <c r="H5047">
        <v>6.1578722670674324E-3</v>
      </c>
      <c r="I5047">
        <v>70.940987848316979</v>
      </c>
      <c r="J5047">
        <f t="shared" si="156"/>
        <v>0</v>
      </c>
    </row>
    <row r="5048" spans="1:10" x14ac:dyDescent="0.25">
      <c r="A5048" s="4" t="str">
        <f t="shared" si="157"/>
        <v>ZoneRemainder of System8/5/2021 (5pm-6pm &amp; 8pm-9pm)7</v>
      </c>
      <c r="B5048" t="s">
        <v>103</v>
      </c>
      <c r="C5048" t="s">
        <v>127</v>
      </c>
      <c r="D5048" s="5" t="s">
        <v>340</v>
      </c>
      <c r="E5048">
        <v>7</v>
      </c>
      <c r="F5048">
        <v>0.86610263586044312</v>
      </c>
      <c r="G5048">
        <v>0.87902170419692993</v>
      </c>
      <c r="H5048">
        <v>5.7491702027618885E-3</v>
      </c>
      <c r="I5048">
        <v>70.368657029113521</v>
      </c>
      <c r="J5048">
        <f t="shared" si="156"/>
        <v>0</v>
      </c>
    </row>
    <row r="5049" spans="1:10" x14ac:dyDescent="0.25">
      <c r="A5049" s="4" t="str">
        <f t="shared" si="157"/>
        <v>ZoneRemainder of System8/5/2021 (5pm-6pm &amp; 8pm-9pm)8</v>
      </c>
      <c r="B5049" t="s">
        <v>103</v>
      </c>
      <c r="C5049" t="s">
        <v>127</v>
      </c>
      <c r="D5049" s="5" t="s">
        <v>340</v>
      </c>
      <c r="E5049">
        <v>8</v>
      </c>
      <c r="F5049">
        <v>0.81521075963973999</v>
      </c>
      <c r="G5049">
        <v>0.82451790571212769</v>
      </c>
      <c r="H5049">
        <v>6.276219617575407E-3</v>
      </c>
      <c r="I5049">
        <v>70.345851665617928</v>
      </c>
      <c r="J5049">
        <f t="shared" si="156"/>
        <v>0</v>
      </c>
    </row>
    <row r="5050" spans="1:10" x14ac:dyDescent="0.25">
      <c r="A5050" s="4" t="str">
        <f t="shared" si="157"/>
        <v>ZoneRemainder of System8/5/2021 (5pm-6pm &amp; 8pm-9pm)9</v>
      </c>
      <c r="B5050" t="s">
        <v>103</v>
      </c>
      <c r="C5050" t="s">
        <v>127</v>
      </c>
      <c r="D5050" s="5" t="s">
        <v>340</v>
      </c>
      <c r="E5050">
        <v>9</v>
      </c>
      <c r="F5050">
        <v>0.73470097780227661</v>
      </c>
      <c r="G5050">
        <v>0.73757678270339966</v>
      </c>
      <c r="H5050">
        <v>7.2283004410564899E-3</v>
      </c>
      <c r="I5050">
        <v>72.862582757184768</v>
      </c>
      <c r="J5050">
        <f t="shared" si="156"/>
        <v>0</v>
      </c>
    </row>
    <row r="5051" spans="1:10" x14ac:dyDescent="0.25">
      <c r="A5051" s="4" t="str">
        <f t="shared" si="157"/>
        <v>ZoneRemainder of System8/5/2021 (5pm-6pm &amp; 8pm-9pm)10</v>
      </c>
      <c r="B5051" t="s">
        <v>103</v>
      </c>
      <c r="C5051" t="s">
        <v>127</v>
      </c>
      <c r="D5051" s="5" t="s">
        <v>340</v>
      </c>
      <c r="E5051">
        <v>10</v>
      </c>
      <c r="F5051">
        <v>0.68898177146911621</v>
      </c>
      <c r="G5051">
        <v>0.70298594236373901</v>
      </c>
      <c r="H5051">
        <v>8.5461167618632317E-3</v>
      </c>
      <c r="I5051">
        <v>77.147780745872254</v>
      </c>
      <c r="J5051">
        <f t="shared" si="156"/>
        <v>0</v>
      </c>
    </row>
    <row r="5052" spans="1:10" x14ac:dyDescent="0.25">
      <c r="A5052" s="4" t="str">
        <f t="shared" si="157"/>
        <v>ZoneRemainder of System8/5/2021 (5pm-6pm &amp; 8pm-9pm)11</v>
      </c>
      <c r="B5052" t="s">
        <v>103</v>
      </c>
      <c r="C5052" t="s">
        <v>127</v>
      </c>
      <c r="D5052" s="5" t="s">
        <v>340</v>
      </c>
      <c r="E5052">
        <v>11</v>
      </c>
      <c r="F5052">
        <v>0.73824232816696167</v>
      </c>
      <c r="G5052">
        <v>0.74674785137176514</v>
      </c>
      <c r="H5052">
        <v>9.7252791747450829E-3</v>
      </c>
      <c r="I5052">
        <v>81.933019065576417</v>
      </c>
      <c r="J5052">
        <f t="shared" si="156"/>
        <v>0</v>
      </c>
    </row>
    <row r="5053" spans="1:10" x14ac:dyDescent="0.25">
      <c r="A5053" s="4" t="str">
        <f t="shared" si="157"/>
        <v>ZoneRemainder of System8/5/2021 (5pm-6pm &amp; 8pm-9pm)12</v>
      </c>
      <c r="B5053" t="s">
        <v>103</v>
      </c>
      <c r="C5053" t="s">
        <v>127</v>
      </c>
      <c r="D5053" s="5" t="s">
        <v>340</v>
      </c>
      <c r="E5053">
        <v>12</v>
      </c>
      <c r="F5053">
        <v>0.90927344560623169</v>
      </c>
      <c r="G5053">
        <v>0.90358567237854004</v>
      </c>
      <c r="H5053">
        <v>1.0916874743998051E-2</v>
      </c>
      <c r="I5053">
        <v>86.074357846220948</v>
      </c>
      <c r="J5053">
        <f t="shared" si="156"/>
        <v>0</v>
      </c>
    </row>
    <row r="5054" spans="1:10" x14ac:dyDescent="0.25">
      <c r="A5054" s="4" t="str">
        <f t="shared" si="157"/>
        <v>ZoneRemainder of System8/5/2021 (5pm-6pm &amp; 8pm-9pm)13</v>
      </c>
      <c r="B5054" t="s">
        <v>103</v>
      </c>
      <c r="C5054" t="s">
        <v>127</v>
      </c>
      <c r="D5054" s="5" t="s">
        <v>340</v>
      </c>
      <c r="E5054">
        <v>13</v>
      </c>
      <c r="F5054">
        <v>1.158414363861084</v>
      </c>
      <c r="G5054">
        <v>1.167651891708374</v>
      </c>
      <c r="H5054">
        <v>1.1545881628990173E-2</v>
      </c>
      <c r="I5054">
        <v>89.316834276139232</v>
      </c>
      <c r="J5054">
        <f t="shared" si="156"/>
        <v>0</v>
      </c>
    </row>
    <row r="5055" spans="1:10" x14ac:dyDescent="0.25">
      <c r="A5055" s="4" t="str">
        <f t="shared" si="157"/>
        <v>ZoneRemainder of System8/5/2021 (5pm-6pm &amp; 8pm-9pm)14</v>
      </c>
      <c r="B5055" t="s">
        <v>103</v>
      </c>
      <c r="C5055" t="s">
        <v>127</v>
      </c>
      <c r="D5055" s="5" t="s">
        <v>340</v>
      </c>
      <c r="E5055">
        <v>14</v>
      </c>
      <c r="F5055">
        <v>1.4615267515182495</v>
      </c>
      <c r="G5055">
        <v>1.4734982252120972</v>
      </c>
      <c r="H5055">
        <v>1.104293204843998E-2</v>
      </c>
      <c r="I5055">
        <v>91.465509113775695</v>
      </c>
      <c r="J5055">
        <f t="shared" si="156"/>
        <v>0</v>
      </c>
    </row>
    <row r="5056" spans="1:10" x14ac:dyDescent="0.25">
      <c r="A5056" s="4" t="str">
        <f t="shared" si="157"/>
        <v>ZoneRemainder of System8/5/2021 (5pm-6pm &amp; 8pm-9pm)15</v>
      </c>
      <c r="B5056" t="s">
        <v>103</v>
      </c>
      <c r="C5056" t="s">
        <v>127</v>
      </c>
      <c r="D5056" s="5" t="s">
        <v>340</v>
      </c>
      <c r="E5056">
        <v>15</v>
      </c>
      <c r="F5056">
        <v>1.7669600248336792</v>
      </c>
      <c r="G5056">
        <v>1.7689918279647827</v>
      </c>
      <c r="H5056">
        <v>6.1224512755870819E-3</v>
      </c>
      <c r="I5056">
        <v>92.05967420908938</v>
      </c>
      <c r="J5056">
        <f t="shared" si="156"/>
        <v>0</v>
      </c>
    </row>
    <row r="5057" spans="1:10" x14ac:dyDescent="0.25">
      <c r="A5057" s="4" t="str">
        <f t="shared" si="157"/>
        <v>ZoneRemainder of System8/5/2021 (5pm-6pm &amp; 8pm-9pm)16</v>
      </c>
      <c r="B5057" t="s">
        <v>103</v>
      </c>
      <c r="C5057" t="s">
        <v>127</v>
      </c>
      <c r="D5057" s="5" t="s">
        <v>340</v>
      </c>
      <c r="E5057">
        <v>16</v>
      </c>
      <c r="F5057">
        <v>2.1035258769989014</v>
      </c>
      <c r="G5057">
        <v>2.1014938354492188</v>
      </c>
      <c r="H5057">
        <v>6.1224512755870819E-3</v>
      </c>
      <c r="I5057">
        <v>92.909249947630826</v>
      </c>
      <c r="J5057">
        <f t="shared" si="156"/>
        <v>0</v>
      </c>
    </row>
    <row r="5058" spans="1:10" x14ac:dyDescent="0.25">
      <c r="A5058" s="4" t="str">
        <f t="shared" si="157"/>
        <v>ZoneRemainder of System8/5/2021 (5pm-6pm &amp; 8pm-9pm)17</v>
      </c>
      <c r="B5058" t="s">
        <v>103</v>
      </c>
      <c r="C5058" t="s">
        <v>127</v>
      </c>
      <c r="D5058" s="5" t="s">
        <v>340</v>
      </c>
      <c r="E5058">
        <v>17</v>
      </c>
      <c r="F5058">
        <v>2.3827669620513916</v>
      </c>
      <c r="G5058">
        <v>2.3785357475280762</v>
      </c>
      <c r="H5058">
        <v>1.1579381301999092E-2</v>
      </c>
      <c r="I5058">
        <v>93.560816048617696</v>
      </c>
      <c r="J5058">
        <f t="shared" ref="J5058:J5121" si="158">INDEX(events, MATCH(CONCATENATE(B5058, C5058, D5058), events_y, 0), MATCH("Confidential", events_x, 0))</f>
        <v>0</v>
      </c>
    </row>
    <row r="5059" spans="1:10" x14ac:dyDescent="0.25">
      <c r="A5059" s="4" t="str">
        <f t="shared" ref="A5059:A5122" si="159">B5059&amp;C5059&amp;D5059&amp;E5059</f>
        <v>ZoneRemainder of System8/5/2021 (5pm-6pm &amp; 8pm-9pm)18</v>
      </c>
      <c r="B5059" t="s">
        <v>103</v>
      </c>
      <c r="C5059" t="s">
        <v>127</v>
      </c>
      <c r="D5059" s="5" t="s">
        <v>340</v>
      </c>
      <c r="E5059">
        <v>18</v>
      </c>
      <c r="F5059">
        <v>2.653325080871582</v>
      </c>
      <c r="G5059">
        <v>1.6616474390029907</v>
      </c>
      <c r="H5059">
        <v>1.3451957143843174E-2</v>
      </c>
      <c r="I5059">
        <v>93.113848732463708</v>
      </c>
      <c r="J5059">
        <f t="shared" si="158"/>
        <v>0</v>
      </c>
    </row>
    <row r="5060" spans="1:10" x14ac:dyDescent="0.25">
      <c r="A5060" s="4" t="str">
        <f t="shared" si="159"/>
        <v>ZoneRemainder of System8/5/2021 (5pm-6pm &amp; 8pm-9pm)19</v>
      </c>
      <c r="B5060" t="s">
        <v>103</v>
      </c>
      <c r="C5060" t="s">
        <v>127</v>
      </c>
      <c r="D5060" s="5" t="s">
        <v>340</v>
      </c>
      <c r="E5060">
        <v>19</v>
      </c>
      <c r="F5060">
        <v>2.7693915367126465</v>
      </c>
      <c r="G5060">
        <v>3.1476154327392578</v>
      </c>
      <c r="H5060">
        <v>1.3336438685655594E-2</v>
      </c>
      <c r="I5060">
        <v>91.675408548076504</v>
      </c>
      <c r="J5060">
        <f t="shared" si="158"/>
        <v>0</v>
      </c>
    </row>
    <row r="5061" spans="1:10" x14ac:dyDescent="0.25">
      <c r="A5061" s="4" t="str">
        <f t="shared" si="159"/>
        <v>ZoneRemainder of System8/5/2021 (5pm-6pm &amp; 8pm-9pm)20</v>
      </c>
      <c r="B5061" t="s">
        <v>103</v>
      </c>
      <c r="C5061" t="s">
        <v>127</v>
      </c>
      <c r="D5061" s="5" t="s">
        <v>340</v>
      </c>
      <c r="E5061">
        <v>20</v>
      </c>
      <c r="F5061">
        <v>2.6409635543823242</v>
      </c>
      <c r="G5061">
        <v>2.7860314846038818</v>
      </c>
      <c r="H5061">
        <v>1.2717523612082005E-2</v>
      </c>
      <c r="I5061">
        <v>89.571573957671333</v>
      </c>
      <c r="J5061">
        <f t="shared" si="158"/>
        <v>0</v>
      </c>
    </row>
    <row r="5062" spans="1:10" x14ac:dyDescent="0.25">
      <c r="A5062" s="4" t="str">
        <f t="shared" si="159"/>
        <v>ZoneRemainder of System8/5/2021 (5pm-6pm &amp; 8pm-9pm)21</v>
      </c>
      <c r="B5062" t="s">
        <v>103</v>
      </c>
      <c r="C5062" t="s">
        <v>127</v>
      </c>
      <c r="D5062" s="5" t="s">
        <v>340</v>
      </c>
      <c r="E5062">
        <v>21</v>
      </c>
      <c r="F5062">
        <v>2.4873018264770508</v>
      </c>
      <c r="G5062">
        <v>1.7231334447860718</v>
      </c>
      <c r="H5062">
        <v>1.2533347122371197E-2</v>
      </c>
      <c r="I5062">
        <v>86.017727844127407</v>
      </c>
      <c r="J5062">
        <f t="shared" si="158"/>
        <v>0</v>
      </c>
    </row>
    <row r="5063" spans="1:10" x14ac:dyDescent="0.25">
      <c r="A5063" s="4" t="str">
        <f t="shared" si="159"/>
        <v>ZoneRemainder of System8/5/2021 (5pm-6pm &amp; 8pm-9pm)22</v>
      </c>
      <c r="B5063" t="s">
        <v>103</v>
      </c>
      <c r="C5063" t="s">
        <v>127</v>
      </c>
      <c r="D5063" s="5" t="s">
        <v>340</v>
      </c>
      <c r="E5063">
        <v>22</v>
      </c>
      <c r="F5063">
        <v>2.3023927211761475</v>
      </c>
      <c r="G5063">
        <v>2.7065966129302979</v>
      </c>
      <c r="H5063">
        <v>1.2133599258959293E-2</v>
      </c>
      <c r="I5063">
        <v>81.648146344025164</v>
      </c>
      <c r="J5063">
        <f t="shared" si="158"/>
        <v>0</v>
      </c>
    </row>
    <row r="5064" spans="1:10" x14ac:dyDescent="0.25">
      <c r="A5064" s="4" t="str">
        <f t="shared" si="159"/>
        <v>ZoneRemainder of System8/5/2021 (5pm-6pm &amp; 8pm-9pm)23</v>
      </c>
      <c r="B5064" t="s">
        <v>103</v>
      </c>
      <c r="C5064" t="s">
        <v>127</v>
      </c>
      <c r="D5064" s="5" t="s">
        <v>340</v>
      </c>
      <c r="E5064">
        <v>23</v>
      </c>
      <c r="F5064">
        <v>1.9838217496871948</v>
      </c>
      <c r="G5064">
        <v>2.1277062892913818</v>
      </c>
      <c r="H5064">
        <v>1.1589446105062962E-2</v>
      </c>
      <c r="I5064">
        <v>78.137763461139173</v>
      </c>
      <c r="J5064">
        <f t="shared" si="158"/>
        <v>0</v>
      </c>
    </row>
    <row r="5065" spans="1:10" x14ac:dyDescent="0.25">
      <c r="A5065" s="4" t="str">
        <f t="shared" si="159"/>
        <v>ZoneRemainder of System8/5/2021 (5pm-6pm &amp; 8pm-9pm)24</v>
      </c>
      <c r="B5065" t="s">
        <v>103</v>
      </c>
      <c r="C5065" t="s">
        <v>127</v>
      </c>
      <c r="D5065" s="5" t="s">
        <v>340</v>
      </c>
      <c r="E5065">
        <v>24</v>
      </c>
      <c r="F5065">
        <v>1.6548519134521484</v>
      </c>
      <c r="G5065">
        <v>1.7616527080535889</v>
      </c>
      <c r="H5065">
        <v>1.0838460177183151E-2</v>
      </c>
      <c r="I5065">
        <v>75.842341294789136</v>
      </c>
      <c r="J5065">
        <f t="shared" si="158"/>
        <v>0</v>
      </c>
    </row>
    <row r="5066" spans="1:10" x14ac:dyDescent="0.25">
      <c r="A5066" s="4" t="str">
        <f t="shared" si="159"/>
        <v>ZoneRemainder of System8/27/2021 (6pm-8pm)1</v>
      </c>
      <c r="B5066" t="s">
        <v>103</v>
      </c>
      <c r="C5066" t="s">
        <v>127</v>
      </c>
      <c r="D5066" s="5" t="s">
        <v>341</v>
      </c>
      <c r="E5066">
        <v>1</v>
      </c>
      <c r="F5066">
        <v>1.2694807052612305</v>
      </c>
      <c r="G5066">
        <v>1.2715883255004883</v>
      </c>
      <c r="H5066">
        <v>9.7024338319897652E-3</v>
      </c>
      <c r="I5066">
        <v>75.949503383650608</v>
      </c>
      <c r="J5066">
        <f t="shared" si="158"/>
        <v>0</v>
      </c>
    </row>
    <row r="5067" spans="1:10" x14ac:dyDescent="0.25">
      <c r="A5067" s="4" t="str">
        <f t="shared" si="159"/>
        <v>ZoneRemainder of System8/27/2021 (6pm-8pm)2</v>
      </c>
      <c r="B5067" t="s">
        <v>103</v>
      </c>
      <c r="C5067" t="s">
        <v>127</v>
      </c>
      <c r="D5067" s="5" t="s">
        <v>341</v>
      </c>
      <c r="E5067">
        <v>2</v>
      </c>
      <c r="F5067">
        <v>1.088550329208374</v>
      </c>
      <c r="G5067">
        <v>1.0809366703033447</v>
      </c>
      <c r="H5067">
        <v>9.0215792879462242E-3</v>
      </c>
      <c r="I5067">
        <v>74.029303487758682</v>
      </c>
      <c r="J5067">
        <f t="shared" si="158"/>
        <v>0</v>
      </c>
    </row>
    <row r="5068" spans="1:10" x14ac:dyDescent="0.25">
      <c r="A5068" s="4" t="str">
        <f t="shared" si="159"/>
        <v>ZoneRemainder of System8/27/2021 (6pm-8pm)3</v>
      </c>
      <c r="B5068" t="s">
        <v>103</v>
      </c>
      <c r="C5068" t="s">
        <v>127</v>
      </c>
      <c r="D5068" s="5" t="s">
        <v>341</v>
      </c>
      <c r="E5068">
        <v>3</v>
      </c>
      <c r="F5068">
        <v>0.95697891712188721</v>
      </c>
      <c r="G5068">
        <v>0.94010567665100098</v>
      </c>
      <c r="H5068">
        <v>8.1581799313426018E-3</v>
      </c>
      <c r="I5068">
        <v>72.069097345125513</v>
      </c>
      <c r="J5068">
        <f t="shared" si="158"/>
        <v>0</v>
      </c>
    </row>
    <row r="5069" spans="1:10" x14ac:dyDescent="0.25">
      <c r="A5069" s="4" t="str">
        <f t="shared" si="159"/>
        <v>ZoneRemainder of System8/27/2021 (6pm-8pm)4</v>
      </c>
      <c r="B5069" t="s">
        <v>103</v>
      </c>
      <c r="C5069" t="s">
        <v>127</v>
      </c>
      <c r="D5069" s="5" t="s">
        <v>341</v>
      </c>
      <c r="E5069">
        <v>4</v>
      </c>
      <c r="F5069">
        <v>0.86598300933837891</v>
      </c>
      <c r="G5069">
        <v>0.84737730026245117</v>
      </c>
      <c r="H5069">
        <v>7.431570440530777E-3</v>
      </c>
      <c r="I5069">
        <v>70.618842790220683</v>
      </c>
      <c r="J5069">
        <f t="shared" si="158"/>
        <v>0</v>
      </c>
    </row>
    <row r="5070" spans="1:10" x14ac:dyDescent="0.25">
      <c r="A5070" s="4" t="str">
        <f t="shared" si="159"/>
        <v>ZoneRemainder of System8/27/2021 (6pm-8pm)5</v>
      </c>
      <c r="B5070" t="s">
        <v>103</v>
      </c>
      <c r="C5070" t="s">
        <v>127</v>
      </c>
      <c r="D5070" s="5" t="s">
        <v>341</v>
      </c>
      <c r="E5070">
        <v>5</v>
      </c>
      <c r="F5070">
        <v>0.79254156351089478</v>
      </c>
      <c r="G5070">
        <v>0.78321957588195801</v>
      </c>
      <c r="H5070">
        <v>6.5712351351976395E-3</v>
      </c>
      <c r="I5070">
        <v>69.06676210307559</v>
      </c>
      <c r="J5070">
        <f t="shared" si="158"/>
        <v>0</v>
      </c>
    </row>
    <row r="5071" spans="1:10" x14ac:dyDescent="0.25">
      <c r="A5071" s="4" t="str">
        <f t="shared" si="159"/>
        <v>ZoneRemainder of System8/27/2021 (6pm-8pm)6</v>
      </c>
      <c r="B5071" t="s">
        <v>103</v>
      </c>
      <c r="C5071" t="s">
        <v>127</v>
      </c>
      <c r="D5071" s="5" t="s">
        <v>341</v>
      </c>
      <c r="E5071">
        <v>6</v>
      </c>
      <c r="F5071">
        <v>0.76494389772415161</v>
      </c>
      <c r="G5071">
        <v>0.7542688250541687</v>
      </c>
      <c r="H5071">
        <v>5.7184025645256042E-3</v>
      </c>
      <c r="I5071">
        <v>68.069010931818184</v>
      </c>
      <c r="J5071">
        <f t="shared" si="158"/>
        <v>0</v>
      </c>
    </row>
    <row r="5072" spans="1:10" x14ac:dyDescent="0.25">
      <c r="A5072" s="4" t="str">
        <f t="shared" si="159"/>
        <v>ZoneRemainder of System8/27/2021 (6pm-8pm)7</v>
      </c>
      <c r="B5072" t="s">
        <v>103</v>
      </c>
      <c r="C5072" t="s">
        <v>127</v>
      </c>
      <c r="D5072" s="5" t="s">
        <v>341</v>
      </c>
      <c r="E5072">
        <v>7</v>
      </c>
      <c r="F5072">
        <v>0.77346575260162354</v>
      </c>
      <c r="G5072">
        <v>0.77303773164749146</v>
      </c>
      <c r="H5072">
        <v>5.3601930849254131E-3</v>
      </c>
      <c r="I5072">
        <v>66.85789224363333</v>
      </c>
      <c r="J5072">
        <f t="shared" si="158"/>
        <v>0</v>
      </c>
    </row>
    <row r="5073" spans="1:10" x14ac:dyDescent="0.25">
      <c r="A5073" s="4" t="str">
        <f t="shared" si="159"/>
        <v>ZoneRemainder of System8/27/2021 (6pm-8pm)8</v>
      </c>
      <c r="B5073" t="s">
        <v>103</v>
      </c>
      <c r="C5073" t="s">
        <v>127</v>
      </c>
      <c r="D5073" s="5" t="s">
        <v>341</v>
      </c>
      <c r="E5073">
        <v>8</v>
      </c>
      <c r="F5073">
        <v>0.71691709756851196</v>
      </c>
      <c r="G5073">
        <v>0.70556122064590454</v>
      </c>
      <c r="H5073">
        <v>5.7250838726758957E-3</v>
      </c>
      <c r="I5073">
        <v>66.368160853715381</v>
      </c>
      <c r="J5073">
        <f t="shared" si="158"/>
        <v>0</v>
      </c>
    </row>
    <row r="5074" spans="1:10" x14ac:dyDescent="0.25">
      <c r="A5074" s="4" t="str">
        <f t="shared" si="159"/>
        <v>ZoneRemainder of System8/27/2021 (6pm-8pm)9</v>
      </c>
      <c r="B5074" t="s">
        <v>103</v>
      </c>
      <c r="C5074" t="s">
        <v>127</v>
      </c>
      <c r="D5074" s="5" t="s">
        <v>341</v>
      </c>
      <c r="E5074">
        <v>9</v>
      </c>
      <c r="F5074">
        <v>0.5688316822052002</v>
      </c>
      <c r="G5074">
        <v>0.56221562623977661</v>
      </c>
      <c r="H5074">
        <v>6.6084400750696659E-3</v>
      </c>
      <c r="I5074">
        <v>68.765849036952972</v>
      </c>
      <c r="J5074">
        <f t="shared" si="158"/>
        <v>0</v>
      </c>
    </row>
    <row r="5075" spans="1:10" x14ac:dyDescent="0.25">
      <c r="A5075" s="4" t="str">
        <f t="shared" si="159"/>
        <v>ZoneRemainder of System8/27/2021 (6pm-8pm)10</v>
      </c>
      <c r="B5075" t="s">
        <v>103</v>
      </c>
      <c r="C5075" t="s">
        <v>127</v>
      </c>
      <c r="D5075" s="5" t="s">
        <v>341</v>
      </c>
      <c r="E5075">
        <v>10</v>
      </c>
      <c r="F5075">
        <v>0.45939740538597107</v>
      </c>
      <c r="G5075">
        <v>0.45188522338867188</v>
      </c>
      <c r="H5075">
        <v>7.8305471688508987E-3</v>
      </c>
      <c r="I5075">
        <v>74.580878709009738</v>
      </c>
      <c r="J5075">
        <f t="shared" si="158"/>
        <v>0</v>
      </c>
    </row>
    <row r="5076" spans="1:10" x14ac:dyDescent="0.25">
      <c r="A5076" s="4" t="str">
        <f t="shared" si="159"/>
        <v>ZoneRemainder of System8/27/2021 (6pm-8pm)11</v>
      </c>
      <c r="B5076" t="s">
        <v>103</v>
      </c>
      <c r="C5076" t="s">
        <v>127</v>
      </c>
      <c r="D5076" s="5" t="s">
        <v>341</v>
      </c>
      <c r="E5076">
        <v>11</v>
      </c>
      <c r="F5076">
        <v>0.43550765514373779</v>
      </c>
      <c r="G5076">
        <v>0.42129188776016235</v>
      </c>
      <c r="H5076">
        <v>9.107690304517746E-3</v>
      </c>
      <c r="I5076">
        <v>81.034870900583059</v>
      </c>
      <c r="J5076">
        <f t="shared" si="158"/>
        <v>0</v>
      </c>
    </row>
    <row r="5077" spans="1:10" x14ac:dyDescent="0.25">
      <c r="A5077" s="4" t="str">
        <f t="shared" si="159"/>
        <v>ZoneRemainder of System8/27/2021 (6pm-8pm)12</v>
      </c>
      <c r="B5077" t="s">
        <v>103</v>
      </c>
      <c r="C5077" t="s">
        <v>127</v>
      </c>
      <c r="D5077" s="5" t="s">
        <v>341</v>
      </c>
      <c r="E5077">
        <v>12</v>
      </c>
      <c r="F5077">
        <v>0.56263273954391479</v>
      </c>
      <c r="G5077">
        <v>0.53201043605804443</v>
      </c>
      <c r="H5077">
        <v>1.0421941988170147E-2</v>
      </c>
      <c r="I5077">
        <v>86.012345132726708</v>
      </c>
      <c r="J5077">
        <f t="shared" si="158"/>
        <v>0</v>
      </c>
    </row>
    <row r="5078" spans="1:10" x14ac:dyDescent="0.25">
      <c r="A5078" s="4" t="str">
        <f t="shared" si="159"/>
        <v>ZoneRemainder of System8/27/2021 (6pm-8pm)13</v>
      </c>
      <c r="B5078" t="s">
        <v>103</v>
      </c>
      <c r="C5078" t="s">
        <v>127</v>
      </c>
      <c r="D5078" s="5" t="s">
        <v>341</v>
      </c>
      <c r="E5078">
        <v>13</v>
      </c>
      <c r="F5078">
        <v>0.8450620174407959</v>
      </c>
      <c r="G5078">
        <v>0.79868680238723755</v>
      </c>
      <c r="H5078">
        <v>1.175447553396225E-2</v>
      </c>
      <c r="I5078">
        <v>90.227881311818066</v>
      </c>
      <c r="J5078">
        <f t="shared" si="158"/>
        <v>0</v>
      </c>
    </row>
    <row r="5079" spans="1:10" x14ac:dyDescent="0.25">
      <c r="A5079" s="4" t="str">
        <f t="shared" si="159"/>
        <v>ZoneRemainder of System8/27/2021 (6pm-8pm)14</v>
      </c>
      <c r="B5079" t="s">
        <v>103</v>
      </c>
      <c r="C5079" t="s">
        <v>127</v>
      </c>
      <c r="D5079" s="5" t="s">
        <v>341</v>
      </c>
      <c r="E5079">
        <v>14</v>
      </c>
      <c r="F5079">
        <v>1.2283031940460205</v>
      </c>
      <c r="G5079">
        <v>1.1726264953613281</v>
      </c>
      <c r="H5079">
        <v>1.2464389204978943E-2</v>
      </c>
      <c r="I5079">
        <v>93.468515356584959</v>
      </c>
      <c r="J5079">
        <f t="shared" si="158"/>
        <v>0</v>
      </c>
    </row>
    <row r="5080" spans="1:10" x14ac:dyDescent="0.25">
      <c r="A5080" s="4" t="str">
        <f t="shared" si="159"/>
        <v>ZoneRemainder of System8/27/2021 (6pm-8pm)15</v>
      </c>
      <c r="B5080" t="s">
        <v>103</v>
      </c>
      <c r="C5080" t="s">
        <v>127</v>
      </c>
      <c r="D5080" s="5" t="s">
        <v>341</v>
      </c>
      <c r="E5080">
        <v>15</v>
      </c>
      <c r="F5080">
        <v>1.6098393201828003</v>
      </c>
      <c r="G5080">
        <v>1.5883731842041016</v>
      </c>
      <c r="H5080">
        <v>1.177947036921978E-2</v>
      </c>
      <c r="I5080">
        <v>95.501426340458949</v>
      </c>
      <c r="J5080">
        <f t="shared" si="158"/>
        <v>0</v>
      </c>
    </row>
    <row r="5081" spans="1:10" x14ac:dyDescent="0.25">
      <c r="A5081" s="4" t="str">
        <f t="shared" si="159"/>
        <v>ZoneRemainder of System8/27/2021 (6pm-8pm)16</v>
      </c>
      <c r="B5081" t="s">
        <v>103</v>
      </c>
      <c r="C5081" t="s">
        <v>127</v>
      </c>
      <c r="D5081" s="5" t="s">
        <v>341</v>
      </c>
      <c r="E5081">
        <v>16</v>
      </c>
      <c r="F5081">
        <v>2.0687520503997803</v>
      </c>
      <c r="G5081">
        <v>2.0710489749908447</v>
      </c>
      <c r="H5081">
        <v>6.3676461577415466E-3</v>
      </c>
      <c r="I5081">
        <v>97.08386673608085</v>
      </c>
      <c r="J5081">
        <f t="shared" si="158"/>
        <v>0</v>
      </c>
    </row>
    <row r="5082" spans="1:10" x14ac:dyDescent="0.25">
      <c r="A5082" s="4" t="str">
        <f t="shared" si="159"/>
        <v>ZoneRemainder of System8/27/2021 (6pm-8pm)17</v>
      </c>
      <c r="B5082" t="s">
        <v>103</v>
      </c>
      <c r="C5082" t="s">
        <v>127</v>
      </c>
      <c r="D5082" s="5" t="s">
        <v>341</v>
      </c>
      <c r="E5082">
        <v>17</v>
      </c>
      <c r="F5082">
        <v>2.4339859485626221</v>
      </c>
      <c r="G5082">
        <v>2.4316892623901367</v>
      </c>
      <c r="H5082">
        <v>6.3676461577415466E-3</v>
      </c>
      <c r="I5082">
        <v>96.844637168128301</v>
      </c>
      <c r="J5082">
        <f t="shared" si="158"/>
        <v>0</v>
      </c>
    </row>
    <row r="5083" spans="1:10" x14ac:dyDescent="0.25">
      <c r="A5083" s="4" t="str">
        <f t="shared" si="159"/>
        <v>ZoneRemainder of System8/27/2021 (6pm-8pm)18</v>
      </c>
      <c r="B5083" t="s">
        <v>103</v>
      </c>
      <c r="C5083" t="s">
        <v>127</v>
      </c>
      <c r="D5083" s="5" t="s">
        <v>341</v>
      </c>
      <c r="E5083">
        <v>18</v>
      </c>
      <c r="F5083">
        <v>2.6931619644165039</v>
      </c>
      <c r="G5083">
        <v>2.696152925491333</v>
      </c>
      <c r="H5083">
        <v>1.1709713377058506E-2</v>
      </c>
      <c r="I5083">
        <v>95.215787610617269</v>
      </c>
      <c r="J5083">
        <f t="shared" si="158"/>
        <v>0</v>
      </c>
    </row>
    <row r="5084" spans="1:10" x14ac:dyDescent="0.25">
      <c r="A5084" s="4" t="str">
        <f t="shared" si="159"/>
        <v>ZoneRemainder of System8/27/2021 (6pm-8pm)19</v>
      </c>
      <c r="B5084" t="s">
        <v>103</v>
      </c>
      <c r="C5084" t="s">
        <v>127</v>
      </c>
      <c r="D5084" s="5" t="s">
        <v>341</v>
      </c>
      <c r="E5084">
        <v>19</v>
      </c>
      <c r="F5084">
        <v>2.7659313678741455</v>
      </c>
      <c r="G5084">
        <v>1.7131010293960571</v>
      </c>
      <c r="H5084">
        <v>1.3244719244539738E-2</v>
      </c>
      <c r="I5084">
        <v>93.139376366467573</v>
      </c>
      <c r="J5084">
        <f t="shared" si="158"/>
        <v>0</v>
      </c>
    </row>
    <row r="5085" spans="1:10" x14ac:dyDescent="0.25">
      <c r="A5085" s="4" t="str">
        <f t="shared" si="159"/>
        <v>ZoneRemainder of System8/27/2021 (6pm-8pm)20</v>
      </c>
      <c r="B5085" t="s">
        <v>103</v>
      </c>
      <c r="C5085" t="s">
        <v>127</v>
      </c>
      <c r="D5085" s="5" t="s">
        <v>341</v>
      </c>
      <c r="E5085">
        <v>20</v>
      </c>
      <c r="F5085">
        <v>2.5913872718811035</v>
      </c>
      <c r="G5085">
        <v>1.9707831144332886</v>
      </c>
      <c r="H5085">
        <v>1.2814423069357872E-2</v>
      </c>
      <c r="I5085">
        <v>90.039284747530147</v>
      </c>
      <c r="J5085">
        <f t="shared" si="158"/>
        <v>0</v>
      </c>
    </row>
    <row r="5086" spans="1:10" x14ac:dyDescent="0.25">
      <c r="A5086" s="4" t="str">
        <f t="shared" si="159"/>
        <v>ZoneRemainder of System8/27/2021 (6pm-8pm)21</v>
      </c>
      <c r="B5086" t="s">
        <v>103</v>
      </c>
      <c r="C5086" t="s">
        <v>127</v>
      </c>
      <c r="D5086" s="5" t="s">
        <v>341</v>
      </c>
      <c r="E5086">
        <v>21</v>
      </c>
      <c r="F5086">
        <v>2.3971965312957764</v>
      </c>
      <c r="G5086">
        <v>2.8163018226623535</v>
      </c>
      <c r="H5086">
        <v>1.2606804259121418E-2</v>
      </c>
      <c r="I5086">
        <v>85.48994169702398</v>
      </c>
      <c r="J5086">
        <f t="shared" si="158"/>
        <v>0</v>
      </c>
    </row>
    <row r="5087" spans="1:10" x14ac:dyDescent="0.25">
      <c r="A5087" s="4" t="str">
        <f t="shared" si="159"/>
        <v>ZoneRemainder of System8/27/2021 (6pm-8pm)22</v>
      </c>
      <c r="B5087" t="s">
        <v>103</v>
      </c>
      <c r="C5087" t="s">
        <v>127</v>
      </c>
      <c r="D5087" s="5" t="s">
        <v>341</v>
      </c>
      <c r="E5087">
        <v>22</v>
      </c>
      <c r="F5087">
        <v>2.1941337585449219</v>
      </c>
      <c r="G5087">
        <v>2.3216738700866699</v>
      </c>
      <c r="H5087">
        <v>1.1922897771000862E-2</v>
      </c>
      <c r="I5087">
        <v>81.725637168153256</v>
      </c>
      <c r="J5087">
        <f t="shared" si="158"/>
        <v>0</v>
      </c>
    </row>
    <row r="5088" spans="1:10" x14ac:dyDescent="0.25">
      <c r="A5088" s="4" t="str">
        <f t="shared" si="159"/>
        <v>ZoneRemainder of System8/27/2021 (6pm-8pm)23</v>
      </c>
      <c r="B5088" t="s">
        <v>103</v>
      </c>
      <c r="C5088" t="s">
        <v>127</v>
      </c>
      <c r="D5088" s="5" t="s">
        <v>341</v>
      </c>
      <c r="E5088">
        <v>23</v>
      </c>
      <c r="F5088">
        <v>1.9126837253570557</v>
      </c>
      <c r="G5088">
        <v>1.9902383089065552</v>
      </c>
      <c r="H5088">
        <v>1.1598187498748302E-2</v>
      </c>
      <c r="I5088">
        <v>79.367462779804967</v>
      </c>
      <c r="J5088">
        <f t="shared" si="158"/>
        <v>0</v>
      </c>
    </row>
    <row r="5089" spans="1:10" x14ac:dyDescent="0.25">
      <c r="A5089" s="4" t="str">
        <f t="shared" si="159"/>
        <v>ZoneRemainder of System8/27/2021 (6pm-8pm)24</v>
      </c>
      <c r="B5089" t="s">
        <v>103</v>
      </c>
      <c r="C5089" t="s">
        <v>127</v>
      </c>
      <c r="D5089" s="5" t="s">
        <v>341</v>
      </c>
      <c r="E5089">
        <v>24</v>
      </c>
      <c r="F5089">
        <v>1.6163822412490845</v>
      </c>
      <c r="G5089">
        <v>1.680018424987793</v>
      </c>
      <c r="H5089">
        <v>1.0700000450015068E-2</v>
      </c>
      <c r="I5089">
        <v>77.092944299851538</v>
      </c>
      <c r="J5089">
        <f t="shared" si="158"/>
        <v>0</v>
      </c>
    </row>
    <row r="5090" spans="1:10" x14ac:dyDescent="0.25">
      <c r="A5090" s="4" t="str">
        <f t="shared" si="159"/>
        <v>ZoneRemainder of System9/9/2021 (6pm-8pm)1</v>
      </c>
      <c r="B5090" t="s">
        <v>103</v>
      </c>
      <c r="C5090" t="s">
        <v>127</v>
      </c>
      <c r="D5090" s="5" t="s">
        <v>342</v>
      </c>
      <c r="E5090">
        <v>1</v>
      </c>
      <c r="F5090">
        <v>1.4075955152511597</v>
      </c>
      <c r="G5090">
        <v>1.4008570909500122</v>
      </c>
      <c r="H5090">
        <v>1.0039416141808033E-2</v>
      </c>
      <c r="I5090">
        <v>74.241260743585627</v>
      </c>
      <c r="J5090">
        <f t="shared" si="158"/>
        <v>0</v>
      </c>
    </row>
    <row r="5091" spans="1:10" x14ac:dyDescent="0.25">
      <c r="A5091" s="4" t="str">
        <f t="shared" si="159"/>
        <v>ZoneRemainder of System9/9/2021 (6pm-8pm)2</v>
      </c>
      <c r="B5091" t="s">
        <v>103</v>
      </c>
      <c r="C5091" t="s">
        <v>127</v>
      </c>
      <c r="D5091" s="5" t="s">
        <v>342</v>
      </c>
      <c r="E5091">
        <v>2</v>
      </c>
      <c r="F5091">
        <v>1.216823935508728</v>
      </c>
      <c r="G5091">
        <v>1.2177389860153198</v>
      </c>
      <c r="H5091">
        <v>9.2528406530618668E-3</v>
      </c>
      <c r="I5091">
        <v>73.613132950262099</v>
      </c>
      <c r="J5091">
        <f t="shared" si="158"/>
        <v>0</v>
      </c>
    </row>
    <row r="5092" spans="1:10" x14ac:dyDescent="0.25">
      <c r="A5092" s="4" t="str">
        <f t="shared" si="159"/>
        <v>ZoneRemainder of System9/9/2021 (6pm-8pm)3</v>
      </c>
      <c r="B5092" t="s">
        <v>103</v>
      </c>
      <c r="C5092" t="s">
        <v>127</v>
      </c>
      <c r="D5092" s="5" t="s">
        <v>342</v>
      </c>
      <c r="E5092">
        <v>3</v>
      </c>
      <c r="F5092">
        <v>1.0976827144622803</v>
      </c>
      <c r="G5092">
        <v>1.0906625986099243</v>
      </c>
      <c r="H5092">
        <v>8.4629151970148087E-3</v>
      </c>
      <c r="I5092">
        <v>73.164306762930394</v>
      </c>
      <c r="J5092">
        <f t="shared" si="158"/>
        <v>0</v>
      </c>
    </row>
    <row r="5093" spans="1:10" x14ac:dyDescent="0.25">
      <c r="A5093" s="4" t="str">
        <f t="shared" si="159"/>
        <v>ZoneRemainder of System9/9/2021 (6pm-8pm)4</v>
      </c>
      <c r="B5093" t="s">
        <v>103</v>
      </c>
      <c r="C5093" t="s">
        <v>127</v>
      </c>
      <c r="D5093" s="5" t="s">
        <v>342</v>
      </c>
      <c r="E5093">
        <v>4</v>
      </c>
      <c r="F5093">
        <v>1.000461220741272</v>
      </c>
      <c r="G5093">
        <v>1.0035815238952637</v>
      </c>
      <c r="H5093">
        <v>7.6705878600478172E-3</v>
      </c>
      <c r="I5093">
        <v>72.761719954823207</v>
      </c>
      <c r="J5093">
        <f t="shared" si="158"/>
        <v>0</v>
      </c>
    </row>
    <row r="5094" spans="1:10" x14ac:dyDescent="0.25">
      <c r="A5094" s="4" t="str">
        <f t="shared" si="159"/>
        <v>ZoneRemainder of System9/9/2021 (6pm-8pm)5</v>
      </c>
      <c r="B5094" t="s">
        <v>103</v>
      </c>
      <c r="C5094" t="s">
        <v>127</v>
      </c>
      <c r="D5094" s="5" t="s">
        <v>342</v>
      </c>
      <c r="E5094">
        <v>5</v>
      </c>
      <c r="F5094">
        <v>0.93864428997039795</v>
      </c>
      <c r="G5094">
        <v>0.93629974126815796</v>
      </c>
      <c r="H5094">
        <v>7.0598991587758064E-3</v>
      </c>
      <c r="I5094">
        <v>72.469054073975798</v>
      </c>
      <c r="J5094">
        <f t="shared" si="158"/>
        <v>0</v>
      </c>
    </row>
    <row r="5095" spans="1:10" x14ac:dyDescent="0.25">
      <c r="A5095" s="4" t="str">
        <f t="shared" si="159"/>
        <v>ZoneRemainder of System9/9/2021 (6pm-8pm)6</v>
      </c>
      <c r="B5095" t="s">
        <v>103</v>
      </c>
      <c r="C5095" t="s">
        <v>127</v>
      </c>
      <c r="D5095" s="5" t="s">
        <v>342</v>
      </c>
      <c r="E5095">
        <v>6</v>
      </c>
      <c r="F5095">
        <v>0.91575062274932861</v>
      </c>
      <c r="G5095">
        <v>0.90261411666870117</v>
      </c>
      <c r="H5095">
        <v>6.2550758011639118E-3</v>
      </c>
      <c r="I5095">
        <v>72.360417464765447</v>
      </c>
      <c r="J5095">
        <f t="shared" si="158"/>
        <v>0</v>
      </c>
    </row>
    <row r="5096" spans="1:10" x14ac:dyDescent="0.25">
      <c r="A5096" s="4" t="str">
        <f t="shared" si="159"/>
        <v>ZoneRemainder of System9/9/2021 (6pm-8pm)7</v>
      </c>
      <c r="B5096" t="s">
        <v>103</v>
      </c>
      <c r="C5096" t="s">
        <v>127</v>
      </c>
      <c r="D5096" s="5" t="s">
        <v>342</v>
      </c>
      <c r="E5096">
        <v>7</v>
      </c>
      <c r="F5096">
        <v>0.91570675373077393</v>
      </c>
      <c r="G5096">
        <v>0.91661685705184937</v>
      </c>
      <c r="H5096">
        <v>6.0021867975592613E-3</v>
      </c>
      <c r="I5096">
        <v>72.354893178133267</v>
      </c>
      <c r="J5096">
        <f t="shared" si="158"/>
        <v>0</v>
      </c>
    </row>
    <row r="5097" spans="1:10" x14ac:dyDescent="0.25">
      <c r="A5097" s="4" t="str">
        <f t="shared" si="159"/>
        <v>ZoneRemainder of System9/9/2021 (6pm-8pm)8</v>
      </c>
      <c r="B5097" t="s">
        <v>103</v>
      </c>
      <c r="C5097" t="s">
        <v>127</v>
      </c>
      <c r="D5097" s="5" t="s">
        <v>342</v>
      </c>
      <c r="E5097">
        <v>8</v>
      </c>
      <c r="F5097">
        <v>0.87992346286773682</v>
      </c>
      <c r="G5097">
        <v>0.87178117036819458</v>
      </c>
      <c r="H5097">
        <v>6.4575015567243099E-3</v>
      </c>
      <c r="I5097">
        <v>71.829820244590849</v>
      </c>
      <c r="J5097">
        <f t="shared" si="158"/>
        <v>0</v>
      </c>
    </row>
    <row r="5098" spans="1:10" x14ac:dyDescent="0.25">
      <c r="A5098" s="4" t="str">
        <f t="shared" si="159"/>
        <v>ZoneRemainder of System9/9/2021 (6pm-8pm)9</v>
      </c>
      <c r="B5098" t="s">
        <v>103</v>
      </c>
      <c r="C5098" t="s">
        <v>127</v>
      </c>
      <c r="D5098" s="5" t="s">
        <v>342</v>
      </c>
      <c r="E5098">
        <v>9</v>
      </c>
      <c r="F5098">
        <v>0.79141044616699219</v>
      </c>
      <c r="G5098">
        <v>0.76605767011642456</v>
      </c>
      <c r="H5098">
        <v>7.3734498582780361E-3</v>
      </c>
      <c r="I5098">
        <v>73.253962968431679</v>
      </c>
      <c r="J5098">
        <f t="shared" si="158"/>
        <v>0</v>
      </c>
    </row>
    <row r="5099" spans="1:10" x14ac:dyDescent="0.25">
      <c r="A5099" s="4" t="str">
        <f t="shared" si="159"/>
        <v>ZoneRemainder of System9/9/2021 (6pm-8pm)10</v>
      </c>
      <c r="B5099" t="s">
        <v>103</v>
      </c>
      <c r="C5099" t="s">
        <v>127</v>
      </c>
      <c r="D5099" s="5" t="s">
        <v>342</v>
      </c>
      <c r="E5099">
        <v>10</v>
      </c>
      <c r="F5099">
        <v>0.74226438999176025</v>
      </c>
      <c r="G5099">
        <v>0.70425695180892944</v>
      </c>
      <c r="H5099">
        <v>8.7280906736850739E-3</v>
      </c>
      <c r="I5099">
        <v>76.964219340893649</v>
      </c>
      <c r="J5099">
        <f t="shared" si="158"/>
        <v>0</v>
      </c>
    </row>
    <row r="5100" spans="1:10" x14ac:dyDescent="0.25">
      <c r="A5100" s="4" t="str">
        <f t="shared" si="159"/>
        <v>ZoneRemainder of System9/9/2021 (6pm-8pm)11</v>
      </c>
      <c r="B5100" t="s">
        <v>103</v>
      </c>
      <c r="C5100" t="s">
        <v>127</v>
      </c>
      <c r="D5100" s="5" t="s">
        <v>342</v>
      </c>
      <c r="E5100">
        <v>11</v>
      </c>
      <c r="F5100">
        <v>0.79674810171127319</v>
      </c>
      <c r="G5100">
        <v>0.75817370414733887</v>
      </c>
      <c r="H5100">
        <v>9.9779609590768814E-3</v>
      </c>
      <c r="I5100">
        <v>81.923798438194467</v>
      </c>
      <c r="J5100">
        <f t="shared" si="158"/>
        <v>0</v>
      </c>
    </row>
    <row r="5101" spans="1:10" x14ac:dyDescent="0.25">
      <c r="A5101" s="4" t="str">
        <f t="shared" si="159"/>
        <v>ZoneRemainder of System9/9/2021 (6pm-8pm)12</v>
      </c>
      <c r="B5101" t="s">
        <v>103</v>
      </c>
      <c r="C5101" t="s">
        <v>127</v>
      </c>
      <c r="D5101" s="5" t="s">
        <v>342</v>
      </c>
      <c r="E5101">
        <v>12</v>
      </c>
      <c r="F5101">
        <v>0.986580491065979</v>
      </c>
      <c r="G5101">
        <v>0.93929916620254517</v>
      </c>
      <c r="H5101">
        <v>1.1280274949967861E-2</v>
      </c>
      <c r="I5101">
        <v>86.520548106676813</v>
      </c>
      <c r="J5101">
        <f t="shared" si="158"/>
        <v>0</v>
      </c>
    </row>
    <row r="5102" spans="1:10" x14ac:dyDescent="0.25">
      <c r="A5102" s="4" t="str">
        <f t="shared" si="159"/>
        <v>ZoneRemainder of System9/9/2021 (6pm-8pm)13</v>
      </c>
      <c r="B5102" t="s">
        <v>103</v>
      </c>
      <c r="C5102" t="s">
        <v>127</v>
      </c>
      <c r="D5102" s="5" t="s">
        <v>342</v>
      </c>
      <c r="E5102">
        <v>13</v>
      </c>
      <c r="F5102">
        <v>1.2909532785415649</v>
      </c>
      <c r="G5102">
        <v>1.2457839250564575</v>
      </c>
      <c r="H5102">
        <v>1.2168982066214085E-2</v>
      </c>
      <c r="I5102">
        <v>89.73262315210448</v>
      </c>
      <c r="J5102">
        <f t="shared" si="158"/>
        <v>0</v>
      </c>
    </row>
    <row r="5103" spans="1:10" x14ac:dyDescent="0.25">
      <c r="A5103" s="4" t="str">
        <f t="shared" si="159"/>
        <v>ZoneRemainder of System9/9/2021 (6pm-8pm)14</v>
      </c>
      <c r="B5103" t="s">
        <v>103</v>
      </c>
      <c r="C5103" t="s">
        <v>127</v>
      </c>
      <c r="D5103" s="5" t="s">
        <v>342</v>
      </c>
      <c r="E5103">
        <v>14</v>
      </c>
      <c r="F5103">
        <v>1.6119972467422485</v>
      </c>
      <c r="G5103">
        <v>1.5920408964157104</v>
      </c>
      <c r="H5103">
        <v>1.2410721741616726E-2</v>
      </c>
      <c r="I5103">
        <v>92.427645989863237</v>
      </c>
      <c r="J5103">
        <f t="shared" si="158"/>
        <v>0</v>
      </c>
    </row>
    <row r="5104" spans="1:10" x14ac:dyDescent="0.25">
      <c r="A5104" s="4" t="str">
        <f t="shared" si="159"/>
        <v>ZoneRemainder of System9/9/2021 (6pm-8pm)15</v>
      </c>
      <c r="B5104" t="s">
        <v>103</v>
      </c>
      <c r="C5104" t="s">
        <v>127</v>
      </c>
      <c r="D5104" s="5" t="s">
        <v>342</v>
      </c>
      <c r="E5104">
        <v>15</v>
      </c>
      <c r="F5104">
        <v>1.981167197227478</v>
      </c>
      <c r="G5104">
        <v>1.9631499052047729</v>
      </c>
      <c r="H5104">
        <v>1.1477701365947723E-2</v>
      </c>
      <c r="I5104">
        <v>94.259281960623511</v>
      </c>
      <c r="J5104">
        <f t="shared" si="158"/>
        <v>0</v>
      </c>
    </row>
    <row r="5105" spans="1:10" x14ac:dyDescent="0.25">
      <c r="A5105" s="4" t="str">
        <f t="shared" si="159"/>
        <v>ZoneRemainder of System9/9/2021 (6pm-8pm)16</v>
      </c>
      <c r="B5105" t="s">
        <v>103</v>
      </c>
      <c r="C5105" t="s">
        <v>127</v>
      </c>
      <c r="D5105" s="5" t="s">
        <v>342</v>
      </c>
      <c r="E5105">
        <v>16</v>
      </c>
      <c r="F5105">
        <v>2.384366512298584</v>
      </c>
      <c r="G5105">
        <v>2.3814582824707031</v>
      </c>
      <c r="H5105">
        <v>6.1380662955343723E-3</v>
      </c>
      <c r="I5105">
        <v>95.599248563434031</v>
      </c>
      <c r="J5105">
        <f t="shared" si="158"/>
        <v>0</v>
      </c>
    </row>
    <row r="5106" spans="1:10" x14ac:dyDescent="0.25">
      <c r="A5106" s="4" t="str">
        <f t="shared" si="159"/>
        <v>ZoneRemainder of System9/9/2021 (6pm-8pm)17</v>
      </c>
      <c r="B5106" t="s">
        <v>103</v>
      </c>
      <c r="C5106" t="s">
        <v>127</v>
      </c>
      <c r="D5106" s="5" t="s">
        <v>342</v>
      </c>
      <c r="E5106">
        <v>17</v>
      </c>
      <c r="F5106">
        <v>2.6698193550109863</v>
      </c>
      <c r="G5106">
        <v>2.6727275848388672</v>
      </c>
      <c r="H5106">
        <v>6.1380662955343723E-3</v>
      </c>
      <c r="I5106">
        <v>94.54675359755916</v>
      </c>
      <c r="J5106">
        <f t="shared" si="158"/>
        <v>0</v>
      </c>
    </row>
    <row r="5107" spans="1:10" x14ac:dyDescent="0.25">
      <c r="A5107" s="4" t="str">
        <f t="shared" si="159"/>
        <v>ZoneRemainder of System9/9/2021 (6pm-8pm)18</v>
      </c>
      <c r="B5107" t="s">
        <v>103</v>
      </c>
      <c r="C5107" t="s">
        <v>127</v>
      </c>
      <c r="D5107" s="5" t="s">
        <v>342</v>
      </c>
      <c r="E5107">
        <v>18</v>
      </c>
      <c r="F5107">
        <v>2.8574182987213135</v>
      </c>
      <c r="G5107">
        <v>2.8747904300689697</v>
      </c>
      <c r="H5107">
        <v>1.1459057219326496E-2</v>
      </c>
      <c r="I5107">
        <v>94.138960758319641</v>
      </c>
      <c r="J5107">
        <f t="shared" si="158"/>
        <v>0</v>
      </c>
    </row>
    <row r="5108" spans="1:10" x14ac:dyDescent="0.25">
      <c r="A5108" s="4" t="str">
        <f t="shared" si="159"/>
        <v>ZoneRemainder of System9/9/2021 (6pm-8pm)19</v>
      </c>
      <c r="B5108" t="s">
        <v>103</v>
      </c>
      <c r="C5108" t="s">
        <v>127</v>
      </c>
      <c r="D5108" s="5" t="s">
        <v>342</v>
      </c>
      <c r="E5108">
        <v>19</v>
      </c>
      <c r="F5108">
        <v>2.858769416809082</v>
      </c>
      <c r="G5108">
        <v>1.8021159172058105</v>
      </c>
      <c r="H5108">
        <v>1.294410228729248E-2</v>
      </c>
      <c r="I5108">
        <v>92.048703894693361</v>
      </c>
      <c r="J5108">
        <f t="shared" si="158"/>
        <v>0</v>
      </c>
    </row>
    <row r="5109" spans="1:10" x14ac:dyDescent="0.25">
      <c r="A5109" s="4" t="str">
        <f t="shared" si="159"/>
        <v>ZoneRemainder of System9/9/2021 (6pm-8pm)20</v>
      </c>
      <c r="B5109" t="s">
        <v>103</v>
      </c>
      <c r="C5109" t="s">
        <v>127</v>
      </c>
      <c r="D5109" s="5" t="s">
        <v>342</v>
      </c>
      <c r="E5109">
        <v>20</v>
      </c>
      <c r="F5109">
        <v>2.6991646289825439</v>
      </c>
      <c r="G5109">
        <v>2.1464252471923828</v>
      </c>
      <c r="H5109">
        <v>1.2729521840810776E-2</v>
      </c>
      <c r="I5109">
        <v>88.248361082449037</v>
      </c>
      <c r="J5109">
        <f t="shared" si="158"/>
        <v>0</v>
      </c>
    </row>
    <row r="5110" spans="1:10" x14ac:dyDescent="0.25">
      <c r="A5110" s="4" t="str">
        <f t="shared" si="159"/>
        <v>ZoneRemainder of System9/9/2021 (6pm-8pm)21</v>
      </c>
      <c r="B5110" t="s">
        <v>103</v>
      </c>
      <c r="C5110" t="s">
        <v>127</v>
      </c>
      <c r="D5110" s="5" t="s">
        <v>342</v>
      </c>
      <c r="E5110">
        <v>21</v>
      </c>
      <c r="F5110">
        <v>2.5528388023376465</v>
      </c>
      <c r="G5110">
        <v>3.061908483505249</v>
      </c>
      <c r="H5110">
        <v>1.2303286232054234E-2</v>
      </c>
      <c r="I5110">
        <v>84.411084917232429</v>
      </c>
      <c r="J5110">
        <f t="shared" si="158"/>
        <v>0</v>
      </c>
    </row>
    <row r="5111" spans="1:10" x14ac:dyDescent="0.25">
      <c r="A5111" s="4" t="str">
        <f t="shared" si="159"/>
        <v>ZoneRemainder of System9/9/2021 (6pm-8pm)22</v>
      </c>
      <c r="B5111" t="s">
        <v>103</v>
      </c>
      <c r="C5111" t="s">
        <v>127</v>
      </c>
      <c r="D5111" s="5" t="s">
        <v>342</v>
      </c>
      <c r="E5111">
        <v>22</v>
      </c>
      <c r="F5111">
        <v>2.3424007892608643</v>
      </c>
      <c r="G5111">
        <v>2.5472636222839355</v>
      </c>
      <c r="H5111">
        <v>1.1927547864615917E-2</v>
      </c>
      <c r="I5111">
        <v>81.402577967697198</v>
      </c>
      <c r="J5111">
        <f t="shared" si="158"/>
        <v>0</v>
      </c>
    </row>
    <row r="5112" spans="1:10" x14ac:dyDescent="0.25">
      <c r="A5112" s="4" t="str">
        <f t="shared" si="159"/>
        <v>ZoneRemainder of System9/9/2021 (6pm-8pm)23</v>
      </c>
      <c r="B5112" t="s">
        <v>103</v>
      </c>
      <c r="C5112" t="s">
        <v>127</v>
      </c>
      <c r="D5112" s="5" t="s">
        <v>342</v>
      </c>
      <c r="E5112">
        <v>23</v>
      </c>
      <c r="F5112">
        <v>2.0351760387420654</v>
      </c>
      <c r="G5112">
        <v>2.1459763050079346</v>
      </c>
      <c r="H5112">
        <v>1.1377246119081974E-2</v>
      </c>
      <c r="I5112">
        <v>79.25413290113012</v>
      </c>
      <c r="J5112">
        <f t="shared" si="158"/>
        <v>0</v>
      </c>
    </row>
    <row r="5113" spans="1:10" x14ac:dyDescent="0.25">
      <c r="A5113" s="4" t="str">
        <f t="shared" si="159"/>
        <v>ZoneRemainder of System9/9/2021 (6pm-8pm)24</v>
      </c>
      <c r="B5113" t="s">
        <v>103</v>
      </c>
      <c r="C5113" t="s">
        <v>127</v>
      </c>
      <c r="D5113" s="5" t="s">
        <v>342</v>
      </c>
      <c r="E5113">
        <v>24</v>
      </c>
      <c r="F5113">
        <v>1.714346170425415</v>
      </c>
      <c r="G5113">
        <v>1.7985296249389648</v>
      </c>
      <c r="H5113">
        <v>1.0568657889962196E-2</v>
      </c>
      <c r="I5113">
        <v>77.823182063754587</v>
      </c>
      <c r="J5113">
        <f t="shared" si="158"/>
        <v>0</v>
      </c>
    </row>
    <row r="5114" spans="1:10" x14ac:dyDescent="0.25">
      <c r="A5114" s="4" t="str">
        <f t="shared" si="159"/>
        <v>ZoneRemainder of System9/14/2021 (4pm-7pm)1</v>
      </c>
      <c r="B5114" t="s">
        <v>103</v>
      </c>
      <c r="C5114" t="s">
        <v>127</v>
      </c>
      <c r="D5114" s="5" t="s">
        <v>343</v>
      </c>
      <c r="E5114">
        <v>1</v>
      </c>
      <c r="F5114">
        <v>1.0940545797348022</v>
      </c>
      <c r="G5114">
        <v>1.0869549512863159</v>
      </c>
      <c r="H5114">
        <v>8.7881041690707207E-3</v>
      </c>
      <c r="I5114">
        <v>70.07938047896242</v>
      </c>
      <c r="J5114">
        <f t="shared" si="158"/>
        <v>0</v>
      </c>
    </row>
    <row r="5115" spans="1:10" x14ac:dyDescent="0.25">
      <c r="A5115" s="4" t="str">
        <f t="shared" si="159"/>
        <v>ZoneRemainder of System9/14/2021 (4pm-7pm)2</v>
      </c>
      <c r="B5115" t="s">
        <v>103</v>
      </c>
      <c r="C5115" t="s">
        <v>127</v>
      </c>
      <c r="D5115" s="5" t="s">
        <v>343</v>
      </c>
      <c r="E5115">
        <v>2</v>
      </c>
      <c r="F5115">
        <v>0.94850450754165649</v>
      </c>
      <c r="G5115">
        <v>0.94144332408905029</v>
      </c>
      <c r="H5115">
        <v>8.185969665646553E-3</v>
      </c>
      <c r="I5115">
        <v>68.938919633680229</v>
      </c>
      <c r="J5115">
        <f t="shared" si="158"/>
        <v>0</v>
      </c>
    </row>
    <row r="5116" spans="1:10" x14ac:dyDescent="0.25">
      <c r="A5116" s="4" t="str">
        <f t="shared" si="159"/>
        <v>ZoneRemainder of System9/14/2021 (4pm-7pm)3</v>
      </c>
      <c r="B5116" t="s">
        <v>103</v>
      </c>
      <c r="C5116" t="s">
        <v>127</v>
      </c>
      <c r="D5116" s="5" t="s">
        <v>343</v>
      </c>
      <c r="E5116">
        <v>3</v>
      </c>
      <c r="F5116">
        <v>0.84316301345825195</v>
      </c>
      <c r="G5116">
        <v>0.83863687515258789</v>
      </c>
      <c r="H5116">
        <v>7.4423514306545258E-3</v>
      </c>
      <c r="I5116">
        <v>67.548604241147189</v>
      </c>
      <c r="J5116">
        <f t="shared" si="158"/>
        <v>0</v>
      </c>
    </row>
    <row r="5117" spans="1:10" x14ac:dyDescent="0.25">
      <c r="A5117" s="4" t="str">
        <f t="shared" si="159"/>
        <v>ZoneRemainder of System9/14/2021 (4pm-7pm)4</v>
      </c>
      <c r="B5117" t="s">
        <v>103</v>
      </c>
      <c r="C5117" t="s">
        <v>127</v>
      </c>
      <c r="D5117" s="5" t="s">
        <v>343</v>
      </c>
      <c r="E5117">
        <v>4</v>
      </c>
      <c r="F5117">
        <v>0.76365077495574951</v>
      </c>
      <c r="G5117">
        <v>0.77257376909255981</v>
      </c>
      <c r="H5117">
        <v>6.6453842446208E-3</v>
      </c>
      <c r="I5117">
        <v>66.590133699010195</v>
      </c>
      <c r="J5117">
        <f t="shared" si="158"/>
        <v>0</v>
      </c>
    </row>
    <row r="5118" spans="1:10" x14ac:dyDescent="0.25">
      <c r="A5118" s="4" t="str">
        <f t="shared" si="159"/>
        <v>ZoneRemainder of System9/14/2021 (4pm-7pm)5</v>
      </c>
      <c r="B5118" t="s">
        <v>103</v>
      </c>
      <c r="C5118" t="s">
        <v>127</v>
      </c>
      <c r="D5118" s="5" t="s">
        <v>343</v>
      </c>
      <c r="E5118">
        <v>5</v>
      </c>
      <c r="F5118">
        <v>0.7276274561882019</v>
      </c>
      <c r="G5118">
        <v>0.73010313510894775</v>
      </c>
      <c r="H5118">
        <v>5.9689348563551903E-3</v>
      </c>
      <c r="I5118">
        <v>65.77082374258751</v>
      </c>
      <c r="J5118">
        <f t="shared" si="158"/>
        <v>0</v>
      </c>
    </row>
    <row r="5119" spans="1:10" x14ac:dyDescent="0.25">
      <c r="A5119" s="4" t="str">
        <f t="shared" si="159"/>
        <v>ZoneRemainder of System9/14/2021 (4pm-7pm)6</v>
      </c>
      <c r="B5119" t="s">
        <v>103</v>
      </c>
      <c r="C5119" t="s">
        <v>127</v>
      </c>
      <c r="D5119" s="5" t="s">
        <v>343</v>
      </c>
      <c r="E5119">
        <v>6</v>
      </c>
      <c r="F5119">
        <v>0.71721452474594116</v>
      </c>
      <c r="G5119">
        <v>0.72143864631652832</v>
      </c>
      <c r="H5119">
        <v>5.2213259041309357E-3</v>
      </c>
      <c r="I5119">
        <v>64.793078995048376</v>
      </c>
      <c r="J5119">
        <f t="shared" si="158"/>
        <v>0</v>
      </c>
    </row>
    <row r="5120" spans="1:10" x14ac:dyDescent="0.25">
      <c r="A5120" s="4" t="str">
        <f t="shared" si="159"/>
        <v>ZoneRemainder of System9/14/2021 (4pm-7pm)7</v>
      </c>
      <c r="B5120" t="s">
        <v>103</v>
      </c>
      <c r="C5120" t="s">
        <v>127</v>
      </c>
      <c r="D5120" s="5" t="s">
        <v>343</v>
      </c>
      <c r="E5120">
        <v>7</v>
      </c>
      <c r="F5120">
        <v>0.75376737117767334</v>
      </c>
      <c r="G5120">
        <v>0.74455130100250244</v>
      </c>
      <c r="H5120">
        <v>5.0170430913567543E-3</v>
      </c>
      <c r="I5120">
        <v>64.15165727999424</v>
      </c>
      <c r="J5120">
        <f t="shared" si="158"/>
        <v>0</v>
      </c>
    </row>
    <row r="5121" spans="1:10" x14ac:dyDescent="0.25">
      <c r="A5121" s="4" t="str">
        <f t="shared" si="159"/>
        <v>ZoneRemainder of System9/14/2021 (4pm-7pm)8</v>
      </c>
      <c r="B5121" t="s">
        <v>103</v>
      </c>
      <c r="C5121" t="s">
        <v>127</v>
      </c>
      <c r="D5121" s="5" t="s">
        <v>343</v>
      </c>
      <c r="E5121">
        <v>8</v>
      </c>
      <c r="F5121">
        <v>0.68353694677352905</v>
      </c>
      <c r="G5121">
        <v>0.6869543194770813</v>
      </c>
      <c r="H5121">
        <v>5.3769000805914402E-3</v>
      </c>
      <c r="I5121">
        <v>63.495441500563274</v>
      </c>
      <c r="J5121">
        <f t="shared" si="158"/>
        <v>0</v>
      </c>
    </row>
    <row r="5122" spans="1:10" x14ac:dyDescent="0.25">
      <c r="A5122" s="4" t="str">
        <f t="shared" si="159"/>
        <v>ZoneRemainder of System9/14/2021 (4pm-7pm)9</v>
      </c>
      <c r="B5122" t="s">
        <v>103</v>
      </c>
      <c r="C5122" t="s">
        <v>127</v>
      </c>
      <c r="D5122" s="5" t="s">
        <v>343</v>
      </c>
      <c r="E5122">
        <v>9</v>
      </c>
      <c r="F5122">
        <v>0.51324069499969482</v>
      </c>
      <c r="G5122">
        <v>0.50975072383880615</v>
      </c>
      <c r="H5122">
        <v>6.0343923978507519E-3</v>
      </c>
      <c r="I5122">
        <v>63.953182330187794</v>
      </c>
      <c r="J5122">
        <f t="shared" ref="J5122:J5185" si="160">INDEX(events, MATCH(CONCATENATE(B5122, C5122, D5122), events_y, 0), MATCH("Confidential", events_x, 0))</f>
        <v>0</v>
      </c>
    </row>
    <row r="5123" spans="1:10" x14ac:dyDescent="0.25">
      <c r="A5123" s="4" t="str">
        <f t="shared" ref="A5123:A5186" si="161">B5123&amp;C5123&amp;D5123&amp;E5123</f>
        <v>ZoneRemainder of System9/14/2021 (4pm-7pm)10</v>
      </c>
      <c r="B5123" t="s">
        <v>103</v>
      </c>
      <c r="C5123" t="s">
        <v>127</v>
      </c>
      <c r="D5123" s="5" t="s">
        <v>343</v>
      </c>
      <c r="E5123">
        <v>10</v>
      </c>
      <c r="F5123">
        <v>0.33958399295806885</v>
      </c>
      <c r="G5123">
        <v>0.3326699435710907</v>
      </c>
      <c r="H5123">
        <v>6.785769946873188E-3</v>
      </c>
      <c r="I5123">
        <v>68.420521083316331</v>
      </c>
      <c r="J5123">
        <f t="shared" si="160"/>
        <v>0</v>
      </c>
    </row>
    <row r="5124" spans="1:10" x14ac:dyDescent="0.25">
      <c r="A5124" s="4" t="str">
        <f t="shared" si="161"/>
        <v>ZoneRemainder of System9/14/2021 (4pm-7pm)11</v>
      </c>
      <c r="B5124" t="s">
        <v>103</v>
      </c>
      <c r="C5124" t="s">
        <v>127</v>
      </c>
      <c r="D5124" s="5" t="s">
        <v>343</v>
      </c>
      <c r="E5124">
        <v>11</v>
      </c>
      <c r="F5124">
        <v>0.22949737310409546</v>
      </c>
      <c r="G5124">
        <v>0.23208406567573547</v>
      </c>
      <c r="H5124">
        <v>7.4436338618397713E-3</v>
      </c>
      <c r="I5124">
        <v>73.740509819294402</v>
      </c>
      <c r="J5124">
        <f t="shared" si="160"/>
        <v>0</v>
      </c>
    </row>
    <row r="5125" spans="1:10" x14ac:dyDescent="0.25">
      <c r="A5125" s="4" t="str">
        <f t="shared" si="161"/>
        <v>ZoneRemainder of System9/14/2021 (4pm-7pm)12</v>
      </c>
      <c r="B5125" t="s">
        <v>103</v>
      </c>
      <c r="C5125" t="s">
        <v>127</v>
      </c>
      <c r="D5125" s="5" t="s">
        <v>343</v>
      </c>
      <c r="E5125">
        <v>12</v>
      </c>
      <c r="F5125">
        <v>0.23926821351051331</v>
      </c>
      <c r="G5125">
        <v>0.24251298606395721</v>
      </c>
      <c r="H5125">
        <v>8.1410044804215431E-3</v>
      </c>
      <c r="I5125">
        <v>78.909510749785284</v>
      </c>
      <c r="J5125">
        <f t="shared" si="160"/>
        <v>0</v>
      </c>
    </row>
    <row r="5126" spans="1:10" x14ac:dyDescent="0.25">
      <c r="A5126" s="4" t="str">
        <f t="shared" si="161"/>
        <v>ZoneRemainder of System9/14/2021 (4pm-7pm)13</v>
      </c>
      <c r="B5126" t="s">
        <v>103</v>
      </c>
      <c r="C5126" t="s">
        <v>127</v>
      </c>
      <c r="D5126" s="5" t="s">
        <v>343</v>
      </c>
      <c r="E5126">
        <v>13</v>
      </c>
      <c r="F5126">
        <v>0.369608074426651</v>
      </c>
      <c r="G5126">
        <v>0.35404562950134277</v>
      </c>
      <c r="H5126">
        <v>8.1292325630784035E-3</v>
      </c>
      <c r="I5126">
        <v>83.4658656153469</v>
      </c>
      <c r="J5126">
        <f t="shared" si="160"/>
        <v>0</v>
      </c>
    </row>
    <row r="5127" spans="1:10" x14ac:dyDescent="0.25">
      <c r="A5127" s="4" t="str">
        <f t="shared" si="161"/>
        <v>ZoneRemainder of System9/14/2021 (4pm-7pm)14</v>
      </c>
      <c r="B5127" t="s">
        <v>103</v>
      </c>
      <c r="C5127" t="s">
        <v>127</v>
      </c>
      <c r="D5127" s="5" t="s">
        <v>343</v>
      </c>
      <c r="E5127">
        <v>14</v>
      </c>
      <c r="F5127">
        <v>0.58699357509613037</v>
      </c>
      <c r="G5127">
        <v>0.58206313848495483</v>
      </c>
      <c r="H5127">
        <v>4.9109365791082382E-3</v>
      </c>
      <c r="I5127">
        <v>86.585676085986364</v>
      </c>
      <c r="J5127">
        <f t="shared" si="160"/>
        <v>0</v>
      </c>
    </row>
    <row r="5128" spans="1:10" x14ac:dyDescent="0.25">
      <c r="A5128" s="4" t="str">
        <f t="shared" si="161"/>
        <v>ZoneRemainder of System9/14/2021 (4pm-7pm)15</v>
      </c>
      <c r="B5128" t="s">
        <v>103</v>
      </c>
      <c r="C5128" t="s">
        <v>127</v>
      </c>
      <c r="D5128" s="5" t="s">
        <v>343</v>
      </c>
      <c r="E5128">
        <v>15</v>
      </c>
      <c r="F5128">
        <v>0.88961195945739746</v>
      </c>
      <c r="G5128">
        <v>0.894542396068573</v>
      </c>
      <c r="H5128">
        <v>4.9109365791082382E-3</v>
      </c>
      <c r="I5128">
        <v>87.995042362508258</v>
      </c>
      <c r="J5128">
        <f t="shared" si="160"/>
        <v>0</v>
      </c>
    </row>
    <row r="5129" spans="1:10" x14ac:dyDescent="0.25">
      <c r="A5129" s="4" t="str">
        <f t="shared" si="161"/>
        <v>ZoneRemainder of System9/14/2021 (4pm-7pm)16</v>
      </c>
      <c r="B5129" t="s">
        <v>103</v>
      </c>
      <c r="C5129" t="s">
        <v>127</v>
      </c>
      <c r="D5129" s="5" t="s">
        <v>343</v>
      </c>
      <c r="E5129">
        <v>16</v>
      </c>
      <c r="F5129">
        <v>1.3369380235671997</v>
      </c>
      <c r="G5129">
        <v>1.315571665763855</v>
      </c>
      <c r="H5129">
        <v>1.0076845996081829E-2</v>
      </c>
      <c r="I5129">
        <v>89.087958274164265</v>
      </c>
      <c r="J5129">
        <f t="shared" si="160"/>
        <v>0</v>
      </c>
    </row>
    <row r="5130" spans="1:10" x14ac:dyDescent="0.25">
      <c r="A5130" s="4" t="str">
        <f t="shared" si="161"/>
        <v>ZoneRemainder of System9/14/2021 (4pm-7pm)17</v>
      </c>
      <c r="B5130" t="s">
        <v>103</v>
      </c>
      <c r="C5130" t="s">
        <v>127</v>
      </c>
      <c r="D5130" s="5" t="s">
        <v>343</v>
      </c>
      <c r="E5130">
        <v>17</v>
      </c>
      <c r="F5130">
        <v>1.7229794263839722</v>
      </c>
      <c r="G5130">
        <v>0.98286348581314087</v>
      </c>
      <c r="H5130">
        <v>1.200209092348814E-2</v>
      </c>
      <c r="I5130">
        <v>88.780920711105381</v>
      </c>
      <c r="J5130">
        <f t="shared" si="160"/>
        <v>0</v>
      </c>
    </row>
    <row r="5131" spans="1:10" x14ac:dyDescent="0.25">
      <c r="A5131" s="4" t="str">
        <f t="shared" si="161"/>
        <v>ZoneRemainder of System9/14/2021 (4pm-7pm)18</v>
      </c>
      <c r="B5131" t="s">
        <v>103</v>
      </c>
      <c r="C5131" t="s">
        <v>127</v>
      </c>
      <c r="D5131" s="5" t="s">
        <v>343</v>
      </c>
      <c r="E5131">
        <v>18</v>
      </c>
      <c r="F5131">
        <v>1.9841827154159546</v>
      </c>
      <c r="G5131">
        <v>1.4862005710601807</v>
      </c>
      <c r="H5131">
        <v>1.23300701379776E-2</v>
      </c>
      <c r="I5131">
        <v>87.358233018277531</v>
      </c>
      <c r="J5131">
        <f t="shared" si="160"/>
        <v>0</v>
      </c>
    </row>
    <row r="5132" spans="1:10" x14ac:dyDescent="0.25">
      <c r="A5132" s="4" t="str">
        <f t="shared" si="161"/>
        <v>ZoneRemainder of System9/14/2021 (4pm-7pm)19</v>
      </c>
      <c r="B5132" t="s">
        <v>103</v>
      </c>
      <c r="C5132" t="s">
        <v>127</v>
      </c>
      <c r="D5132" s="5" t="s">
        <v>343</v>
      </c>
      <c r="E5132">
        <v>19</v>
      </c>
      <c r="F5132">
        <v>2.0034835338592529</v>
      </c>
      <c r="G5132">
        <v>1.7158069610595703</v>
      </c>
      <c r="H5132">
        <v>1.2043854221701622E-2</v>
      </c>
      <c r="I5132">
        <v>84.895008080699441</v>
      </c>
      <c r="J5132">
        <f t="shared" si="160"/>
        <v>0</v>
      </c>
    </row>
    <row r="5133" spans="1:10" x14ac:dyDescent="0.25">
      <c r="A5133" s="4" t="str">
        <f t="shared" si="161"/>
        <v>ZoneRemainder of System9/14/2021 (4pm-7pm)20</v>
      </c>
      <c r="B5133" t="s">
        <v>103</v>
      </c>
      <c r="C5133" t="s">
        <v>127</v>
      </c>
      <c r="D5133" s="5" t="s">
        <v>343</v>
      </c>
      <c r="E5133">
        <v>20</v>
      </c>
      <c r="F5133">
        <v>1.9124699831008911</v>
      </c>
      <c r="G5133">
        <v>2.2403781414031982</v>
      </c>
      <c r="H5133">
        <v>1.1442547664046288E-2</v>
      </c>
      <c r="I5133">
        <v>81.180645966994064</v>
      </c>
      <c r="J5133">
        <f t="shared" si="160"/>
        <v>0</v>
      </c>
    </row>
    <row r="5134" spans="1:10" x14ac:dyDescent="0.25">
      <c r="A5134" s="4" t="str">
        <f t="shared" si="161"/>
        <v>ZoneRemainder of System9/14/2021 (4pm-7pm)21</v>
      </c>
      <c r="B5134" t="s">
        <v>103</v>
      </c>
      <c r="C5134" t="s">
        <v>127</v>
      </c>
      <c r="D5134" s="5" t="s">
        <v>343</v>
      </c>
      <c r="E5134">
        <v>21</v>
      </c>
      <c r="F5134">
        <v>1.7950496673583984</v>
      </c>
      <c r="G5134">
        <v>1.9124877452850342</v>
      </c>
      <c r="H5134">
        <v>1.0754766874015331E-2</v>
      </c>
      <c r="I5134">
        <v>76.548936774579616</v>
      </c>
      <c r="J5134">
        <f t="shared" si="160"/>
        <v>0</v>
      </c>
    </row>
    <row r="5135" spans="1:10" x14ac:dyDescent="0.25">
      <c r="A5135" s="4" t="str">
        <f t="shared" si="161"/>
        <v>ZoneRemainder of System9/14/2021 (4pm-7pm)22</v>
      </c>
      <c r="B5135" t="s">
        <v>103</v>
      </c>
      <c r="C5135" t="s">
        <v>127</v>
      </c>
      <c r="D5135" s="5" t="s">
        <v>343</v>
      </c>
      <c r="E5135">
        <v>22</v>
      </c>
      <c r="F5135">
        <v>1.6281877756118774</v>
      </c>
      <c r="G5135">
        <v>1.7029787302017212</v>
      </c>
      <c r="H5135">
        <v>1.0425264947116375E-2</v>
      </c>
      <c r="I5135">
        <v>73.363242078455286</v>
      </c>
      <c r="J5135">
        <f t="shared" si="160"/>
        <v>0</v>
      </c>
    </row>
    <row r="5136" spans="1:10" x14ac:dyDescent="0.25">
      <c r="A5136" s="4" t="str">
        <f t="shared" si="161"/>
        <v>ZoneRemainder of System9/14/2021 (4pm-7pm)23</v>
      </c>
      <c r="B5136" t="s">
        <v>103</v>
      </c>
      <c r="C5136" t="s">
        <v>127</v>
      </c>
      <c r="D5136" s="5" t="s">
        <v>343</v>
      </c>
      <c r="E5136">
        <v>23</v>
      </c>
      <c r="F5136">
        <v>1.4198205471038818</v>
      </c>
      <c r="G5136">
        <v>1.459857702255249</v>
      </c>
      <c r="H5136">
        <v>1.0093540884554386E-2</v>
      </c>
      <c r="I5136">
        <v>71.29028111071527</v>
      </c>
      <c r="J5136">
        <f t="shared" si="160"/>
        <v>0</v>
      </c>
    </row>
    <row r="5137" spans="1:10" x14ac:dyDescent="0.25">
      <c r="A5137" s="4" t="str">
        <f t="shared" si="161"/>
        <v>ZoneRemainder of System9/14/2021 (4pm-7pm)24</v>
      </c>
      <c r="B5137" t="s">
        <v>103</v>
      </c>
      <c r="C5137" t="s">
        <v>127</v>
      </c>
      <c r="D5137" s="5" t="s">
        <v>343</v>
      </c>
      <c r="E5137">
        <v>24</v>
      </c>
      <c r="F5137">
        <v>1.1959997415542603</v>
      </c>
      <c r="G5137">
        <v>1.2137097120285034</v>
      </c>
      <c r="H5137">
        <v>9.5180012285709381E-3</v>
      </c>
      <c r="I5137">
        <v>69.436698663000058</v>
      </c>
      <c r="J5137">
        <f t="shared" si="160"/>
        <v>0</v>
      </c>
    </row>
    <row r="5138" spans="1:10" x14ac:dyDescent="0.25">
      <c r="A5138" s="4" t="str">
        <f t="shared" si="161"/>
        <v>ZoneRemainder of System9/22/2021 (4pm-5pm &amp; 5:55pm-7pm)1</v>
      </c>
      <c r="B5138" t="s">
        <v>103</v>
      </c>
      <c r="C5138" t="s">
        <v>127</v>
      </c>
      <c r="D5138" s="5" t="s">
        <v>344</v>
      </c>
      <c r="E5138">
        <v>1</v>
      </c>
      <c r="F5138">
        <v>1.1756942272186279</v>
      </c>
      <c r="G5138">
        <v>1.1660386323928833</v>
      </c>
      <c r="H5138">
        <v>9.980703704059124E-3</v>
      </c>
      <c r="I5138">
        <v>74.599472945512673</v>
      </c>
      <c r="J5138">
        <f t="shared" si="160"/>
        <v>0</v>
      </c>
    </row>
    <row r="5139" spans="1:10" x14ac:dyDescent="0.25">
      <c r="A5139" s="4" t="str">
        <f t="shared" si="161"/>
        <v>ZoneRemainder of System9/22/2021 (4pm-5pm &amp; 5:55pm-7pm)2</v>
      </c>
      <c r="B5139" t="s">
        <v>103</v>
      </c>
      <c r="C5139" t="s">
        <v>127</v>
      </c>
      <c r="D5139" s="5" t="s">
        <v>344</v>
      </c>
      <c r="E5139">
        <v>2</v>
      </c>
      <c r="F5139">
        <v>1.0159581899642944</v>
      </c>
      <c r="G5139">
        <v>1.0029778480529785</v>
      </c>
      <c r="H5139">
        <v>9.0338196605443954E-3</v>
      </c>
      <c r="I5139">
        <v>73.03253847642516</v>
      </c>
      <c r="J5139">
        <f t="shared" si="160"/>
        <v>0</v>
      </c>
    </row>
    <row r="5140" spans="1:10" x14ac:dyDescent="0.25">
      <c r="A5140" s="4" t="str">
        <f t="shared" si="161"/>
        <v>ZoneRemainder of System9/22/2021 (4pm-5pm &amp; 5:55pm-7pm)3</v>
      </c>
      <c r="B5140" t="s">
        <v>103</v>
      </c>
      <c r="C5140" t="s">
        <v>127</v>
      </c>
      <c r="D5140" s="5" t="s">
        <v>344</v>
      </c>
      <c r="E5140">
        <v>3</v>
      </c>
      <c r="F5140">
        <v>0.90199959278106689</v>
      </c>
      <c r="G5140">
        <v>0.88525760173797607</v>
      </c>
      <c r="H5140">
        <v>8.1568611785769463E-3</v>
      </c>
      <c r="I5140">
        <v>71.619762849678693</v>
      </c>
      <c r="J5140">
        <f t="shared" si="160"/>
        <v>0</v>
      </c>
    </row>
    <row r="5141" spans="1:10" x14ac:dyDescent="0.25">
      <c r="A5141" s="4" t="str">
        <f t="shared" si="161"/>
        <v>ZoneRemainder of System9/22/2021 (4pm-5pm &amp; 5:55pm-7pm)4</v>
      </c>
      <c r="B5141" t="s">
        <v>103</v>
      </c>
      <c r="C5141" t="s">
        <v>127</v>
      </c>
      <c r="D5141" s="5" t="s">
        <v>344</v>
      </c>
      <c r="E5141">
        <v>4</v>
      </c>
      <c r="F5141">
        <v>0.81880784034729004</v>
      </c>
      <c r="G5141">
        <v>0.80581718683242798</v>
      </c>
      <c r="H5141">
        <v>7.3911072686314583E-3</v>
      </c>
      <c r="I5141">
        <v>70.571968831663611</v>
      </c>
      <c r="J5141">
        <f t="shared" si="160"/>
        <v>0</v>
      </c>
    </row>
    <row r="5142" spans="1:10" x14ac:dyDescent="0.25">
      <c r="A5142" s="4" t="str">
        <f t="shared" si="161"/>
        <v>ZoneRemainder of System9/22/2021 (4pm-5pm &amp; 5:55pm-7pm)5</v>
      </c>
      <c r="B5142" t="s">
        <v>103</v>
      </c>
      <c r="C5142" t="s">
        <v>127</v>
      </c>
      <c r="D5142" s="5" t="s">
        <v>344</v>
      </c>
      <c r="E5142">
        <v>5</v>
      </c>
      <c r="F5142">
        <v>0.76467949151992798</v>
      </c>
      <c r="G5142">
        <v>0.75194793939590454</v>
      </c>
      <c r="H5142">
        <v>6.6042551770806313E-3</v>
      </c>
      <c r="I5142">
        <v>69.664434711058817</v>
      </c>
      <c r="J5142">
        <f t="shared" si="160"/>
        <v>0</v>
      </c>
    </row>
    <row r="5143" spans="1:10" x14ac:dyDescent="0.25">
      <c r="A5143" s="4" t="str">
        <f t="shared" si="161"/>
        <v>ZoneRemainder of System9/22/2021 (4pm-5pm &amp; 5:55pm-7pm)6</v>
      </c>
      <c r="B5143" t="s">
        <v>103</v>
      </c>
      <c r="C5143" t="s">
        <v>127</v>
      </c>
      <c r="D5143" s="5" t="s">
        <v>344</v>
      </c>
      <c r="E5143">
        <v>6</v>
      </c>
      <c r="F5143">
        <v>0.73944979906082153</v>
      </c>
      <c r="G5143">
        <v>0.72857111692428589</v>
      </c>
      <c r="H5143">
        <v>5.7830978184938431E-3</v>
      </c>
      <c r="I5143">
        <v>69.010414771071083</v>
      </c>
      <c r="J5143">
        <f t="shared" si="160"/>
        <v>0</v>
      </c>
    </row>
    <row r="5144" spans="1:10" x14ac:dyDescent="0.25">
      <c r="A5144" s="4" t="str">
        <f t="shared" si="161"/>
        <v>ZoneRemainder of System9/22/2021 (4pm-5pm &amp; 5:55pm-7pm)7</v>
      </c>
      <c r="B5144" t="s">
        <v>103</v>
      </c>
      <c r="C5144" t="s">
        <v>127</v>
      </c>
      <c r="D5144" s="5" t="s">
        <v>344</v>
      </c>
      <c r="E5144">
        <v>7</v>
      </c>
      <c r="F5144">
        <v>0.76179677248001099</v>
      </c>
      <c r="G5144">
        <v>0.76282632350921631</v>
      </c>
      <c r="H5144">
        <v>5.5125309154391289E-3</v>
      </c>
      <c r="I5144">
        <v>68.238391733611081</v>
      </c>
      <c r="J5144">
        <f t="shared" si="160"/>
        <v>0</v>
      </c>
    </row>
    <row r="5145" spans="1:10" x14ac:dyDescent="0.25">
      <c r="A5145" s="4" t="str">
        <f t="shared" si="161"/>
        <v>ZoneRemainder of System9/22/2021 (4pm-5pm &amp; 5:55pm-7pm)8</v>
      </c>
      <c r="B5145" t="s">
        <v>103</v>
      </c>
      <c r="C5145" t="s">
        <v>127</v>
      </c>
      <c r="D5145" s="5" t="s">
        <v>344</v>
      </c>
      <c r="E5145">
        <v>8</v>
      </c>
      <c r="F5145">
        <v>0.73192077875137329</v>
      </c>
      <c r="G5145">
        <v>0.72019493579864502</v>
      </c>
      <c r="H5145">
        <v>5.9643527492880821E-3</v>
      </c>
      <c r="I5145">
        <v>67.882414093509325</v>
      </c>
      <c r="J5145">
        <f t="shared" si="160"/>
        <v>0</v>
      </c>
    </row>
    <row r="5146" spans="1:10" x14ac:dyDescent="0.25">
      <c r="A5146" s="4" t="str">
        <f t="shared" si="161"/>
        <v>ZoneRemainder of System9/22/2021 (4pm-5pm &amp; 5:55pm-7pm)9</v>
      </c>
      <c r="B5146" t="s">
        <v>103</v>
      </c>
      <c r="C5146" t="s">
        <v>127</v>
      </c>
      <c r="D5146" s="5" t="s">
        <v>344</v>
      </c>
      <c r="E5146">
        <v>9</v>
      </c>
      <c r="F5146">
        <v>0.59086000919342041</v>
      </c>
      <c r="G5146">
        <v>0.58182120323181152</v>
      </c>
      <c r="H5146">
        <v>6.8529755808413029E-3</v>
      </c>
      <c r="I5146">
        <v>69.147151776223254</v>
      </c>
      <c r="J5146">
        <f t="shared" si="160"/>
        <v>0</v>
      </c>
    </row>
    <row r="5147" spans="1:10" x14ac:dyDescent="0.25">
      <c r="A5147" s="4" t="str">
        <f t="shared" si="161"/>
        <v>ZoneRemainder of System9/22/2021 (4pm-5pm &amp; 5:55pm-7pm)10</v>
      </c>
      <c r="B5147" t="s">
        <v>103</v>
      </c>
      <c r="C5147" t="s">
        <v>127</v>
      </c>
      <c r="D5147" s="5" t="s">
        <v>344</v>
      </c>
      <c r="E5147">
        <v>10</v>
      </c>
      <c r="F5147">
        <v>0.49141141772270203</v>
      </c>
      <c r="G5147">
        <v>0.46885690093040466</v>
      </c>
      <c r="H5147">
        <v>7.9870522022247314E-3</v>
      </c>
      <c r="I5147">
        <v>75.042936308212887</v>
      </c>
      <c r="J5147">
        <f t="shared" si="160"/>
        <v>0</v>
      </c>
    </row>
    <row r="5148" spans="1:10" x14ac:dyDescent="0.25">
      <c r="A5148" s="4" t="str">
        <f t="shared" si="161"/>
        <v>ZoneRemainder of System9/22/2021 (4pm-5pm &amp; 5:55pm-7pm)11</v>
      </c>
      <c r="B5148" t="s">
        <v>103</v>
      </c>
      <c r="C5148" t="s">
        <v>127</v>
      </c>
      <c r="D5148" s="5" t="s">
        <v>344</v>
      </c>
      <c r="E5148">
        <v>11</v>
      </c>
      <c r="F5148">
        <v>0.48241007328033447</v>
      </c>
      <c r="G5148">
        <v>0.45424145460128784</v>
      </c>
      <c r="H5148">
        <v>9.0946750715374947E-3</v>
      </c>
      <c r="I5148">
        <v>80.867872906775062</v>
      </c>
      <c r="J5148">
        <f t="shared" si="160"/>
        <v>0</v>
      </c>
    </row>
    <row r="5149" spans="1:10" x14ac:dyDescent="0.25">
      <c r="A5149" s="4" t="str">
        <f t="shared" si="161"/>
        <v>ZoneRemainder of System9/22/2021 (4pm-5pm &amp; 5:55pm-7pm)12</v>
      </c>
      <c r="B5149" t="s">
        <v>103</v>
      </c>
      <c r="C5149" t="s">
        <v>127</v>
      </c>
      <c r="D5149" s="5" t="s">
        <v>344</v>
      </c>
      <c r="E5149">
        <v>12</v>
      </c>
      <c r="F5149">
        <v>0.62436115741729736</v>
      </c>
      <c r="G5149">
        <v>0.58717072010040283</v>
      </c>
      <c r="H5149">
        <v>1.0071324184536934E-2</v>
      </c>
      <c r="I5149">
        <v>86.027620269082277</v>
      </c>
      <c r="J5149">
        <f t="shared" si="160"/>
        <v>0</v>
      </c>
    </row>
    <row r="5150" spans="1:10" x14ac:dyDescent="0.25">
      <c r="A5150" s="4" t="str">
        <f t="shared" si="161"/>
        <v>ZoneRemainder of System9/22/2021 (4pm-5pm &amp; 5:55pm-7pm)13</v>
      </c>
      <c r="B5150" t="s">
        <v>103</v>
      </c>
      <c r="C5150" t="s">
        <v>127</v>
      </c>
      <c r="D5150" s="5" t="s">
        <v>344</v>
      </c>
      <c r="E5150">
        <v>13</v>
      </c>
      <c r="F5150">
        <v>0.90937840938568115</v>
      </c>
      <c r="G5150">
        <v>0.85454869270324707</v>
      </c>
      <c r="H5150">
        <v>1.0053806938230991E-2</v>
      </c>
      <c r="I5150">
        <v>89.784026715731059</v>
      </c>
      <c r="J5150">
        <f t="shared" si="160"/>
        <v>0</v>
      </c>
    </row>
    <row r="5151" spans="1:10" x14ac:dyDescent="0.25">
      <c r="A5151" s="4" t="str">
        <f t="shared" si="161"/>
        <v>ZoneRemainder of System9/22/2021 (4pm-5pm &amp; 5:55pm-7pm)14</v>
      </c>
      <c r="B5151" t="s">
        <v>103</v>
      </c>
      <c r="C5151" t="s">
        <v>127</v>
      </c>
      <c r="D5151" s="5" t="s">
        <v>344</v>
      </c>
      <c r="E5151">
        <v>14</v>
      </c>
      <c r="F5151">
        <v>1.2456710338592529</v>
      </c>
      <c r="G5151">
        <v>1.2379662990570068</v>
      </c>
      <c r="H5151">
        <v>5.8481390587985516E-3</v>
      </c>
      <c r="I5151">
        <v>92.207555899705469</v>
      </c>
      <c r="J5151">
        <f t="shared" si="160"/>
        <v>0</v>
      </c>
    </row>
    <row r="5152" spans="1:10" x14ac:dyDescent="0.25">
      <c r="A5152" s="4" t="str">
        <f t="shared" si="161"/>
        <v>ZoneRemainder of System9/22/2021 (4pm-5pm &amp; 5:55pm-7pm)15</v>
      </c>
      <c r="B5152" t="s">
        <v>103</v>
      </c>
      <c r="C5152" t="s">
        <v>127</v>
      </c>
      <c r="D5152" s="5" t="s">
        <v>344</v>
      </c>
      <c r="E5152">
        <v>15</v>
      </c>
      <c r="F5152">
        <v>1.6364736557006836</v>
      </c>
      <c r="G5152">
        <v>1.6441783905029297</v>
      </c>
      <c r="H5152">
        <v>5.8481390587985516E-3</v>
      </c>
      <c r="I5152">
        <v>93.364278869425576</v>
      </c>
      <c r="J5152">
        <f t="shared" si="160"/>
        <v>0</v>
      </c>
    </row>
    <row r="5153" spans="1:10" x14ac:dyDescent="0.25">
      <c r="A5153" s="4" t="str">
        <f t="shared" si="161"/>
        <v>ZoneRemainder of System9/22/2021 (4pm-5pm &amp; 5:55pm-7pm)16</v>
      </c>
      <c r="B5153" t="s">
        <v>103</v>
      </c>
      <c r="C5153" t="s">
        <v>127</v>
      </c>
      <c r="D5153" s="5" t="s">
        <v>344</v>
      </c>
      <c r="E5153">
        <v>16</v>
      </c>
      <c r="F5153">
        <v>2.0368971824645996</v>
      </c>
      <c r="G5153">
        <v>2.0471069812774658</v>
      </c>
      <c r="H5153">
        <v>1.14391865208745E-2</v>
      </c>
      <c r="I5153">
        <v>93.495289420170138</v>
      </c>
      <c r="J5153">
        <f t="shared" si="160"/>
        <v>0</v>
      </c>
    </row>
    <row r="5154" spans="1:10" x14ac:dyDescent="0.25">
      <c r="A5154" s="4" t="str">
        <f t="shared" si="161"/>
        <v>ZoneRemainder of System9/22/2021 (4pm-5pm &amp; 5:55pm-7pm)17</v>
      </c>
      <c r="B5154" t="s">
        <v>103</v>
      </c>
      <c r="C5154" t="s">
        <v>127</v>
      </c>
      <c r="D5154" s="5" t="s">
        <v>344</v>
      </c>
      <c r="E5154">
        <v>17</v>
      </c>
      <c r="F5154">
        <v>2.3327841758728027</v>
      </c>
      <c r="G5154">
        <v>1.2479026317596436</v>
      </c>
      <c r="H5154">
        <v>1.3429680839180946E-2</v>
      </c>
      <c r="I5154">
        <v>92.505691607785039</v>
      </c>
      <c r="J5154">
        <f t="shared" si="160"/>
        <v>0</v>
      </c>
    </row>
    <row r="5155" spans="1:10" x14ac:dyDescent="0.25">
      <c r="A5155" s="4" t="str">
        <f t="shared" si="161"/>
        <v>ZoneRemainder of System9/22/2021 (4pm-5pm &amp; 5:55pm-7pm)18</v>
      </c>
      <c r="B5155" t="s">
        <v>103</v>
      </c>
      <c r="C5155" t="s">
        <v>127</v>
      </c>
      <c r="D5155" s="5" t="s">
        <v>344</v>
      </c>
      <c r="E5155">
        <v>18</v>
      </c>
      <c r="F5155">
        <v>2.4595565795898438</v>
      </c>
      <c r="G5155">
        <v>2.8376436233520508</v>
      </c>
      <c r="H5155">
        <v>1.3340516947209835E-2</v>
      </c>
      <c r="I5155">
        <v>90.828374794334266</v>
      </c>
      <c r="J5155">
        <f t="shared" si="160"/>
        <v>0</v>
      </c>
    </row>
    <row r="5156" spans="1:10" x14ac:dyDescent="0.25">
      <c r="A5156" s="4" t="str">
        <f t="shared" si="161"/>
        <v>ZoneRemainder of System9/22/2021 (4pm-5pm &amp; 5:55pm-7pm)19</v>
      </c>
      <c r="B5156" t="s">
        <v>103</v>
      </c>
      <c r="C5156" t="s">
        <v>127</v>
      </c>
      <c r="D5156" s="5" t="s">
        <v>344</v>
      </c>
      <c r="E5156">
        <v>19</v>
      </c>
      <c r="F5156">
        <v>2.424062967300415</v>
      </c>
      <c r="G5156">
        <v>1.6720882654190063</v>
      </c>
      <c r="H5156">
        <v>1.3273125514388084E-2</v>
      </c>
      <c r="I5156">
        <v>89.161234149646916</v>
      </c>
      <c r="J5156">
        <f t="shared" si="160"/>
        <v>0</v>
      </c>
    </row>
    <row r="5157" spans="1:10" x14ac:dyDescent="0.25">
      <c r="A5157" s="4" t="str">
        <f t="shared" si="161"/>
        <v>ZoneRemainder of System9/22/2021 (4pm-5pm &amp; 5:55pm-7pm)20</v>
      </c>
      <c r="B5157" t="s">
        <v>103</v>
      </c>
      <c r="C5157" t="s">
        <v>127</v>
      </c>
      <c r="D5157" s="5" t="s">
        <v>344</v>
      </c>
      <c r="E5157">
        <v>20</v>
      </c>
      <c r="F5157">
        <v>2.2818946838378906</v>
      </c>
      <c r="G5157">
        <v>2.6877589225769043</v>
      </c>
      <c r="H5157">
        <v>1.2739898636937141E-2</v>
      </c>
      <c r="I5157">
        <v>85.785795663537954</v>
      </c>
      <c r="J5157">
        <f t="shared" si="160"/>
        <v>0</v>
      </c>
    </row>
    <row r="5158" spans="1:10" x14ac:dyDescent="0.25">
      <c r="A5158" s="4" t="str">
        <f t="shared" si="161"/>
        <v>ZoneRemainder of System9/22/2021 (4pm-5pm &amp; 5:55pm-7pm)21</v>
      </c>
      <c r="B5158" t="s">
        <v>103</v>
      </c>
      <c r="C5158" t="s">
        <v>127</v>
      </c>
      <c r="D5158" s="5" t="s">
        <v>344</v>
      </c>
      <c r="E5158">
        <v>21</v>
      </c>
      <c r="F5158">
        <v>2.1285858154296875</v>
      </c>
      <c r="G5158">
        <v>2.2610867023468018</v>
      </c>
      <c r="H5158">
        <v>1.2075133621692657E-2</v>
      </c>
      <c r="I5158">
        <v>82.555000000001129</v>
      </c>
      <c r="J5158">
        <f t="shared" si="160"/>
        <v>0</v>
      </c>
    </row>
    <row r="5159" spans="1:10" x14ac:dyDescent="0.25">
      <c r="A5159" s="4" t="str">
        <f t="shared" si="161"/>
        <v>ZoneRemainder of System9/22/2021 (4pm-5pm &amp; 5:55pm-7pm)22</v>
      </c>
      <c r="B5159" t="s">
        <v>103</v>
      </c>
      <c r="C5159" t="s">
        <v>127</v>
      </c>
      <c r="D5159" s="5" t="s">
        <v>344</v>
      </c>
      <c r="E5159">
        <v>22</v>
      </c>
      <c r="F5159">
        <v>1.940284252166748</v>
      </c>
      <c r="G5159">
        <v>2.0374176502227783</v>
      </c>
      <c r="H5159">
        <v>1.1630209162831306E-2</v>
      </c>
      <c r="I5159">
        <v>80.425622398599984</v>
      </c>
      <c r="J5159">
        <f t="shared" si="160"/>
        <v>0</v>
      </c>
    </row>
    <row r="5160" spans="1:10" x14ac:dyDescent="0.25">
      <c r="A5160" s="4" t="str">
        <f t="shared" si="161"/>
        <v>ZoneRemainder of System9/22/2021 (4pm-5pm &amp; 5:55pm-7pm)23</v>
      </c>
      <c r="B5160" t="s">
        <v>103</v>
      </c>
      <c r="C5160" t="s">
        <v>127</v>
      </c>
      <c r="D5160" s="5" t="s">
        <v>344</v>
      </c>
      <c r="E5160">
        <v>23</v>
      </c>
      <c r="F5160">
        <v>1.676973819732666</v>
      </c>
      <c r="G5160">
        <v>1.7560745477676392</v>
      </c>
      <c r="H5160">
        <v>1.1279729194939137E-2</v>
      </c>
      <c r="I5160">
        <v>78.292101442267352</v>
      </c>
      <c r="J5160">
        <f t="shared" si="160"/>
        <v>0</v>
      </c>
    </row>
    <row r="5161" spans="1:10" x14ac:dyDescent="0.25">
      <c r="A5161" s="4" t="str">
        <f t="shared" si="161"/>
        <v>ZoneRemainder of System9/22/2021 (4pm-5pm &amp; 5:55pm-7pm)24</v>
      </c>
      <c r="B5161" t="s">
        <v>103</v>
      </c>
      <c r="C5161" t="s">
        <v>127</v>
      </c>
      <c r="D5161" s="5" t="s">
        <v>344</v>
      </c>
      <c r="E5161">
        <v>24</v>
      </c>
      <c r="F5161">
        <v>1.4056799411773682</v>
      </c>
      <c r="G5161">
        <v>1.4740066528320313</v>
      </c>
      <c r="H5161">
        <v>1.0462407954037189E-2</v>
      </c>
      <c r="I5161">
        <v>76.842315361532258</v>
      </c>
      <c r="J5161">
        <f t="shared" si="160"/>
        <v>0</v>
      </c>
    </row>
    <row r="5162" spans="1:10" x14ac:dyDescent="0.25">
      <c r="A5162" s="4" t="str">
        <f t="shared" si="161"/>
        <v>ZoneRemainder of System9/30/2021 (5pm-7pm)1</v>
      </c>
      <c r="B5162" t="s">
        <v>103</v>
      </c>
      <c r="C5162" t="s">
        <v>127</v>
      </c>
      <c r="D5162" s="5" t="s">
        <v>345</v>
      </c>
      <c r="E5162">
        <v>1</v>
      </c>
      <c r="F5162">
        <v>0.76776522397994995</v>
      </c>
      <c r="G5162">
        <v>0.79919075965881348</v>
      </c>
      <c r="H5162">
        <v>8.2297613844275475E-3</v>
      </c>
      <c r="I5162">
        <v>64.126470389496717</v>
      </c>
      <c r="J5162">
        <f t="shared" si="160"/>
        <v>0</v>
      </c>
    </row>
    <row r="5163" spans="1:10" x14ac:dyDescent="0.25">
      <c r="A5163" s="4" t="str">
        <f t="shared" si="161"/>
        <v>ZoneRemainder of System9/30/2021 (5pm-7pm)2</v>
      </c>
      <c r="B5163" t="s">
        <v>103</v>
      </c>
      <c r="C5163" t="s">
        <v>127</v>
      </c>
      <c r="D5163" s="5" t="s">
        <v>345</v>
      </c>
      <c r="E5163">
        <v>2</v>
      </c>
      <c r="F5163">
        <v>0.69117391109466553</v>
      </c>
      <c r="G5163">
        <v>0.71586620807647705</v>
      </c>
      <c r="H5163">
        <v>7.61771434918046E-3</v>
      </c>
      <c r="I5163">
        <v>62.804318741257902</v>
      </c>
      <c r="J5163">
        <f t="shared" si="160"/>
        <v>0</v>
      </c>
    </row>
    <row r="5164" spans="1:10" x14ac:dyDescent="0.25">
      <c r="A5164" s="4" t="str">
        <f t="shared" si="161"/>
        <v>ZoneRemainder of System9/30/2021 (5pm-7pm)3</v>
      </c>
      <c r="B5164" t="s">
        <v>103</v>
      </c>
      <c r="C5164" t="s">
        <v>127</v>
      </c>
      <c r="D5164" s="5" t="s">
        <v>345</v>
      </c>
      <c r="E5164">
        <v>3</v>
      </c>
      <c r="F5164">
        <v>0.63652300834655762</v>
      </c>
      <c r="G5164">
        <v>0.65473479032516479</v>
      </c>
      <c r="H5164">
        <v>6.9210957735776901E-3</v>
      </c>
      <c r="I5164">
        <v>61.074611709057088</v>
      </c>
      <c r="J5164">
        <f t="shared" si="160"/>
        <v>0</v>
      </c>
    </row>
    <row r="5165" spans="1:10" x14ac:dyDescent="0.25">
      <c r="A5165" s="4" t="str">
        <f t="shared" si="161"/>
        <v>ZoneRemainder of System9/30/2021 (5pm-7pm)4</v>
      </c>
      <c r="B5165" t="s">
        <v>103</v>
      </c>
      <c r="C5165" t="s">
        <v>127</v>
      </c>
      <c r="D5165" s="5" t="s">
        <v>345</v>
      </c>
      <c r="E5165">
        <v>4</v>
      </c>
      <c r="F5165">
        <v>0.60005956888198853</v>
      </c>
      <c r="G5165">
        <v>0.62339895963668823</v>
      </c>
      <c r="H5165">
        <v>6.2626977451145649E-3</v>
      </c>
      <c r="I5165">
        <v>60.001452290171699</v>
      </c>
      <c r="J5165">
        <f t="shared" si="160"/>
        <v>0</v>
      </c>
    </row>
    <row r="5166" spans="1:10" x14ac:dyDescent="0.25">
      <c r="A5166" s="4" t="str">
        <f t="shared" si="161"/>
        <v>ZoneRemainder of System9/30/2021 (5pm-7pm)5</v>
      </c>
      <c r="B5166" t="s">
        <v>103</v>
      </c>
      <c r="C5166" t="s">
        <v>127</v>
      </c>
      <c r="D5166" s="5" t="s">
        <v>345</v>
      </c>
      <c r="E5166">
        <v>5</v>
      </c>
      <c r="F5166">
        <v>0.58798688650131226</v>
      </c>
      <c r="G5166">
        <v>0.60787105560302734</v>
      </c>
      <c r="H5166">
        <v>5.6476136669516563E-3</v>
      </c>
      <c r="I5166">
        <v>58.700332062357468</v>
      </c>
      <c r="J5166">
        <f t="shared" si="160"/>
        <v>0</v>
      </c>
    </row>
    <row r="5167" spans="1:10" x14ac:dyDescent="0.25">
      <c r="A5167" s="4" t="str">
        <f t="shared" si="161"/>
        <v>ZoneRemainder of System9/30/2021 (5pm-7pm)6</v>
      </c>
      <c r="B5167" t="s">
        <v>103</v>
      </c>
      <c r="C5167" t="s">
        <v>127</v>
      </c>
      <c r="D5167" s="5" t="s">
        <v>345</v>
      </c>
      <c r="E5167">
        <v>6</v>
      </c>
      <c r="F5167">
        <v>0.5973135232925415</v>
      </c>
      <c r="G5167">
        <v>0.61354655027389526</v>
      </c>
      <c r="H5167">
        <v>4.8756920732557774E-3</v>
      </c>
      <c r="I5167">
        <v>58.146007529323271</v>
      </c>
      <c r="J5167">
        <f t="shared" si="160"/>
        <v>0</v>
      </c>
    </row>
    <row r="5168" spans="1:10" x14ac:dyDescent="0.25">
      <c r="A5168" s="4" t="str">
        <f t="shared" si="161"/>
        <v>ZoneRemainder of System9/30/2021 (5pm-7pm)7</v>
      </c>
      <c r="B5168" t="s">
        <v>103</v>
      </c>
      <c r="C5168" t="s">
        <v>127</v>
      </c>
      <c r="D5168" s="5" t="s">
        <v>345</v>
      </c>
      <c r="E5168">
        <v>7</v>
      </c>
      <c r="F5168">
        <v>0.65285682678222656</v>
      </c>
      <c r="G5168">
        <v>0.66445589065551758</v>
      </c>
      <c r="H5168">
        <v>4.5407316647469997E-3</v>
      </c>
      <c r="I5168">
        <v>57.547610888561202</v>
      </c>
      <c r="J5168">
        <f t="shared" si="160"/>
        <v>0</v>
      </c>
    </row>
    <row r="5169" spans="1:10" x14ac:dyDescent="0.25">
      <c r="A5169" s="4" t="str">
        <f t="shared" si="161"/>
        <v>ZoneRemainder of System9/30/2021 (5pm-7pm)8</v>
      </c>
      <c r="B5169" t="s">
        <v>103</v>
      </c>
      <c r="C5169" t="s">
        <v>127</v>
      </c>
      <c r="D5169" s="5" t="s">
        <v>345</v>
      </c>
      <c r="E5169">
        <v>8</v>
      </c>
      <c r="F5169">
        <v>0.60957998037338257</v>
      </c>
      <c r="G5169">
        <v>0.61634451150894165</v>
      </c>
      <c r="H5169">
        <v>5.0718267448246479E-3</v>
      </c>
      <c r="I5169">
        <v>56.733194169601795</v>
      </c>
      <c r="J5169">
        <f t="shared" si="160"/>
        <v>0</v>
      </c>
    </row>
    <row r="5170" spans="1:10" x14ac:dyDescent="0.25">
      <c r="A5170" s="4" t="str">
        <f t="shared" si="161"/>
        <v>ZoneRemainder of System9/30/2021 (5pm-7pm)9</v>
      </c>
      <c r="B5170" t="s">
        <v>103</v>
      </c>
      <c r="C5170" t="s">
        <v>127</v>
      </c>
      <c r="D5170" s="5" t="s">
        <v>345</v>
      </c>
      <c r="E5170">
        <v>9</v>
      </c>
      <c r="F5170">
        <v>0.42199873924255371</v>
      </c>
      <c r="G5170">
        <v>0.4255024790763855</v>
      </c>
      <c r="H5170">
        <v>5.921041127294302E-3</v>
      </c>
      <c r="I5170">
        <v>58.35285583281788</v>
      </c>
      <c r="J5170">
        <f t="shared" si="160"/>
        <v>0</v>
      </c>
    </row>
    <row r="5171" spans="1:10" x14ac:dyDescent="0.25">
      <c r="A5171" s="4" t="str">
        <f t="shared" si="161"/>
        <v>ZoneRemainder of System9/30/2021 (5pm-7pm)10</v>
      </c>
      <c r="B5171" t="s">
        <v>103</v>
      </c>
      <c r="C5171" t="s">
        <v>127</v>
      </c>
      <c r="D5171" s="5" t="s">
        <v>345</v>
      </c>
      <c r="E5171">
        <v>10</v>
      </c>
      <c r="F5171">
        <v>0.2262716144323349</v>
      </c>
      <c r="G5171">
        <v>0.22905386984348297</v>
      </c>
      <c r="H5171">
        <v>6.7748203873634338E-3</v>
      </c>
      <c r="I5171">
        <v>63.727461750084125</v>
      </c>
      <c r="J5171">
        <f t="shared" si="160"/>
        <v>0</v>
      </c>
    </row>
    <row r="5172" spans="1:10" x14ac:dyDescent="0.25">
      <c r="A5172" s="4" t="str">
        <f t="shared" si="161"/>
        <v>ZoneRemainder of System9/30/2021 (5pm-7pm)11</v>
      </c>
      <c r="B5172" t="s">
        <v>103</v>
      </c>
      <c r="C5172" t="s">
        <v>127</v>
      </c>
      <c r="D5172" s="5" t="s">
        <v>345</v>
      </c>
      <c r="E5172">
        <v>11</v>
      </c>
      <c r="F5172">
        <v>7.1788392961025238E-2</v>
      </c>
      <c r="G5172">
        <v>4.6513929963111877E-2</v>
      </c>
      <c r="H5172">
        <v>7.1352710947394371E-3</v>
      </c>
      <c r="I5172">
        <v>70.180639026975129</v>
      </c>
      <c r="J5172">
        <f t="shared" si="160"/>
        <v>0</v>
      </c>
    </row>
    <row r="5173" spans="1:10" x14ac:dyDescent="0.25">
      <c r="A5173" s="4" t="str">
        <f t="shared" si="161"/>
        <v>ZoneRemainder of System9/30/2021 (5pm-7pm)12</v>
      </c>
      <c r="B5173" t="s">
        <v>103</v>
      </c>
      <c r="C5173" t="s">
        <v>127</v>
      </c>
      <c r="D5173" s="5" t="s">
        <v>345</v>
      </c>
      <c r="E5173">
        <v>12</v>
      </c>
      <c r="F5173">
        <v>-2.4299189448356628E-2</v>
      </c>
      <c r="G5173">
        <v>-3.3763311803340912E-2</v>
      </c>
      <c r="H5173">
        <v>7.6849940232932568E-3</v>
      </c>
      <c r="I5173">
        <v>76.703242686660516</v>
      </c>
      <c r="J5173">
        <f t="shared" si="160"/>
        <v>0</v>
      </c>
    </row>
    <row r="5174" spans="1:10" x14ac:dyDescent="0.25">
      <c r="A5174" s="4" t="str">
        <f t="shared" si="161"/>
        <v>ZoneRemainder of System9/30/2021 (5pm-7pm)13</v>
      </c>
      <c r="B5174" t="s">
        <v>103</v>
      </c>
      <c r="C5174" t="s">
        <v>127</v>
      </c>
      <c r="D5174" s="5" t="s">
        <v>345</v>
      </c>
      <c r="E5174">
        <v>13</v>
      </c>
      <c r="F5174">
        <v>-1.5776518732309341E-2</v>
      </c>
      <c r="G5174">
        <v>-1.786535419523716E-2</v>
      </c>
      <c r="H5174">
        <v>8.1032933667302132E-3</v>
      </c>
      <c r="I5174">
        <v>81.461331714020375</v>
      </c>
      <c r="J5174">
        <f t="shared" si="160"/>
        <v>0</v>
      </c>
    </row>
    <row r="5175" spans="1:10" x14ac:dyDescent="0.25">
      <c r="A5175" s="4" t="str">
        <f t="shared" si="161"/>
        <v>ZoneRemainder of System9/30/2021 (5pm-7pm)14</v>
      </c>
      <c r="B5175" t="s">
        <v>103</v>
      </c>
      <c r="C5175" t="s">
        <v>127</v>
      </c>
      <c r="D5175" s="5" t="s">
        <v>345</v>
      </c>
      <c r="E5175">
        <v>14</v>
      </c>
      <c r="F5175">
        <v>9.8820403218269348E-2</v>
      </c>
      <c r="G5175">
        <v>9.4020389020442963E-2</v>
      </c>
      <c r="H5175">
        <v>7.7414154075086117E-3</v>
      </c>
      <c r="I5175">
        <v>83.203002428999497</v>
      </c>
      <c r="J5175">
        <f t="shared" si="160"/>
        <v>0</v>
      </c>
    </row>
    <row r="5176" spans="1:10" x14ac:dyDescent="0.25">
      <c r="A5176" s="4" t="str">
        <f t="shared" si="161"/>
        <v>ZoneRemainder of System9/30/2021 (5pm-7pm)15</v>
      </c>
      <c r="B5176" t="s">
        <v>103</v>
      </c>
      <c r="C5176" t="s">
        <v>127</v>
      </c>
      <c r="D5176" s="5" t="s">
        <v>345</v>
      </c>
      <c r="E5176">
        <v>15</v>
      </c>
      <c r="F5176">
        <v>0.31850641965866089</v>
      </c>
      <c r="G5176">
        <v>0.3186333179473877</v>
      </c>
      <c r="H5176">
        <v>4.5102494768798351E-3</v>
      </c>
      <c r="I5176">
        <v>84.818328228948658</v>
      </c>
      <c r="J5176">
        <f t="shared" si="160"/>
        <v>0</v>
      </c>
    </row>
    <row r="5177" spans="1:10" x14ac:dyDescent="0.25">
      <c r="A5177" s="4" t="str">
        <f t="shared" si="161"/>
        <v>ZoneRemainder of System9/30/2021 (5pm-7pm)16</v>
      </c>
      <c r="B5177" t="s">
        <v>103</v>
      </c>
      <c r="C5177" t="s">
        <v>127</v>
      </c>
      <c r="D5177" s="5" t="s">
        <v>345</v>
      </c>
      <c r="E5177">
        <v>16</v>
      </c>
      <c r="F5177">
        <v>0.68116539716720581</v>
      </c>
      <c r="G5177">
        <v>0.681038498878479</v>
      </c>
      <c r="H5177">
        <v>4.5102494768798351E-3</v>
      </c>
      <c r="I5177">
        <v>86.012293800811946</v>
      </c>
      <c r="J5177">
        <f t="shared" si="160"/>
        <v>0</v>
      </c>
    </row>
    <row r="5178" spans="1:10" x14ac:dyDescent="0.25">
      <c r="A5178" s="4" t="str">
        <f t="shared" si="161"/>
        <v>ZoneRemainder of System9/30/2021 (5pm-7pm)17</v>
      </c>
      <c r="B5178" t="s">
        <v>103</v>
      </c>
      <c r="C5178" t="s">
        <v>127</v>
      </c>
      <c r="D5178" s="5" t="s">
        <v>345</v>
      </c>
      <c r="E5178">
        <v>17</v>
      </c>
      <c r="F5178">
        <v>1.0711648464202881</v>
      </c>
      <c r="G5178">
        <v>1.045134425163269</v>
      </c>
      <c r="H5178">
        <v>9.2578213661909103E-3</v>
      </c>
      <c r="I5178">
        <v>85.94810117223291</v>
      </c>
      <c r="J5178">
        <f t="shared" si="160"/>
        <v>0</v>
      </c>
    </row>
    <row r="5179" spans="1:10" x14ac:dyDescent="0.25">
      <c r="A5179" s="4" t="str">
        <f t="shared" si="161"/>
        <v>ZoneRemainder of System9/30/2021 (5pm-7pm)18</v>
      </c>
      <c r="B5179" t="s">
        <v>103</v>
      </c>
      <c r="C5179" t="s">
        <v>127</v>
      </c>
      <c r="D5179" s="5" t="s">
        <v>345</v>
      </c>
      <c r="E5179">
        <v>18</v>
      </c>
      <c r="F5179">
        <v>1.3545283079147339</v>
      </c>
      <c r="G5179">
        <v>0.9336097240447998</v>
      </c>
      <c r="H5179">
        <v>1.0539816692471504E-2</v>
      </c>
      <c r="I5179">
        <v>85.42150174254391</v>
      </c>
      <c r="J5179">
        <f t="shared" si="160"/>
        <v>0</v>
      </c>
    </row>
    <row r="5180" spans="1:10" x14ac:dyDescent="0.25">
      <c r="A5180" s="4" t="str">
        <f t="shared" si="161"/>
        <v>ZoneRemainder of System9/30/2021 (5pm-7pm)19</v>
      </c>
      <c r="B5180" t="s">
        <v>103</v>
      </c>
      <c r="C5180" t="s">
        <v>127</v>
      </c>
      <c r="D5180" s="5" t="s">
        <v>345</v>
      </c>
      <c r="E5180">
        <v>19</v>
      </c>
      <c r="F5180">
        <v>1.4330487251281738</v>
      </c>
      <c r="G5180">
        <v>1.190649151802063</v>
      </c>
      <c r="H5180">
        <v>1.0521354153752327E-2</v>
      </c>
      <c r="I5180">
        <v>84.457783292846685</v>
      </c>
      <c r="J5180">
        <f t="shared" si="160"/>
        <v>0</v>
      </c>
    </row>
    <row r="5181" spans="1:10" x14ac:dyDescent="0.25">
      <c r="A5181" s="4" t="str">
        <f t="shared" si="161"/>
        <v>ZoneRemainder of System9/30/2021 (5pm-7pm)20</v>
      </c>
      <c r="B5181" t="s">
        <v>103</v>
      </c>
      <c r="C5181" t="s">
        <v>127</v>
      </c>
      <c r="D5181" s="5" t="s">
        <v>345</v>
      </c>
      <c r="E5181">
        <v>20</v>
      </c>
      <c r="F5181">
        <v>1.4309538602828979</v>
      </c>
      <c r="G5181">
        <v>1.6486684083938599</v>
      </c>
      <c r="H5181">
        <v>1.021264586597681E-2</v>
      </c>
      <c r="I5181">
        <v>81.546372373004345</v>
      </c>
      <c r="J5181">
        <f t="shared" si="160"/>
        <v>0</v>
      </c>
    </row>
    <row r="5182" spans="1:10" x14ac:dyDescent="0.25">
      <c r="A5182" s="4" t="str">
        <f t="shared" si="161"/>
        <v>ZoneRemainder of System9/30/2021 (5pm-7pm)21</v>
      </c>
      <c r="B5182" t="s">
        <v>103</v>
      </c>
      <c r="C5182" t="s">
        <v>127</v>
      </c>
      <c r="D5182" s="5" t="s">
        <v>345</v>
      </c>
      <c r="E5182">
        <v>21</v>
      </c>
      <c r="F5182">
        <v>1.3608204126358032</v>
      </c>
      <c r="G5182">
        <v>1.4076758623123169</v>
      </c>
      <c r="H5182">
        <v>9.6279298886656761E-3</v>
      </c>
      <c r="I5182">
        <v>78.121231386614213</v>
      </c>
      <c r="J5182">
        <f t="shared" si="160"/>
        <v>0</v>
      </c>
    </row>
    <row r="5183" spans="1:10" x14ac:dyDescent="0.25">
      <c r="A5183" s="4" t="str">
        <f t="shared" si="161"/>
        <v>ZoneRemainder of System9/30/2021 (5pm-7pm)22</v>
      </c>
      <c r="B5183" t="s">
        <v>103</v>
      </c>
      <c r="C5183" t="s">
        <v>127</v>
      </c>
      <c r="D5183" s="5" t="s">
        <v>345</v>
      </c>
      <c r="E5183">
        <v>22</v>
      </c>
      <c r="F5183">
        <v>1.2621273994445801</v>
      </c>
      <c r="G5183">
        <v>1.2952922582626343</v>
      </c>
      <c r="H5183">
        <v>9.6316207200288773E-3</v>
      </c>
      <c r="I5183">
        <v>74.834255465196492</v>
      </c>
      <c r="J5183">
        <f t="shared" si="160"/>
        <v>0</v>
      </c>
    </row>
    <row r="5184" spans="1:10" x14ac:dyDescent="0.25">
      <c r="A5184" s="4" t="str">
        <f t="shared" si="161"/>
        <v>ZoneRemainder of System9/30/2021 (5pm-7pm)23</v>
      </c>
      <c r="B5184" t="s">
        <v>103</v>
      </c>
      <c r="C5184" t="s">
        <v>127</v>
      </c>
      <c r="D5184" s="5" t="s">
        <v>345</v>
      </c>
      <c r="E5184">
        <v>23</v>
      </c>
      <c r="F5184">
        <v>1.1141347885131836</v>
      </c>
      <c r="G5184">
        <v>1.1405854225158691</v>
      </c>
      <c r="H5184">
        <v>9.6264677122235298E-3</v>
      </c>
      <c r="I5184">
        <v>72.511759425489146</v>
      </c>
      <c r="J5184">
        <f t="shared" si="160"/>
        <v>0</v>
      </c>
    </row>
    <row r="5185" spans="1:10" x14ac:dyDescent="0.25">
      <c r="A5185" s="4" t="str">
        <f t="shared" si="161"/>
        <v>ZoneRemainder of System9/30/2021 (5pm-7pm)24</v>
      </c>
      <c r="B5185" t="s">
        <v>103</v>
      </c>
      <c r="C5185" t="s">
        <v>127</v>
      </c>
      <c r="D5185" s="5" t="s">
        <v>345</v>
      </c>
      <c r="E5185">
        <v>24</v>
      </c>
      <c r="F5185">
        <v>0.94629240036010742</v>
      </c>
      <c r="G5185">
        <v>0.96566075086593628</v>
      </c>
      <c r="H5185">
        <v>9.0436646714806557E-3</v>
      </c>
      <c r="I5185">
        <v>69.934577568908637</v>
      </c>
      <c r="J5185">
        <f t="shared" si="160"/>
        <v>0</v>
      </c>
    </row>
    <row r="5186" spans="1:10" x14ac:dyDescent="0.25">
      <c r="A5186" s="4" t="str">
        <f t="shared" si="161"/>
        <v>ZoneSouth Orange CountyAverage Event Day (6pm-8pm)1</v>
      </c>
      <c r="B5186" t="s">
        <v>103</v>
      </c>
      <c r="C5186" t="s">
        <v>128</v>
      </c>
      <c r="D5186" s="5" t="s">
        <v>346</v>
      </c>
      <c r="E5186">
        <v>1</v>
      </c>
      <c r="F5186">
        <v>1.0127741098403931</v>
      </c>
      <c r="G5186">
        <v>1.0605251789093018</v>
      </c>
      <c r="H5186">
        <v>1.511447224766016E-2</v>
      </c>
      <c r="I5186">
        <v>69.396202505942497</v>
      </c>
      <c r="J5186">
        <f t="shared" ref="J5186:J5249" si="162">INDEX(events, MATCH(CONCATENATE(B5186, C5186, D5186), events_y, 0), MATCH("Confidential", events_x, 0))</f>
        <v>0</v>
      </c>
    </row>
    <row r="5187" spans="1:10" x14ac:dyDescent="0.25">
      <c r="A5187" s="4" t="str">
        <f t="shared" ref="A5187:A5250" si="163">B5187&amp;C5187&amp;D5187&amp;E5187</f>
        <v>ZoneSouth Orange CountyAverage Event Day (6pm-8pm)2</v>
      </c>
      <c r="B5187" t="s">
        <v>103</v>
      </c>
      <c r="C5187" t="s">
        <v>128</v>
      </c>
      <c r="D5187" s="5" t="s">
        <v>346</v>
      </c>
      <c r="E5187">
        <v>2</v>
      </c>
      <c r="F5187">
        <v>0.86747461557388306</v>
      </c>
      <c r="G5187">
        <v>0.91120970249176025</v>
      </c>
      <c r="H5187">
        <v>1.4093250967562199E-2</v>
      </c>
      <c r="I5187">
        <v>68.700149618341015</v>
      </c>
      <c r="J5187">
        <f t="shared" si="162"/>
        <v>0</v>
      </c>
    </row>
    <row r="5188" spans="1:10" x14ac:dyDescent="0.25">
      <c r="A5188" s="4" t="str">
        <f t="shared" si="163"/>
        <v>ZoneSouth Orange CountyAverage Event Day (6pm-8pm)3</v>
      </c>
      <c r="B5188" t="s">
        <v>103</v>
      </c>
      <c r="C5188" t="s">
        <v>128</v>
      </c>
      <c r="D5188" s="5" t="s">
        <v>346</v>
      </c>
      <c r="E5188">
        <v>3</v>
      </c>
      <c r="F5188">
        <v>0.74972730875015259</v>
      </c>
      <c r="G5188">
        <v>0.79128056764602661</v>
      </c>
      <c r="H5188">
        <v>1.2776996940374374E-2</v>
      </c>
      <c r="I5188">
        <v>67.970833649501216</v>
      </c>
      <c r="J5188">
        <f t="shared" si="162"/>
        <v>0</v>
      </c>
    </row>
    <row r="5189" spans="1:10" x14ac:dyDescent="0.25">
      <c r="A5189" s="4" t="str">
        <f t="shared" si="163"/>
        <v>ZoneSouth Orange CountyAverage Event Day (6pm-8pm)4</v>
      </c>
      <c r="B5189" t="s">
        <v>103</v>
      </c>
      <c r="C5189" t="s">
        <v>128</v>
      </c>
      <c r="D5189" s="5" t="s">
        <v>346</v>
      </c>
      <c r="E5189">
        <v>4</v>
      </c>
      <c r="F5189">
        <v>0.67088121175765991</v>
      </c>
      <c r="G5189">
        <v>0.70602917671203613</v>
      </c>
      <c r="H5189">
        <v>1.1339563876390457E-2</v>
      </c>
      <c r="I5189">
        <v>67.708118955437172</v>
      </c>
      <c r="J5189">
        <f t="shared" si="162"/>
        <v>0</v>
      </c>
    </row>
    <row r="5190" spans="1:10" x14ac:dyDescent="0.25">
      <c r="A5190" s="4" t="str">
        <f t="shared" si="163"/>
        <v>ZoneSouth Orange CountyAverage Event Day (6pm-8pm)5</v>
      </c>
      <c r="B5190" t="s">
        <v>103</v>
      </c>
      <c r="C5190" t="s">
        <v>128</v>
      </c>
      <c r="D5190" s="5" t="s">
        <v>346</v>
      </c>
      <c r="E5190">
        <v>5</v>
      </c>
      <c r="F5190">
        <v>0.62469220161437988</v>
      </c>
      <c r="G5190">
        <v>0.64512324333190918</v>
      </c>
      <c r="H5190">
        <v>1.0022852569818497E-2</v>
      </c>
      <c r="I5190">
        <v>67.672040495142269</v>
      </c>
      <c r="J5190">
        <f t="shared" si="162"/>
        <v>0</v>
      </c>
    </row>
    <row r="5191" spans="1:10" x14ac:dyDescent="0.25">
      <c r="A5191" s="4" t="str">
        <f t="shared" si="163"/>
        <v>ZoneSouth Orange CountyAverage Event Day (6pm-8pm)6</v>
      </c>
      <c r="B5191" t="s">
        <v>103</v>
      </c>
      <c r="C5191" t="s">
        <v>128</v>
      </c>
      <c r="D5191" s="5" t="s">
        <v>346</v>
      </c>
      <c r="E5191">
        <v>6</v>
      </c>
      <c r="F5191">
        <v>0.60512304306030273</v>
      </c>
      <c r="G5191">
        <v>0.61380428075790405</v>
      </c>
      <c r="H5191">
        <v>8.1657664850354195E-3</v>
      </c>
      <c r="I5191">
        <v>67.393742467656054</v>
      </c>
      <c r="J5191">
        <f t="shared" si="162"/>
        <v>0</v>
      </c>
    </row>
    <row r="5192" spans="1:10" x14ac:dyDescent="0.25">
      <c r="A5192" s="4" t="str">
        <f t="shared" si="163"/>
        <v>ZoneSouth Orange CountyAverage Event Day (6pm-8pm)7</v>
      </c>
      <c r="B5192" t="s">
        <v>103</v>
      </c>
      <c r="C5192" t="s">
        <v>128</v>
      </c>
      <c r="D5192" s="5" t="s">
        <v>346</v>
      </c>
      <c r="E5192">
        <v>7</v>
      </c>
      <c r="F5192">
        <v>0.61932414770126343</v>
      </c>
      <c r="G5192">
        <v>0.63570189476013184</v>
      </c>
      <c r="H5192">
        <v>7.0333653129637241E-3</v>
      </c>
      <c r="I5192">
        <v>67.114693230083901</v>
      </c>
      <c r="J5192">
        <f t="shared" si="162"/>
        <v>0</v>
      </c>
    </row>
    <row r="5193" spans="1:10" x14ac:dyDescent="0.25">
      <c r="A5193" s="4" t="str">
        <f t="shared" si="163"/>
        <v>ZoneSouth Orange CountyAverage Event Day (6pm-8pm)8</v>
      </c>
      <c r="B5193" t="s">
        <v>103</v>
      </c>
      <c r="C5193" t="s">
        <v>128</v>
      </c>
      <c r="D5193" s="5" t="s">
        <v>346</v>
      </c>
      <c r="E5193">
        <v>8</v>
      </c>
      <c r="F5193">
        <v>0.62389218807220459</v>
      </c>
      <c r="G5193">
        <v>0.64140301942825317</v>
      </c>
      <c r="H5193">
        <v>7.2077270597219467E-3</v>
      </c>
      <c r="I5193">
        <v>67.135704548630315</v>
      </c>
      <c r="J5193">
        <f t="shared" si="162"/>
        <v>0</v>
      </c>
    </row>
    <row r="5194" spans="1:10" x14ac:dyDescent="0.25">
      <c r="A5194" s="4" t="str">
        <f t="shared" si="163"/>
        <v>ZoneSouth Orange CountyAverage Event Day (6pm-8pm)9</v>
      </c>
      <c r="B5194" t="s">
        <v>103</v>
      </c>
      <c r="C5194" t="s">
        <v>128</v>
      </c>
      <c r="D5194" s="5" t="s">
        <v>346</v>
      </c>
      <c r="E5194">
        <v>9</v>
      </c>
      <c r="F5194">
        <v>0.54880082607269287</v>
      </c>
      <c r="G5194">
        <v>0.56245821714401245</v>
      </c>
      <c r="H5194">
        <v>7.971971295773983E-3</v>
      </c>
      <c r="I5194">
        <v>68.586713544271447</v>
      </c>
      <c r="J5194">
        <f t="shared" si="162"/>
        <v>0</v>
      </c>
    </row>
    <row r="5195" spans="1:10" x14ac:dyDescent="0.25">
      <c r="A5195" s="4" t="str">
        <f t="shared" si="163"/>
        <v>ZoneSouth Orange CountyAverage Event Day (6pm-8pm)10</v>
      </c>
      <c r="B5195" t="s">
        <v>103</v>
      </c>
      <c r="C5195" t="s">
        <v>128</v>
      </c>
      <c r="D5195" s="5" t="s">
        <v>346</v>
      </c>
      <c r="E5195">
        <v>10</v>
      </c>
      <c r="F5195">
        <v>0.4947446882724762</v>
      </c>
      <c r="G5195">
        <v>0.52033638954162598</v>
      </c>
      <c r="H5195">
        <v>9.5516527071595192E-3</v>
      </c>
      <c r="I5195">
        <v>72.069521002261013</v>
      </c>
      <c r="J5195">
        <f t="shared" si="162"/>
        <v>0</v>
      </c>
    </row>
    <row r="5196" spans="1:10" x14ac:dyDescent="0.25">
      <c r="A5196" s="4" t="str">
        <f t="shared" si="163"/>
        <v>ZoneSouth Orange CountyAverage Event Day (6pm-8pm)11</v>
      </c>
      <c r="B5196" t="s">
        <v>103</v>
      </c>
      <c r="C5196" t="s">
        <v>128</v>
      </c>
      <c r="D5196" s="5" t="s">
        <v>346</v>
      </c>
      <c r="E5196">
        <v>11</v>
      </c>
      <c r="F5196">
        <v>0.478159099817276</v>
      </c>
      <c r="G5196">
        <v>0.52070474624633789</v>
      </c>
      <c r="H5196">
        <v>1.0988000780344009E-2</v>
      </c>
      <c r="I5196">
        <v>75.992280648595099</v>
      </c>
      <c r="J5196">
        <f t="shared" si="162"/>
        <v>0</v>
      </c>
    </row>
    <row r="5197" spans="1:10" x14ac:dyDescent="0.25">
      <c r="A5197" s="4" t="str">
        <f t="shared" si="163"/>
        <v>ZoneSouth Orange CountyAverage Event Day (6pm-8pm)12</v>
      </c>
      <c r="B5197" t="s">
        <v>103</v>
      </c>
      <c r="C5197" t="s">
        <v>128</v>
      </c>
      <c r="D5197" s="5" t="s">
        <v>346</v>
      </c>
      <c r="E5197">
        <v>12</v>
      </c>
      <c r="F5197">
        <v>0.54055547714233398</v>
      </c>
      <c r="G5197">
        <v>0.59542828798294067</v>
      </c>
      <c r="H5197">
        <v>1.2445627711713314E-2</v>
      </c>
      <c r="I5197">
        <v>79.466708411733336</v>
      </c>
      <c r="J5197">
        <f t="shared" si="162"/>
        <v>0</v>
      </c>
    </row>
    <row r="5198" spans="1:10" x14ac:dyDescent="0.25">
      <c r="A5198" s="4" t="str">
        <f t="shared" si="163"/>
        <v>ZoneSouth Orange CountyAverage Event Day (6pm-8pm)13</v>
      </c>
      <c r="B5198" t="s">
        <v>103</v>
      </c>
      <c r="C5198" t="s">
        <v>128</v>
      </c>
      <c r="D5198" s="5" t="s">
        <v>346</v>
      </c>
      <c r="E5198">
        <v>13</v>
      </c>
      <c r="F5198">
        <v>0.69786709547042847</v>
      </c>
      <c r="G5198">
        <v>0.78723037242889404</v>
      </c>
      <c r="H5198">
        <v>1.3860507868230343E-2</v>
      </c>
      <c r="I5198">
        <v>80.997208302936073</v>
      </c>
      <c r="J5198">
        <f t="shared" si="162"/>
        <v>0</v>
      </c>
    </row>
    <row r="5199" spans="1:10" x14ac:dyDescent="0.25">
      <c r="A5199" s="4" t="str">
        <f t="shared" si="163"/>
        <v>ZoneSouth Orange CountyAverage Event Day (6pm-8pm)14</v>
      </c>
      <c r="B5199" t="s">
        <v>103</v>
      </c>
      <c r="C5199" t="s">
        <v>128</v>
      </c>
      <c r="D5199" s="5" t="s">
        <v>346</v>
      </c>
      <c r="E5199">
        <v>14</v>
      </c>
      <c r="F5199">
        <v>0.95046192407608032</v>
      </c>
      <c r="G5199">
        <v>1.0167026519775391</v>
      </c>
      <c r="H5199">
        <v>1.4662472531199455E-2</v>
      </c>
      <c r="I5199">
        <v>82.557089800394124</v>
      </c>
      <c r="J5199">
        <f t="shared" si="162"/>
        <v>0</v>
      </c>
    </row>
    <row r="5200" spans="1:10" x14ac:dyDescent="0.25">
      <c r="A5200" s="4" t="str">
        <f t="shared" si="163"/>
        <v>ZoneSouth Orange CountyAverage Event Day (6pm-8pm)15</v>
      </c>
      <c r="B5200" t="s">
        <v>103</v>
      </c>
      <c r="C5200" t="s">
        <v>128</v>
      </c>
      <c r="D5200" s="5" t="s">
        <v>346</v>
      </c>
      <c r="E5200">
        <v>15</v>
      </c>
      <c r="F5200">
        <v>1.2374461889266968</v>
      </c>
      <c r="G5200">
        <v>1.2898718118667603</v>
      </c>
      <c r="H5200">
        <v>1.3847893103957176E-2</v>
      </c>
      <c r="I5200">
        <v>83.917017234993153</v>
      </c>
      <c r="J5200">
        <f t="shared" si="162"/>
        <v>0</v>
      </c>
    </row>
    <row r="5201" spans="1:10" x14ac:dyDescent="0.25">
      <c r="A5201" s="4" t="str">
        <f t="shared" si="163"/>
        <v>ZoneSouth Orange CountyAverage Event Day (6pm-8pm)16</v>
      </c>
      <c r="B5201" t="s">
        <v>103</v>
      </c>
      <c r="C5201" t="s">
        <v>128</v>
      </c>
      <c r="D5201" s="5" t="s">
        <v>346</v>
      </c>
      <c r="E5201">
        <v>16</v>
      </c>
      <c r="F5201">
        <v>1.5771056413650513</v>
      </c>
      <c r="G5201">
        <v>1.6010618209838867</v>
      </c>
      <c r="H5201">
        <v>7.7113192528486252E-3</v>
      </c>
      <c r="I5201">
        <v>86.403718070086867</v>
      </c>
      <c r="J5201">
        <f t="shared" si="162"/>
        <v>0</v>
      </c>
    </row>
    <row r="5202" spans="1:10" x14ac:dyDescent="0.25">
      <c r="A5202" s="4" t="str">
        <f t="shared" si="163"/>
        <v>ZoneSouth Orange CountyAverage Event Day (6pm-8pm)17</v>
      </c>
      <c r="B5202" t="s">
        <v>103</v>
      </c>
      <c r="C5202" t="s">
        <v>128</v>
      </c>
      <c r="D5202" s="5" t="s">
        <v>346</v>
      </c>
      <c r="E5202">
        <v>17</v>
      </c>
      <c r="F5202">
        <v>1.7712956666946411</v>
      </c>
      <c r="G5202">
        <v>1.7473394870758057</v>
      </c>
      <c r="H5202">
        <v>7.7113192528486252E-3</v>
      </c>
      <c r="I5202">
        <v>86.415788529102315</v>
      </c>
      <c r="J5202">
        <f t="shared" si="162"/>
        <v>0</v>
      </c>
    </row>
    <row r="5203" spans="1:10" x14ac:dyDescent="0.25">
      <c r="A5203" s="4" t="str">
        <f t="shared" si="163"/>
        <v>ZoneSouth Orange CountyAverage Event Day (6pm-8pm)18</v>
      </c>
      <c r="B5203" t="s">
        <v>103</v>
      </c>
      <c r="C5203" t="s">
        <v>128</v>
      </c>
      <c r="D5203" s="5" t="s">
        <v>346</v>
      </c>
      <c r="E5203">
        <v>18</v>
      </c>
      <c r="F5203">
        <v>1.8691802024841309</v>
      </c>
      <c r="G5203">
        <v>1.8260445594787598</v>
      </c>
      <c r="H5203">
        <v>1.4179009944200516E-2</v>
      </c>
      <c r="I5203">
        <v>83.259180896314078</v>
      </c>
      <c r="J5203">
        <f t="shared" si="162"/>
        <v>0</v>
      </c>
    </row>
    <row r="5204" spans="1:10" x14ac:dyDescent="0.25">
      <c r="A5204" s="4" t="str">
        <f t="shared" si="163"/>
        <v>ZoneSouth Orange CountyAverage Event Day (6pm-8pm)19</v>
      </c>
      <c r="B5204" t="s">
        <v>103</v>
      </c>
      <c r="C5204" t="s">
        <v>128</v>
      </c>
      <c r="D5204" s="5" t="s">
        <v>346</v>
      </c>
      <c r="E5204">
        <v>19</v>
      </c>
      <c r="F5204">
        <v>1.836472749710083</v>
      </c>
      <c r="G5204">
        <v>1.2462981939315796</v>
      </c>
      <c r="H5204">
        <v>1.6031393781304359E-2</v>
      </c>
      <c r="I5204">
        <v>80.941446543130183</v>
      </c>
      <c r="J5204">
        <f t="shared" si="162"/>
        <v>0</v>
      </c>
    </row>
    <row r="5205" spans="1:10" x14ac:dyDescent="0.25">
      <c r="A5205" s="4" t="str">
        <f t="shared" si="163"/>
        <v>ZoneSouth Orange CountyAverage Event Day (6pm-8pm)20</v>
      </c>
      <c r="B5205" t="s">
        <v>103</v>
      </c>
      <c r="C5205" t="s">
        <v>128</v>
      </c>
      <c r="D5205" s="5" t="s">
        <v>346</v>
      </c>
      <c r="E5205">
        <v>20</v>
      </c>
      <c r="F5205">
        <v>1.717728853225708</v>
      </c>
      <c r="G5205">
        <v>1.4248282909393311</v>
      </c>
      <c r="H5205">
        <v>1.5682673081755638E-2</v>
      </c>
      <c r="I5205">
        <v>78.411195265670401</v>
      </c>
      <c r="J5205">
        <f t="shared" si="162"/>
        <v>0</v>
      </c>
    </row>
    <row r="5206" spans="1:10" x14ac:dyDescent="0.25">
      <c r="A5206" s="4" t="str">
        <f t="shared" si="163"/>
        <v>ZoneSouth Orange CountyAverage Event Day (6pm-8pm)21</v>
      </c>
      <c r="B5206" t="s">
        <v>103</v>
      </c>
      <c r="C5206" t="s">
        <v>128</v>
      </c>
      <c r="D5206" s="5" t="s">
        <v>346</v>
      </c>
      <c r="E5206">
        <v>21</v>
      </c>
      <c r="F5206">
        <v>1.6592036485671997</v>
      </c>
      <c r="G5206">
        <v>1.9658739566802979</v>
      </c>
      <c r="H5206">
        <v>1.5443898737430573E-2</v>
      </c>
      <c r="I5206">
        <v>74.5734656144826</v>
      </c>
      <c r="J5206">
        <f t="shared" si="162"/>
        <v>0</v>
      </c>
    </row>
    <row r="5207" spans="1:10" x14ac:dyDescent="0.25">
      <c r="A5207" s="4" t="str">
        <f t="shared" si="163"/>
        <v>ZoneSouth Orange CountyAverage Event Day (6pm-8pm)22</v>
      </c>
      <c r="B5207" t="s">
        <v>103</v>
      </c>
      <c r="C5207" t="s">
        <v>128</v>
      </c>
      <c r="D5207" s="5" t="s">
        <v>346</v>
      </c>
      <c r="E5207">
        <v>22</v>
      </c>
      <c r="F5207">
        <v>1.5797891616821289</v>
      </c>
      <c r="G5207">
        <v>1.7234225273132324</v>
      </c>
      <c r="H5207">
        <v>1.5520446002483368E-2</v>
      </c>
      <c r="I5207">
        <v>72.139119966991714</v>
      </c>
      <c r="J5207">
        <f t="shared" si="162"/>
        <v>0</v>
      </c>
    </row>
    <row r="5208" spans="1:10" x14ac:dyDescent="0.25">
      <c r="A5208" s="4" t="str">
        <f t="shared" si="163"/>
        <v>ZoneSouth Orange CountyAverage Event Day (6pm-8pm)23</v>
      </c>
      <c r="B5208" t="s">
        <v>103</v>
      </c>
      <c r="C5208" t="s">
        <v>128</v>
      </c>
      <c r="D5208" s="5" t="s">
        <v>346</v>
      </c>
      <c r="E5208">
        <v>23</v>
      </c>
      <c r="F5208">
        <v>1.457128643989563</v>
      </c>
      <c r="G5208">
        <v>1.5481419563293457</v>
      </c>
      <c r="H5208">
        <v>1.589842326939106E-2</v>
      </c>
      <c r="I5208">
        <v>70.555392052188282</v>
      </c>
      <c r="J5208">
        <f t="shared" si="162"/>
        <v>0</v>
      </c>
    </row>
    <row r="5209" spans="1:10" x14ac:dyDescent="0.25">
      <c r="A5209" s="4" t="str">
        <f t="shared" si="163"/>
        <v>ZoneSouth Orange CountyAverage Event Day (6pm-8pm)24</v>
      </c>
      <c r="B5209" t="s">
        <v>103</v>
      </c>
      <c r="C5209" t="s">
        <v>128</v>
      </c>
      <c r="D5209" s="5" t="s">
        <v>346</v>
      </c>
      <c r="E5209">
        <v>24</v>
      </c>
      <c r="F5209">
        <v>1.2470003366470337</v>
      </c>
      <c r="G5209">
        <v>1.317579984664917</v>
      </c>
      <c r="H5209">
        <v>1.5331941656768322E-2</v>
      </c>
      <c r="I5209">
        <v>69.536449504510614</v>
      </c>
      <c r="J5209">
        <f t="shared" si="162"/>
        <v>0</v>
      </c>
    </row>
    <row r="5210" spans="1:10" x14ac:dyDescent="0.25">
      <c r="A5210" s="4" t="str">
        <f t="shared" si="163"/>
        <v>ZoneSouth Orange County6/17/2021 (8pm-9pm)1</v>
      </c>
      <c r="B5210" t="s">
        <v>103</v>
      </c>
      <c r="C5210" t="s">
        <v>128</v>
      </c>
      <c r="D5210" s="5" t="s">
        <v>347</v>
      </c>
      <c r="E5210">
        <v>1</v>
      </c>
      <c r="F5210">
        <v>0.92274516820907593</v>
      </c>
      <c r="G5210">
        <v>0.94641649723052979</v>
      </c>
      <c r="H5210">
        <v>1.6719834879040718E-2</v>
      </c>
      <c r="I5210">
        <v>66.294868027252477</v>
      </c>
      <c r="J5210">
        <f t="shared" si="162"/>
        <v>0</v>
      </c>
    </row>
    <row r="5211" spans="1:10" x14ac:dyDescent="0.25">
      <c r="A5211" s="4" t="str">
        <f t="shared" si="163"/>
        <v>ZoneSouth Orange County6/17/2021 (8pm-9pm)2</v>
      </c>
      <c r="B5211" t="s">
        <v>103</v>
      </c>
      <c r="C5211" t="s">
        <v>128</v>
      </c>
      <c r="D5211" s="5" t="s">
        <v>347</v>
      </c>
      <c r="E5211">
        <v>2</v>
      </c>
      <c r="F5211">
        <v>0.79397493600845337</v>
      </c>
      <c r="G5211">
        <v>0.83360207080841064</v>
      </c>
      <c r="H5211">
        <v>1.5522930771112442E-2</v>
      </c>
      <c r="I5211">
        <v>65.729850270524096</v>
      </c>
      <c r="J5211">
        <f t="shared" si="162"/>
        <v>0</v>
      </c>
    </row>
    <row r="5212" spans="1:10" x14ac:dyDescent="0.25">
      <c r="A5212" s="4" t="str">
        <f t="shared" si="163"/>
        <v>ZoneSouth Orange County6/17/2021 (8pm-9pm)3</v>
      </c>
      <c r="B5212" t="s">
        <v>103</v>
      </c>
      <c r="C5212" t="s">
        <v>128</v>
      </c>
      <c r="D5212" s="5" t="s">
        <v>347</v>
      </c>
      <c r="E5212">
        <v>3</v>
      </c>
      <c r="F5212">
        <v>0.71478784084320068</v>
      </c>
      <c r="G5212">
        <v>0.72564524412155151</v>
      </c>
      <c r="H5212">
        <v>1.4014965854585171E-2</v>
      </c>
      <c r="I5212">
        <v>64.870873597383735</v>
      </c>
      <c r="J5212">
        <f t="shared" si="162"/>
        <v>0</v>
      </c>
    </row>
    <row r="5213" spans="1:10" x14ac:dyDescent="0.25">
      <c r="A5213" s="4" t="str">
        <f t="shared" si="163"/>
        <v>ZoneSouth Orange County6/17/2021 (8pm-9pm)4</v>
      </c>
      <c r="B5213" t="s">
        <v>103</v>
      </c>
      <c r="C5213" t="s">
        <v>128</v>
      </c>
      <c r="D5213" s="5" t="s">
        <v>347</v>
      </c>
      <c r="E5213">
        <v>4</v>
      </c>
      <c r="F5213">
        <v>0.64508795738220215</v>
      </c>
      <c r="G5213">
        <v>0.65595608949661255</v>
      </c>
      <c r="H5213">
        <v>1.2562728486955166E-2</v>
      </c>
      <c r="I5213">
        <v>64.37120110372696</v>
      </c>
      <c r="J5213">
        <f t="shared" si="162"/>
        <v>0</v>
      </c>
    </row>
    <row r="5214" spans="1:10" x14ac:dyDescent="0.25">
      <c r="A5214" s="4" t="str">
        <f t="shared" si="163"/>
        <v>ZoneSouth Orange County6/17/2021 (8pm-9pm)5</v>
      </c>
      <c r="B5214" t="s">
        <v>103</v>
      </c>
      <c r="C5214" t="s">
        <v>128</v>
      </c>
      <c r="D5214" s="5" t="s">
        <v>347</v>
      </c>
      <c r="E5214">
        <v>5</v>
      </c>
      <c r="F5214">
        <v>0.59196728467941284</v>
      </c>
      <c r="G5214">
        <v>0.60585552453994751</v>
      </c>
      <c r="H5214">
        <v>1.0775679722428322E-2</v>
      </c>
      <c r="I5214">
        <v>63.900829840686114</v>
      </c>
      <c r="J5214">
        <f t="shared" si="162"/>
        <v>0</v>
      </c>
    </row>
    <row r="5215" spans="1:10" x14ac:dyDescent="0.25">
      <c r="A5215" s="4" t="str">
        <f t="shared" si="163"/>
        <v>ZoneSouth Orange County6/17/2021 (8pm-9pm)6</v>
      </c>
      <c r="B5215" t="s">
        <v>103</v>
      </c>
      <c r="C5215" t="s">
        <v>128</v>
      </c>
      <c r="D5215" s="5" t="s">
        <v>347</v>
      </c>
      <c r="E5215">
        <v>6</v>
      </c>
      <c r="F5215">
        <v>0.57092744112014771</v>
      </c>
      <c r="G5215">
        <v>0.57043123245239258</v>
      </c>
      <c r="H5215">
        <v>8.6841275915503502E-3</v>
      </c>
      <c r="I5215">
        <v>63.516645911407217</v>
      </c>
      <c r="J5215">
        <f t="shared" si="162"/>
        <v>0</v>
      </c>
    </row>
    <row r="5216" spans="1:10" x14ac:dyDescent="0.25">
      <c r="A5216" s="4" t="str">
        <f t="shared" si="163"/>
        <v>ZoneSouth Orange County6/17/2021 (8pm-9pm)7</v>
      </c>
      <c r="B5216" t="s">
        <v>103</v>
      </c>
      <c r="C5216" t="s">
        <v>128</v>
      </c>
      <c r="D5216" s="5" t="s">
        <v>347</v>
      </c>
      <c r="E5216">
        <v>7</v>
      </c>
      <c r="F5216">
        <v>0.56321585178375244</v>
      </c>
      <c r="G5216">
        <v>0.55587440729141235</v>
      </c>
      <c r="H5216">
        <v>7.6504498720169067E-3</v>
      </c>
      <c r="I5216">
        <v>63.307485742976908</v>
      </c>
      <c r="J5216">
        <f t="shared" si="162"/>
        <v>0</v>
      </c>
    </row>
    <row r="5217" spans="1:10" x14ac:dyDescent="0.25">
      <c r="A5217" s="4" t="str">
        <f t="shared" si="163"/>
        <v>ZoneSouth Orange County6/17/2021 (8pm-9pm)8</v>
      </c>
      <c r="B5217" t="s">
        <v>103</v>
      </c>
      <c r="C5217" t="s">
        <v>128</v>
      </c>
      <c r="D5217" s="5" t="s">
        <v>347</v>
      </c>
      <c r="E5217">
        <v>8</v>
      </c>
      <c r="F5217">
        <v>0.55580967664718628</v>
      </c>
      <c r="G5217">
        <v>0.56685376167297363</v>
      </c>
      <c r="H5217">
        <v>7.7155129984021187E-3</v>
      </c>
      <c r="I5217">
        <v>63.871339774204046</v>
      </c>
      <c r="J5217">
        <f t="shared" si="162"/>
        <v>0</v>
      </c>
    </row>
    <row r="5218" spans="1:10" x14ac:dyDescent="0.25">
      <c r="A5218" s="4" t="str">
        <f t="shared" si="163"/>
        <v>ZoneSouth Orange County6/17/2021 (8pm-9pm)9</v>
      </c>
      <c r="B5218" t="s">
        <v>103</v>
      </c>
      <c r="C5218" t="s">
        <v>128</v>
      </c>
      <c r="D5218" s="5" t="s">
        <v>347</v>
      </c>
      <c r="E5218">
        <v>9</v>
      </c>
      <c r="F5218">
        <v>0.56531220674514771</v>
      </c>
      <c r="G5218">
        <v>0.57326734066009521</v>
      </c>
      <c r="H5218">
        <v>8.3735520020127296E-3</v>
      </c>
      <c r="I5218">
        <v>66.223615258982306</v>
      </c>
      <c r="J5218">
        <f t="shared" si="162"/>
        <v>0</v>
      </c>
    </row>
    <row r="5219" spans="1:10" x14ac:dyDescent="0.25">
      <c r="A5219" s="4" t="str">
        <f t="shared" si="163"/>
        <v>ZoneSouth Orange County6/17/2021 (8pm-9pm)10</v>
      </c>
      <c r="B5219" t="s">
        <v>103</v>
      </c>
      <c r="C5219" t="s">
        <v>128</v>
      </c>
      <c r="D5219" s="5" t="s">
        <v>347</v>
      </c>
      <c r="E5219">
        <v>10</v>
      </c>
      <c r="F5219">
        <v>0.51966089010238647</v>
      </c>
      <c r="G5219">
        <v>0.48616775870323181</v>
      </c>
      <c r="H5219">
        <v>1.004491001367569E-2</v>
      </c>
      <c r="I5219">
        <v>67.412175791076479</v>
      </c>
      <c r="J5219">
        <f t="shared" si="162"/>
        <v>0</v>
      </c>
    </row>
    <row r="5220" spans="1:10" x14ac:dyDescent="0.25">
      <c r="A5220" s="4" t="str">
        <f t="shared" si="163"/>
        <v>ZoneSouth Orange County6/17/2021 (8pm-9pm)11</v>
      </c>
      <c r="B5220" t="s">
        <v>103</v>
      </c>
      <c r="C5220" t="s">
        <v>128</v>
      </c>
      <c r="D5220" s="5" t="s">
        <v>347</v>
      </c>
      <c r="E5220">
        <v>11</v>
      </c>
      <c r="F5220">
        <v>0.40026018023490906</v>
      </c>
      <c r="G5220">
        <v>0.38061922788619995</v>
      </c>
      <c r="H5220">
        <v>1.1620511300861835E-2</v>
      </c>
      <c r="I5220">
        <v>67.156266893108679</v>
      </c>
      <c r="J5220">
        <f t="shared" si="162"/>
        <v>0</v>
      </c>
    </row>
    <row r="5221" spans="1:10" x14ac:dyDescent="0.25">
      <c r="A5221" s="4" t="str">
        <f t="shared" si="163"/>
        <v>ZoneSouth Orange County6/17/2021 (8pm-9pm)12</v>
      </c>
      <c r="B5221" t="s">
        <v>103</v>
      </c>
      <c r="C5221" t="s">
        <v>128</v>
      </c>
      <c r="D5221" s="5" t="s">
        <v>347</v>
      </c>
      <c r="E5221">
        <v>12</v>
      </c>
      <c r="F5221">
        <v>0.37553247809410095</v>
      </c>
      <c r="G5221">
        <v>0.41185727715492249</v>
      </c>
      <c r="H5221">
        <v>1.2812823988497257E-2</v>
      </c>
      <c r="I5221">
        <v>71.250586998265931</v>
      </c>
      <c r="J5221">
        <f t="shared" si="162"/>
        <v>0</v>
      </c>
    </row>
    <row r="5222" spans="1:10" x14ac:dyDescent="0.25">
      <c r="A5222" s="4" t="str">
        <f t="shared" si="163"/>
        <v>ZoneSouth Orange County6/17/2021 (8pm-9pm)13</v>
      </c>
      <c r="B5222" t="s">
        <v>103</v>
      </c>
      <c r="C5222" t="s">
        <v>128</v>
      </c>
      <c r="D5222" s="5" t="s">
        <v>347</v>
      </c>
      <c r="E5222">
        <v>13</v>
      </c>
      <c r="F5222">
        <v>0.47714340686798096</v>
      </c>
      <c r="G5222">
        <v>0.53569453954696655</v>
      </c>
      <c r="H5222">
        <v>1.4502282254397869E-2</v>
      </c>
      <c r="I5222">
        <v>76.381371148309555</v>
      </c>
      <c r="J5222">
        <f t="shared" si="162"/>
        <v>0</v>
      </c>
    </row>
    <row r="5223" spans="1:10" x14ac:dyDescent="0.25">
      <c r="A5223" s="4" t="str">
        <f t="shared" si="163"/>
        <v>ZoneSouth Orange County6/17/2021 (8pm-9pm)14</v>
      </c>
      <c r="B5223" t="s">
        <v>103</v>
      </c>
      <c r="C5223" t="s">
        <v>128</v>
      </c>
      <c r="D5223" s="5" t="s">
        <v>347</v>
      </c>
      <c r="E5223">
        <v>14</v>
      </c>
      <c r="F5223">
        <v>0.61700677871704102</v>
      </c>
      <c r="G5223">
        <v>0.66265791654586792</v>
      </c>
      <c r="H5223">
        <v>1.5632627531886101E-2</v>
      </c>
      <c r="I5223">
        <v>76.207408191941738</v>
      </c>
      <c r="J5223">
        <f t="shared" si="162"/>
        <v>0</v>
      </c>
    </row>
    <row r="5224" spans="1:10" x14ac:dyDescent="0.25">
      <c r="A5224" s="4" t="str">
        <f t="shared" si="163"/>
        <v>ZoneSouth Orange County6/17/2021 (8pm-9pm)15</v>
      </c>
      <c r="B5224" t="s">
        <v>103</v>
      </c>
      <c r="C5224" t="s">
        <v>128</v>
      </c>
      <c r="D5224" s="5" t="s">
        <v>347</v>
      </c>
      <c r="E5224">
        <v>15</v>
      </c>
      <c r="F5224">
        <v>0.7298702597618103</v>
      </c>
      <c r="G5224">
        <v>0.76483666896820068</v>
      </c>
      <c r="H5224">
        <v>1.5991644933819771E-2</v>
      </c>
      <c r="I5224">
        <v>74.776256341571241</v>
      </c>
      <c r="J5224">
        <f t="shared" si="162"/>
        <v>0</v>
      </c>
    </row>
    <row r="5225" spans="1:10" x14ac:dyDescent="0.25">
      <c r="A5225" s="4" t="str">
        <f t="shared" si="163"/>
        <v>ZoneSouth Orange County6/17/2021 (8pm-9pm)16</v>
      </c>
      <c r="B5225" t="s">
        <v>103</v>
      </c>
      <c r="C5225" t="s">
        <v>128</v>
      </c>
      <c r="D5225" s="5" t="s">
        <v>347</v>
      </c>
      <c r="E5225">
        <v>16</v>
      </c>
      <c r="F5225">
        <v>0.88672912120819092</v>
      </c>
      <c r="G5225">
        <v>0.94707167148590088</v>
      </c>
      <c r="H5225">
        <v>1.6157481819391251E-2</v>
      </c>
      <c r="I5225">
        <v>73.208825414290772</v>
      </c>
      <c r="J5225">
        <f t="shared" si="162"/>
        <v>0</v>
      </c>
    </row>
    <row r="5226" spans="1:10" x14ac:dyDescent="0.25">
      <c r="A5226" s="4" t="str">
        <f t="shared" si="163"/>
        <v>ZoneSouth Orange County6/17/2021 (8pm-9pm)17</v>
      </c>
      <c r="B5226" t="s">
        <v>103</v>
      </c>
      <c r="C5226" t="s">
        <v>128</v>
      </c>
      <c r="D5226" s="5" t="s">
        <v>347</v>
      </c>
      <c r="E5226">
        <v>17</v>
      </c>
      <c r="F5226">
        <v>1.0456485748291016</v>
      </c>
      <c r="G5226">
        <v>1.1158090829849243</v>
      </c>
      <c r="H5226">
        <v>1.4359400607645512E-2</v>
      </c>
      <c r="I5226">
        <v>74.367428585269622</v>
      </c>
      <c r="J5226">
        <f t="shared" si="162"/>
        <v>0</v>
      </c>
    </row>
    <row r="5227" spans="1:10" x14ac:dyDescent="0.25">
      <c r="A5227" s="4" t="str">
        <f t="shared" si="163"/>
        <v>ZoneSouth Orange County6/17/2021 (8pm-9pm)18</v>
      </c>
      <c r="B5227" t="s">
        <v>103</v>
      </c>
      <c r="C5227" t="s">
        <v>128</v>
      </c>
      <c r="D5227" s="5" t="s">
        <v>347</v>
      </c>
      <c r="E5227">
        <v>18</v>
      </c>
      <c r="F5227">
        <v>1.2307798862457275</v>
      </c>
      <c r="G5227">
        <v>1.2757894992828369</v>
      </c>
      <c r="H5227">
        <v>7.7433884143829346E-3</v>
      </c>
      <c r="I5227">
        <v>74.020917659257151</v>
      </c>
      <c r="J5227">
        <f t="shared" si="162"/>
        <v>0</v>
      </c>
    </row>
    <row r="5228" spans="1:10" x14ac:dyDescent="0.25">
      <c r="A5228" s="4" t="str">
        <f t="shared" si="163"/>
        <v>ZoneSouth Orange County6/17/2021 (8pm-9pm)19</v>
      </c>
      <c r="B5228" t="s">
        <v>103</v>
      </c>
      <c r="C5228" t="s">
        <v>128</v>
      </c>
      <c r="D5228" s="5" t="s">
        <v>347</v>
      </c>
      <c r="E5228">
        <v>19</v>
      </c>
      <c r="F5228">
        <v>1.3657512664794922</v>
      </c>
      <c r="G5228">
        <v>1.3207416534423828</v>
      </c>
      <c r="H5228">
        <v>7.7433884143829346E-3</v>
      </c>
      <c r="I5228">
        <v>72.862312252652401</v>
      </c>
      <c r="J5228">
        <f t="shared" si="162"/>
        <v>0</v>
      </c>
    </row>
    <row r="5229" spans="1:10" x14ac:dyDescent="0.25">
      <c r="A5229" s="4" t="str">
        <f t="shared" si="163"/>
        <v>ZoneSouth Orange County6/17/2021 (8pm-9pm)20</v>
      </c>
      <c r="B5229" t="s">
        <v>103</v>
      </c>
      <c r="C5229" t="s">
        <v>128</v>
      </c>
      <c r="D5229" s="5" t="s">
        <v>347</v>
      </c>
      <c r="E5229">
        <v>20</v>
      </c>
      <c r="F5229">
        <v>1.3107650279998779</v>
      </c>
      <c r="G5229">
        <v>1.3031868934631348</v>
      </c>
      <c r="H5229">
        <v>1.3809725642204285E-2</v>
      </c>
      <c r="I5229">
        <v>69.673661254800578</v>
      </c>
      <c r="J5229">
        <f t="shared" si="162"/>
        <v>0</v>
      </c>
    </row>
    <row r="5230" spans="1:10" x14ac:dyDescent="0.25">
      <c r="A5230" s="4" t="str">
        <f t="shared" si="163"/>
        <v>ZoneSouth Orange County6/17/2021 (8pm-9pm)21</v>
      </c>
      <c r="B5230" t="s">
        <v>103</v>
      </c>
      <c r="C5230" t="s">
        <v>128</v>
      </c>
      <c r="D5230" s="5" t="s">
        <v>347</v>
      </c>
      <c r="E5230">
        <v>21</v>
      </c>
      <c r="F5230">
        <v>1.3006446361541748</v>
      </c>
      <c r="G5230">
        <v>1.0352977514266968</v>
      </c>
      <c r="H5230">
        <v>1.5104322694242001E-2</v>
      </c>
      <c r="I5230">
        <v>66.939336366226229</v>
      </c>
      <c r="J5230">
        <f t="shared" si="162"/>
        <v>0</v>
      </c>
    </row>
    <row r="5231" spans="1:10" x14ac:dyDescent="0.25">
      <c r="A5231" s="4" t="str">
        <f t="shared" si="163"/>
        <v>ZoneSouth Orange County6/17/2021 (8pm-9pm)22</v>
      </c>
      <c r="B5231" t="s">
        <v>103</v>
      </c>
      <c r="C5231" t="s">
        <v>128</v>
      </c>
      <c r="D5231" s="5" t="s">
        <v>347</v>
      </c>
      <c r="E5231">
        <v>22</v>
      </c>
      <c r="F5231">
        <v>1.2699284553527832</v>
      </c>
      <c r="G5231">
        <v>1.4225680828094482</v>
      </c>
      <c r="H5231">
        <v>1.6025595366954803E-2</v>
      </c>
      <c r="I5231">
        <v>65.602504621012997</v>
      </c>
      <c r="J5231">
        <f t="shared" si="162"/>
        <v>0</v>
      </c>
    </row>
    <row r="5232" spans="1:10" x14ac:dyDescent="0.25">
      <c r="A5232" s="4" t="str">
        <f t="shared" si="163"/>
        <v>ZoneSouth Orange County6/17/2021 (8pm-9pm)23</v>
      </c>
      <c r="B5232" t="s">
        <v>103</v>
      </c>
      <c r="C5232" t="s">
        <v>128</v>
      </c>
      <c r="D5232" s="5" t="s">
        <v>347</v>
      </c>
      <c r="E5232">
        <v>23</v>
      </c>
      <c r="F5232">
        <v>1.2206262350082397</v>
      </c>
      <c r="G5232">
        <v>1.2461905479431152</v>
      </c>
      <c r="H5232">
        <v>1.6824569553136826E-2</v>
      </c>
      <c r="I5232">
        <v>65.056134299422482</v>
      </c>
      <c r="J5232">
        <f t="shared" si="162"/>
        <v>0</v>
      </c>
    </row>
    <row r="5233" spans="1:10" x14ac:dyDescent="0.25">
      <c r="A5233" s="4" t="str">
        <f t="shared" si="163"/>
        <v>ZoneSouth Orange County6/17/2021 (8pm-9pm)24</v>
      </c>
      <c r="B5233" t="s">
        <v>103</v>
      </c>
      <c r="C5233" t="s">
        <v>128</v>
      </c>
      <c r="D5233" s="5" t="s">
        <v>347</v>
      </c>
      <c r="E5233">
        <v>24</v>
      </c>
      <c r="F5233">
        <v>1.059212327003479</v>
      </c>
      <c r="G5233">
        <v>1.0798135995864868</v>
      </c>
      <c r="H5233">
        <v>1.6530152410268784E-2</v>
      </c>
      <c r="I5233">
        <v>65.138878200141704</v>
      </c>
      <c r="J5233">
        <f t="shared" si="162"/>
        <v>0</v>
      </c>
    </row>
    <row r="5234" spans="1:10" x14ac:dyDescent="0.25">
      <c r="A5234" s="4" t="str">
        <f t="shared" si="163"/>
        <v>ZoneSouth Orange County7/9/2021 (5pm-6pm &amp; 6:30pm-8:58pm)1</v>
      </c>
      <c r="B5234" t="s">
        <v>103</v>
      </c>
      <c r="C5234" t="s">
        <v>128</v>
      </c>
      <c r="D5234" s="5" t="s">
        <v>348</v>
      </c>
      <c r="E5234">
        <v>1</v>
      </c>
      <c r="F5234">
        <v>0.97178000211715698</v>
      </c>
      <c r="G5234">
        <v>1.00641930103302</v>
      </c>
      <c r="H5234">
        <v>1.5947997570037842E-2</v>
      </c>
      <c r="I5234">
        <v>68.957227141787456</v>
      </c>
      <c r="J5234">
        <f t="shared" si="162"/>
        <v>0</v>
      </c>
    </row>
    <row r="5235" spans="1:10" x14ac:dyDescent="0.25">
      <c r="A5235" s="4" t="str">
        <f t="shared" si="163"/>
        <v>ZoneSouth Orange County7/9/2021 (5pm-6pm &amp; 6:30pm-8:58pm)2</v>
      </c>
      <c r="B5235" t="s">
        <v>103</v>
      </c>
      <c r="C5235" t="s">
        <v>128</v>
      </c>
      <c r="D5235" s="5" t="s">
        <v>348</v>
      </c>
      <c r="E5235">
        <v>2</v>
      </c>
      <c r="F5235">
        <v>0.84467852115631104</v>
      </c>
      <c r="G5235">
        <v>0.85272955894470215</v>
      </c>
      <c r="H5235">
        <v>1.4780187048017979E-2</v>
      </c>
      <c r="I5235">
        <v>68.781710231523391</v>
      </c>
      <c r="J5235">
        <f t="shared" si="162"/>
        <v>0</v>
      </c>
    </row>
    <row r="5236" spans="1:10" x14ac:dyDescent="0.25">
      <c r="A5236" s="4" t="str">
        <f t="shared" si="163"/>
        <v>ZoneSouth Orange County7/9/2021 (5pm-6pm &amp; 6:30pm-8:58pm)3</v>
      </c>
      <c r="B5236" t="s">
        <v>103</v>
      </c>
      <c r="C5236" t="s">
        <v>128</v>
      </c>
      <c r="D5236" s="5" t="s">
        <v>348</v>
      </c>
      <c r="E5236">
        <v>3</v>
      </c>
      <c r="F5236">
        <v>0.73501253128051758</v>
      </c>
      <c r="G5236">
        <v>0.74675440788269043</v>
      </c>
      <c r="H5236">
        <v>1.3454848900437355E-2</v>
      </c>
      <c r="I5236">
        <v>68.6837778726035</v>
      </c>
      <c r="J5236">
        <f t="shared" si="162"/>
        <v>0</v>
      </c>
    </row>
    <row r="5237" spans="1:10" x14ac:dyDescent="0.25">
      <c r="A5237" s="4" t="str">
        <f t="shared" si="163"/>
        <v>ZoneSouth Orange County7/9/2021 (5pm-6pm &amp; 6:30pm-8:58pm)4</v>
      </c>
      <c r="B5237" t="s">
        <v>103</v>
      </c>
      <c r="C5237" t="s">
        <v>128</v>
      </c>
      <c r="D5237" s="5" t="s">
        <v>348</v>
      </c>
      <c r="E5237">
        <v>4</v>
      </c>
      <c r="F5237">
        <v>0.67278820276260376</v>
      </c>
      <c r="G5237">
        <v>0.68532276153564453</v>
      </c>
      <c r="H5237">
        <v>1.2102739885449409E-2</v>
      </c>
      <c r="I5237">
        <v>68.60246772645165</v>
      </c>
      <c r="J5237">
        <f t="shared" si="162"/>
        <v>0</v>
      </c>
    </row>
    <row r="5238" spans="1:10" x14ac:dyDescent="0.25">
      <c r="A5238" s="4" t="str">
        <f t="shared" si="163"/>
        <v>ZoneSouth Orange County7/9/2021 (5pm-6pm &amp; 6:30pm-8:58pm)5</v>
      </c>
      <c r="B5238" t="s">
        <v>103</v>
      </c>
      <c r="C5238" t="s">
        <v>128</v>
      </c>
      <c r="D5238" s="5" t="s">
        <v>348</v>
      </c>
      <c r="E5238">
        <v>5</v>
      </c>
      <c r="F5238">
        <v>0.62424004077911377</v>
      </c>
      <c r="G5238">
        <v>0.63354891538619995</v>
      </c>
      <c r="H5238">
        <v>1.075693778693676E-2</v>
      </c>
      <c r="I5238">
        <v>68.172467726446854</v>
      </c>
      <c r="J5238">
        <f t="shared" si="162"/>
        <v>0</v>
      </c>
    </row>
    <row r="5239" spans="1:10" x14ac:dyDescent="0.25">
      <c r="A5239" s="4" t="str">
        <f t="shared" si="163"/>
        <v>ZoneSouth Orange County7/9/2021 (5pm-6pm &amp; 6:30pm-8:58pm)6</v>
      </c>
      <c r="B5239" t="s">
        <v>103</v>
      </c>
      <c r="C5239" t="s">
        <v>128</v>
      </c>
      <c r="D5239" s="5" t="s">
        <v>348</v>
      </c>
      <c r="E5239">
        <v>6</v>
      </c>
      <c r="F5239">
        <v>0.58989763259887695</v>
      </c>
      <c r="G5239">
        <v>0.60458487272262573</v>
      </c>
      <c r="H5239">
        <v>9.0870670974254608E-3</v>
      </c>
      <c r="I5239">
        <v>67.661433905898576</v>
      </c>
      <c r="J5239">
        <f t="shared" si="162"/>
        <v>0</v>
      </c>
    </row>
    <row r="5240" spans="1:10" x14ac:dyDescent="0.25">
      <c r="A5240" s="4" t="str">
        <f t="shared" si="163"/>
        <v>ZoneSouth Orange County7/9/2021 (5pm-6pm &amp; 6:30pm-8:58pm)7</v>
      </c>
      <c r="B5240" t="s">
        <v>103</v>
      </c>
      <c r="C5240" t="s">
        <v>128</v>
      </c>
      <c r="D5240" s="5" t="s">
        <v>348</v>
      </c>
      <c r="E5240">
        <v>7</v>
      </c>
      <c r="F5240">
        <v>0.59742933511734009</v>
      </c>
      <c r="G5240">
        <v>0.593666672706604</v>
      </c>
      <c r="H5240">
        <v>8.0694621428847313E-3</v>
      </c>
      <c r="I5240">
        <v>67.380400085343311</v>
      </c>
      <c r="J5240">
        <f t="shared" si="162"/>
        <v>0</v>
      </c>
    </row>
    <row r="5241" spans="1:10" x14ac:dyDescent="0.25">
      <c r="A5241" s="4" t="str">
        <f t="shared" si="163"/>
        <v>ZoneSouth Orange County7/9/2021 (5pm-6pm &amp; 6:30pm-8:58pm)8</v>
      </c>
      <c r="B5241" t="s">
        <v>103</v>
      </c>
      <c r="C5241" t="s">
        <v>128</v>
      </c>
      <c r="D5241" s="5" t="s">
        <v>348</v>
      </c>
      <c r="E5241">
        <v>8</v>
      </c>
      <c r="F5241">
        <v>0.61619967222213745</v>
      </c>
      <c r="G5241">
        <v>0.59505230188369751</v>
      </c>
      <c r="H5241">
        <v>8.0283917486667633E-3</v>
      </c>
      <c r="I5241">
        <v>68.313777872606281</v>
      </c>
      <c r="J5241">
        <f t="shared" si="162"/>
        <v>0</v>
      </c>
    </row>
    <row r="5242" spans="1:10" x14ac:dyDescent="0.25">
      <c r="A5242" s="4" t="str">
        <f t="shared" si="163"/>
        <v>ZoneSouth Orange County7/9/2021 (5pm-6pm &amp; 6:30pm-8:58pm)9</v>
      </c>
      <c r="B5242" t="s">
        <v>103</v>
      </c>
      <c r="C5242" t="s">
        <v>128</v>
      </c>
      <c r="D5242" s="5" t="s">
        <v>348</v>
      </c>
      <c r="E5242">
        <v>9</v>
      </c>
      <c r="F5242">
        <v>0.55541765689849854</v>
      </c>
      <c r="G5242">
        <v>0.57550990581512451</v>
      </c>
      <c r="H5242">
        <v>8.6634503677487373E-3</v>
      </c>
      <c r="I5242">
        <v>70.697503467405298</v>
      </c>
      <c r="J5242">
        <f t="shared" si="162"/>
        <v>0</v>
      </c>
    </row>
    <row r="5243" spans="1:10" x14ac:dyDescent="0.25">
      <c r="A5243" s="4" t="str">
        <f t="shared" si="163"/>
        <v>ZoneSouth Orange County7/9/2021 (5pm-6pm &amp; 6:30pm-8:58pm)10</v>
      </c>
      <c r="B5243" t="s">
        <v>103</v>
      </c>
      <c r="C5243" t="s">
        <v>128</v>
      </c>
      <c r="D5243" s="5" t="s">
        <v>348</v>
      </c>
      <c r="E5243">
        <v>10</v>
      </c>
      <c r="F5243">
        <v>0.54166573286056519</v>
      </c>
      <c r="G5243">
        <v>0.55965250730514526</v>
      </c>
      <c r="H5243">
        <v>1.0469416156411171E-2</v>
      </c>
      <c r="I5243">
        <v>74.397236743832138</v>
      </c>
      <c r="J5243">
        <f t="shared" si="162"/>
        <v>0</v>
      </c>
    </row>
    <row r="5244" spans="1:10" x14ac:dyDescent="0.25">
      <c r="A5244" s="4" t="str">
        <f t="shared" si="163"/>
        <v>ZoneSouth Orange County7/9/2021 (5pm-6pm &amp; 6:30pm-8:58pm)11</v>
      </c>
      <c r="B5244" t="s">
        <v>103</v>
      </c>
      <c r="C5244" t="s">
        <v>128</v>
      </c>
      <c r="D5244" s="5" t="s">
        <v>348</v>
      </c>
      <c r="E5244">
        <v>11</v>
      </c>
      <c r="F5244">
        <v>0.57198333740234375</v>
      </c>
      <c r="G5244">
        <v>0.56177347898483276</v>
      </c>
      <c r="H5244">
        <v>1.1943835765123367E-2</v>
      </c>
      <c r="I5244">
        <v>77.365507308232694</v>
      </c>
      <c r="J5244">
        <f t="shared" si="162"/>
        <v>0</v>
      </c>
    </row>
    <row r="5245" spans="1:10" x14ac:dyDescent="0.25">
      <c r="A5245" s="4" t="str">
        <f t="shared" si="163"/>
        <v>ZoneSouth Orange County7/9/2021 (5pm-6pm &amp; 6:30pm-8:58pm)12</v>
      </c>
      <c r="B5245" t="s">
        <v>103</v>
      </c>
      <c r="C5245" t="s">
        <v>128</v>
      </c>
      <c r="D5245" s="5" t="s">
        <v>348</v>
      </c>
      <c r="E5245">
        <v>12</v>
      </c>
      <c r="F5245">
        <v>0.67093706130981445</v>
      </c>
      <c r="G5245">
        <v>0.64315652847290039</v>
      </c>
      <c r="H5245">
        <v>1.3314130716025829E-2</v>
      </c>
      <c r="I5245">
        <v>79.573082257549515</v>
      </c>
      <c r="J5245">
        <f t="shared" si="162"/>
        <v>0</v>
      </c>
    </row>
    <row r="5246" spans="1:10" x14ac:dyDescent="0.25">
      <c r="A5246" s="4" t="str">
        <f t="shared" si="163"/>
        <v>ZoneSouth Orange County7/9/2021 (5pm-6pm &amp; 6:30pm-8:58pm)13</v>
      </c>
      <c r="B5246" t="s">
        <v>103</v>
      </c>
      <c r="C5246" t="s">
        <v>128</v>
      </c>
      <c r="D5246" s="5" t="s">
        <v>348</v>
      </c>
      <c r="E5246">
        <v>13</v>
      </c>
      <c r="F5246">
        <v>0.84273838996887207</v>
      </c>
      <c r="G5246">
        <v>0.78309106826782227</v>
      </c>
      <c r="H5246">
        <v>1.4207062311470509E-2</v>
      </c>
      <c r="I5246">
        <v>80.273082257541247</v>
      </c>
      <c r="J5246">
        <f t="shared" si="162"/>
        <v>0</v>
      </c>
    </row>
    <row r="5247" spans="1:10" x14ac:dyDescent="0.25">
      <c r="A5247" s="4" t="str">
        <f t="shared" si="163"/>
        <v>ZoneSouth Orange County7/9/2021 (5pm-6pm &amp; 6:30pm-8:58pm)14</v>
      </c>
      <c r="B5247" t="s">
        <v>103</v>
      </c>
      <c r="C5247" t="s">
        <v>128</v>
      </c>
      <c r="D5247" s="5" t="s">
        <v>348</v>
      </c>
      <c r="E5247">
        <v>14</v>
      </c>
      <c r="F5247">
        <v>1.0143637657165527</v>
      </c>
      <c r="G5247">
        <v>0.93413406610488892</v>
      </c>
      <c r="H5247">
        <v>1.3421237468719482E-2</v>
      </c>
      <c r="I5247">
        <v>81.406860130161107</v>
      </c>
      <c r="J5247">
        <f t="shared" si="162"/>
        <v>0</v>
      </c>
    </row>
    <row r="5248" spans="1:10" x14ac:dyDescent="0.25">
      <c r="A5248" s="4" t="str">
        <f t="shared" si="163"/>
        <v>ZoneSouth Orange County7/9/2021 (5pm-6pm &amp; 6:30pm-8:58pm)15</v>
      </c>
      <c r="B5248" t="s">
        <v>103</v>
      </c>
      <c r="C5248" t="s">
        <v>128</v>
      </c>
      <c r="D5248" s="5" t="s">
        <v>348</v>
      </c>
      <c r="E5248">
        <v>15</v>
      </c>
      <c r="F5248">
        <v>1.1371439695358276</v>
      </c>
      <c r="G5248">
        <v>1.1041162014007568</v>
      </c>
      <c r="H5248">
        <v>7.5541581027209759E-3</v>
      </c>
      <c r="I5248">
        <v>81.50686013014726</v>
      </c>
      <c r="J5248">
        <f t="shared" si="162"/>
        <v>0</v>
      </c>
    </row>
    <row r="5249" spans="1:10" x14ac:dyDescent="0.25">
      <c r="A5249" s="4" t="str">
        <f t="shared" si="163"/>
        <v>ZoneSouth Orange County7/9/2021 (5pm-6pm &amp; 6:30pm-8:58pm)16</v>
      </c>
      <c r="B5249" t="s">
        <v>103</v>
      </c>
      <c r="C5249" t="s">
        <v>128</v>
      </c>
      <c r="D5249" s="5" t="s">
        <v>348</v>
      </c>
      <c r="E5249">
        <v>16</v>
      </c>
      <c r="F5249">
        <v>1.2933894395828247</v>
      </c>
      <c r="G5249">
        <v>1.3264172077178955</v>
      </c>
      <c r="H5249">
        <v>7.5541581027209759E-3</v>
      </c>
      <c r="I5249">
        <v>81.451691027433029</v>
      </c>
      <c r="J5249">
        <f t="shared" si="162"/>
        <v>0</v>
      </c>
    </row>
    <row r="5250" spans="1:10" x14ac:dyDescent="0.25">
      <c r="A5250" s="4" t="str">
        <f t="shared" si="163"/>
        <v>ZoneSouth Orange County7/9/2021 (5pm-6pm &amp; 6:30pm-8:58pm)17</v>
      </c>
      <c r="B5250" t="s">
        <v>103</v>
      </c>
      <c r="C5250" t="s">
        <v>128</v>
      </c>
      <c r="D5250" s="5" t="s">
        <v>348</v>
      </c>
      <c r="E5250">
        <v>17</v>
      </c>
      <c r="F5250">
        <v>1.459433913230896</v>
      </c>
      <c r="G5250">
        <v>1.4688749313354492</v>
      </c>
      <c r="H5250">
        <v>1.465144194662571E-2</v>
      </c>
      <c r="I5250">
        <v>82.406860130161107</v>
      </c>
      <c r="J5250">
        <f t="shared" ref="J5250:J5313" si="164">INDEX(events, MATCH(CONCATENATE(B5250, C5250, D5250), events_y, 0), MATCH("Confidential", events_x, 0))</f>
        <v>0</v>
      </c>
    </row>
    <row r="5251" spans="1:10" x14ac:dyDescent="0.25">
      <c r="A5251" s="4" t="str">
        <f t="shared" ref="A5251:A5314" si="165">B5251&amp;C5251&amp;D5251&amp;E5251</f>
        <v>ZoneSouth Orange County7/9/2021 (5pm-6pm &amp; 6:30pm-8:58pm)18</v>
      </c>
      <c r="B5251" t="s">
        <v>103</v>
      </c>
      <c r="C5251" t="s">
        <v>128</v>
      </c>
      <c r="D5251" s="5" t="s">
        <v>348</v>
      </c>
      <c r="E5251">
        <v>18</v>
      </c>
      <c r="F5251">
        <v>1.6384600400924683</v>
      </c>
      <c r="G5251">
        <v>0.93289786577224731</v>
      </c>
      <c r="H5251">
        <v>1.663907989859581E-2</v>
      </c>
      <c r="I5251">
        <v>81.39375866852491</v>
      </c>
      <c r="J5251">
        <f t="shared" si="164"/>
        <v>0</v>
      </c>
    </row>
    <row r="5252" spans="1:10" x14ac:dyDescent="0.25">
      <c r="A5252" s="4" t="str">
        <f t="shared" si="165"/>
        <v>ZoneSouth Orange County7/9/2021 (5pm-6pm &amp; 6:30pm-8:58pm)19</v>
      </c>
      <c r="B5252" t="s">
        <v>103</v>
      </c>
      <c r="C5252" t="s">
        <v>128</v>
      </c>
      <c r="D5252" s="5" t="s">
        <v>348</v>
      </c>
      <c r="E5252">
        <v>19</v>
      </c>
      <c r="F5252">
        <v>1.7278028726577759</v>
      </c>
      <c r="G5252">
        <v>1.6428409814834595</v>
      </c>
      <c r="H5252">
        <v>1.6809575259685516E-2</v>
      </c>
      <c r="I5252">
        <v>80.16479248906073</v>
      </c>
      <c r="J5252">
        <f t="shared" si="164"/>
        <v>0</v>
      </c>
    </row>
    <row r="5253" spans="1:10" x14ac:dyDescent="0.25">
      <c r="A5253" s="4" t="str">
        <f t="shared" si="165"/>
        <v>ZoneSouth Orange County7/9/2021 (5pm-6pm &amp; 6:30pm-8:58pm)20</v>
      </c>
      <c r="B5253" t="s">
        <v>103</v>
      </c>
      <c r="C5253" t="s">
        <v>128</v>
      </c>
      <c r="D5253" s="5" t="s">
        <v>348</v>
      </c>
      <c r="E5253">
        <v>20</v>
      </c>
      <c r="F5253">
        <v>1.6269780397415161</v>
      </c>
      <c r="G5253">
        <v>1.2621557712554932</v>
      </c>
      <c r="H5253">
        <v>1.6067149117588997E-2</v>
      </c>
      <c r="I5253">
        <v>77.980657206880906</v>
      </c>
      <c r="J5253">
        <f t="shared" si="164"/>
        <v>0</v>
      </c>
    </row>
    <row r="5254" spans="1:10" x14ac:dyDescent="0.25">
      <c r="A5254" s="4" t="str">
        <f t="shared" si="165"/>
        <v>ZoneSouth Orange County7/9/2021 (5pm-6pm &amp; 6:30pm-8:58pm)21</v>
      </c>
      <c r="B5254" t="s">
        <v>103</v>
      </c>
      <c r="C5254" t="s">
        <v>128</v>
      </c>
      <c r="D5254" s="5" t="s">
        <v>348</v>
      </c>
      <c r="E5254">
        <v>21</v>
      </c>
      <c r="F5254">
        <v>1.5879111289978027</v>
      </c>
      <c r="G5254">
        <v>1.3941774368286133</v>
      </c>
      <c r="H5254">
        <v>1.5829931944608688E-2</v>
      </c>
      <c r="I5254">
        <v>75.173082257541694</v>
      </c>
      <c r="J5254">
        <f t="shared" si="164"/>
        <v>0</v>
      </c>
    </row>
    <row r="5255" spans="1:10" x14ac:dyDescent="0.25">
      <c r="A5255" s="4" t="str">
        <f t="shared" si="165"/>
        <v>ZoneSouth Orange County7/9/2021 (5pm-6pm &amp; 6:30pm-8:58pm)22</v>
      </c>
      <c r="B5255" t="s">
        <v>103</v>
      </c>
      <c r="C5255" t="s">
        <v>128</v>
      </c>
      <c r="D5255" s="5" t="s">
        <v>348</v>
      </c>
      <c r="E5255">
        <v>22</v>
      </c>
      <c r="F5255">
        <v>1.5415971279144287</v>
      </c>
      <c r="G5255">
        <v>1.8288408517837524</v>
      </c>
      <c r="H5255">
        <v>1.6587747260928154E-2</v>
      </c>
      <c r="I5255">
        <v>72.551557665637404</v>
      </c>
      <c r="J5255">
        <f t="shared" si="164"/>
        <v>0</v>
      </c>
    </row>
    <row r="5256" spans="1:10" x14ac:dyDescent="0.25">
      <c r="A5256" s="4" t="str">
        <f t="shared" si="165"/>
        <v>ZoneSouth Orange County7/9/2021 (5pm-6pm &amp; 6:30pm-8:58pm)23</v>
      </c>
      <c r="B5256" t="s">
        <v>103</v>
      </c>
      <c r="C5256" t="s">
        <v>128</v>
      </c>
      <c r="D5256" s="5" t="s">
        <v>348</v>
      </c>
      <c r="E5256">
        <v>23</v>
      </c>
      <c r="F5256">
        <v>1.48692786693573</v>
      </c>
      <c r="G5256">
        <v>1.6339858770370483</v>
      </c>
      <c r="H5256">
        <v>1.7385266721248627E-2</v>
      </c>
      <c r="I5256">
        <v>72.083553824812995</v>
      </c>
      <c r="J5256">
        <f t="shared" si="164"/>
        <v>0</v>
      </c>
    </row>
    <row r="5257" spans="1:10" x14ac:dyDescent="0.25">
      <c r="A5257" s="4" t="str">
        <f t="shared" si="165"/>
        <v>ZoneSouth Orange County7/9/2021 (5pm-6pm &amp; 6:30pm-8:58pm)24</v>
      </c>
      <c r="B5257" t="s">
        <v>103</v>
      </c>
      <c r="C5257" t="s">
        <v>128</v>
      </c>
      <c r="D5257" s="5" t="s">
        <v>348</v>
      </c>
      <c r="E5257">
        <v>24</v>
      </c>
      <c r="F5257">
        <v>1.2804156541824341</v>
      </c>
      <c r="G5257">
        <v>1.4106354713439941</v>
      </c>
      <c r="H5257">
        <v>1.6875388100743294E-2</v>
      </c>
      <c r="I5257">
        <v>71.363010775640774</v>
      </c>
      <c r="J5257">
        <f t="shared" si="164"/>
        <v>0</v>
      </c>
    </row>
    <row r="5258" spans="1:10" x14ac:dyDescent="0.25">
      <c r="A5258" s="4" t="str">
        <f t="shared" si="165"/>
        <v>ZoneSouth Orange County8/5/2021 (5pm-6pm &amp; 8pm-9pm)1</v>
      </c>
      <c r="B5258" t="s">
        <v>103</v>
      </c>
      <c r="C5258" t="s">
        <v>128</v>
      </c>
      <c r="D5258" s="5" t="s">
        <v>349</v>
      </c>
      <c r="E5258">
        <v>1</v>
      </c>
      <c r="F5258">
        <v>1.0668902397155762</v>
      </c>
      <c r="G5258">
        <v>1.0397639274597168</v>
      </c>
      <c r="H5258">
        <v>1.5572319738566875E-2</v>
      </c>
      <c r="I5258">
        <v>67.233987692309555</v>
      </c>
      <c r="J5258">
        <f t="shared" si="164"/>
        <v>0</v>
      </c>
    </row>
    <row r="5259" spans="1:10" x14ac:dyDescent="0.25">
      <c r="A5259" s="4" t="str">
        <f t="shared" si="165"/>
        <v>ZoneSouth Orange County8/5/2021 (5pm-6pm &amp; 8pm-9pm)2</v>
      </c>
      <c r="B5259" t="s">
        <v>103</v>
      </c>
      <c r="C5259" t="s">
        <v>128</v>
      </c>
      <c r="D5259" s="5" t="s">
        <v>349</v>
      </c>
      <c r="E5259">
        <v>2</v>
      </c>
      <c r="F5259">
        <v>0.92585957050323486</v>
      </c>
      <c r="G5259">
        <v>0.88630211353302002</v>
      </c>
      <c r="H5259">
        <v>1.4763116836547852E-2</v>
      </c>
      <c r="I5259">
        <v>67.051138461540944</v>
      </c>
      <c r="J5259">
        <f t="shared" si="164"/>
        <v>0</v>
      </c>
    </row>
    <row r="5260" spans="1:10" x14ac:dyDescent="0.25">
      <c r="A5260" s="4" t="str">
        <f t="shared" si="165"/>
        <v>ZoneSouth Orange County8/5/2021 (5pm-6pm &amp; 8pm-9pm)3</v>
      </c>
      <c r="B5260" t="s">
        <v>103</v>
      </c>
      <c r="C5260" t="s">
        <v>128</v>
      </c>
      <c r="D5260" s="5" t="s">
        <v>349</v>
      </c>
      <c r="E5260">
        <v>3</v>
      </c>
      <c r="F5260">
        <v>0.81508439779281616</v>
      </c>
      <c r="G5260">
        <v>0.7554512619972229</v>
      </c>
      <c r="H5260">
        <v>1.328382920473814E-2</v>
      </c>
      <c r="I5260">
        <v>66.8768276923157</v>
      </c>
      <c r="J5260">
        <f t="shared" si="164"/>
        <v>0</v>
      </c>
    </row>
    <row r="5261" spans="1:10" x14ac:dyDescent="0.25">
      <c r="A5261" s="4" t="str">
        <f t="shared" si="165"/>
        <v>ZoneSouth Orange County8/5/2021 (5pm-6pm &amp; 8pm-9pm)4</v>
      </c>
      <c r="B5261" t="s">
        <v>103</v>
      </c>
      <c r="C5261" t="s">
        <v>128</v>
      </c>
      <c r="D5261" s="5" t="s">
        <v>349</v>
      </c>
      <c r="E5261">
        <v>4</v>
      </c>
      <c r="F5261">
        <v>0.72061562538146973</v>
      </c>
      <c r="G5261">
        <v>0.69296163320541382</v>
      </c>
      <c r="H5261">
        <v>1.1804461479187012E-2</v>
      </c>
      <c r="I5261">
        <v>67.016818461528004</v>
      </c>
      <c r="J5261">
        <f t="shared" si="164"/>
        <v>0</v>
      </c>
    </row>
    <row r="5262" spans="1:10" x14ac:dyDescent="0.25">
      <c r="A5262" s="4" t="str">
        <f t="shared" si="165"/>
        <v>ZoneSouth Orange County8/5/2021 (5pm-6pm &amp; 8pm-9pm)5</v>
      </c>
      <c r="B5262" t="s">
        <v>103</v>
      </c>
      <c r="C5262" t="s">
        <v>128</v>
      </c>
      <c r="D5262" s="5" t="s">
        <v>349</v>
      </c>
      <c r="E5262">
        <v>5</v>
      </c>
      <c r="F5262">
        <v>0.64494794607162476</v>
      </c>
      <c r="G5262">
        <v>0.6446642279624939</v>
      </c>
      <c r="H5262">
        <v>1.0525282472372055E-2</v>
      </c>
      <c r="I5262">
        <v>67.385366153854321</v>
      </c>
      <c r="J5262">
        <f t="shared" si="164"/>
        <v>0</v>
      </c>
    </row>
    <row r="5263" spans="1:10" x14ac:dyDescent="0.25">
      <c r="A5263" s="4" t="str">
        <f t="shared" si="165"/>
        <v>ZoneSouth Orange County8/5/2021 (5pm-6pm &amp; 8pm-9pm)6</v>
      </c>
      <c r="B5263" t="s">
        <v>103</v>
      </c>
      <c r="C5263" t="s">
        <v>128</v>
      </c>
      <c r="D5263" s="5" t="s">
        <v>349</v>
      </c>
      <c r="E5263">
        <v>6</v>
      </c>
      <c r="F5263">
        <v>0.60781401395797729</v>
      </c>
      <c r="G5263">
        <v>0.60599017143249512</v>
      </c>
      <c r="H5263">
        <v>8.3999373018741608E-3</v>
      </c>
      <c r="I5263">
        <v>67.195393846162645</v>
      </c>
      <c r="J5263">
        <f t="shared" si="164"/>
        <v>0</v>
      </c>
    </row>
    <row r="5264" spans="1:10" x14ac:dyDescent="0.25">
      <c r="A5264" s="4" t="str">
        <f t="shared" si="165"/>
        <v>ZoneSouth Orange County8/5/2021 (5pm-6pm &amp; 8pm-9pm)7</v>
      </c>
      <c r="B5264" t="s">
        <v>103</v>
      </c>
      <c r="C5264" t="s">
        <v>128</v>
      </c>
      <c r="D5264" s="5" t="s">
        <v>349</v>
      </c>
      <c r="E5264">
        <v>7</v>
      </c>
      <c r="F5264">
        <v>0.58881545066833496</v>
      </c>
      <c r="G5264">
        <v>0.59884732961654663</v>
      </c>
      <c r="H5264">
        <v>7.0656337775290012E-3</v>
      </c>
      <c r="I5264">
        <v>66.642646153836878</v>
      </c>
      <c r="J5264">
        <f t="shared" si="164"/>
        <v>0</v>
      </c>
    </row>
    <row r="5265" spans="1:10" x14ac:dyDescent="0.25">
      <c r="A5265" s="4" t="str">
        <f t="shared" si="165"/>
        <v>ZoneSouth Orange County8/5/2021 (5pm-6pm &amp; 8pm-9pm)8</v>
      </c>
      <c r="B5265" t="s">
        <v>103</v>
      </c>
      <c r="C5265" t="s">
        <v>128</v>
      </c>
      <c r="D5265" s="5" t="s">
        <v>349</v>
      </c>
      <c r="E5265">
        <v>8</v>
      </c>
      <c r="F5265">
        <v>0.5884661078453064</v>
      </c>
      <c r="G5265">
        <v>0.5789760947227478</v>
      </c>
      <c r="H5265">
        <v>7.4094659648835659E-3</v>
      </c>
      <c r="I5265">
        <v>66.564116923084356</v>
      </c>
      <c r="J5265">
        <f t="shared" si="164"/>
        <v>0</v>
      </c>
    </row>
    <row r="5266" spans="1:10" x14ac:dyDescent="0.25">
      <c r="A5266" s="4" t="str">
        <f t="shared" si="165"/>
        <v>ZoneSouth Orange County8/5/2021 (5pm-6pm &amp; 8pm-9pm)9</v>
      </c>
      <c r="B5266" t="s">
        <v>103</v>
      </c>
      <c r="C5266" t="s">
        <v>128</v>
      </c>
      <c r="D5266" s="5" t="s">
        <v>349</v>
      </c>
      <c r="E5266">
        <v>9</v>
      </c>
      <c r="F5266">
        <v>0.54508310556411743</v>
      </c>
      <c r="G5266">
        <v>0.52993029356002808</v>
      </c>
      <c r="H5266">
        <v>8.428315632045269E-3</v>
      </c>
      <c r="I5266">
        <v>68.122803076917322</v>
      </c>
      <c r="J5266">
        <f t="shared" si="164"/>
        <v>0</v>
      </c>
    </row>
    <row r="5267" spans="1:10" x14ac:dyDescent="0.25">
      <c r="A5267" s="4" t="str">
        <f t="shared" si="165"/>
        <v>ZoneSouth Orange County8/5/2021 (5pm-6pm &amp; 8pm-9pm)10</v>
      </c>
      <c r="B5267" t="s">
        <v>103</v>
      </c>
      <c r="C5267" t="s">
        <v>128</v>
      </c>
      <c r="D5267" s="5" t="s">
        <v>349</v>
      </c>
      <c r="E5267">
        <v>10</v>
      </c>
      <c r="F5267">
        <v>0.49624001979827881</v>
      </c>
      <c r="G5267">
        <v>0.49009659886360168</v>
      </c>
      <c r="H5267">
        <v>1.0047120973467827E-2</v>
      </c>
      <c r="I5267">
        <v>71.342738461528128</v>
      </c>
      <c r="J5267">
        <f t="shared" si="164"/>
        <v>0</v>
      </c>
    </row>
    <row r="5268" spans="1:10" x14ac:dyDescent="0.25">
      <c r="A5268" s="4" t="str">
        <f t="shared" si="165"/>
        <v>ZoneSouth Orange County8/5/2021 (5pm-6pm &amp; 8pm-9pm)11</v>
      </c>
      <c r="B5268" t="s">
        <v>103</v>
      </c>
      <c r="C5268" t="s">
        <v>128</v>
      </c>
      <c r="D5268" s="5" t="s">
        <v>349</v>
      </c>
      <c r="E5268">
        <v>11</v>
      </c>
      <c r="F5268">
        <v>0.48931401968002319</v>
      </c>
      <c r="G5268">
        <v>0.49167957901954651</v>
      </c>
      <c r="H5268">
        <v>1.1405499652028084E-2</v>
      </c>
      <c r="I5268">
        <v>74.814153846140414</v>
      </c>
      <c r="J5268">
        <f t="shared" si="164"/>
        <v>0</v>
      </c>
    </row>
    <row r="5269" spans="1:10" x14ac:dyDescent="0.25">
      <c r="A5269" s="4" t="str">
        <f t="shared" si="165"/>
        <v>ZoneSouth Orange County8/5/2021 (5pm-6pm &amp; 8pm-9pm)12</v>
      </c>
      <c r="B5269" t="s">
        <v>103</v>
      </c>
      <c r="C5269" t="s">
        <v>128</v>
      </c>
      <c r="D5269" s="5" t="s">
        <v>349</v>
      </c>
      <c r="E5269">
        <v>12</v>
      </c>
      <c r="F5269">
        <v>0.55950391292572021</v>
      </c>
      <c r="G5269">
        <v>0.55928987264633179</v>
      </c>
      <c r="H5269">
        <v>1.2722262181341648E-2</v>
      </c>
      <c r="I5269">
        <v>78.371138461539886</v>
      </c>
      <c r="J5269">
        <f t="shared" si="164"/>
        <v>0</v>
      </c>
    </row>
    <row r="5270" spans="1:10" x14ac:dyDescent="0.25">
      <c r="A5270" s="4" t="str">
        <f t="shared" si="165"/>
        <v>ZoneSouth Orange County8/5/2021 (5pm-6pm &amp; 8pm-9pm)13</v>
      </c>
      <c r="B5270" t="s">
        <v>103</v>
      </c>
      <c r="C5270" t="s">
        <v>128</v>
      </c>
      <c r="D5270" s="5" t="s">
        <v>349</v>
      </c>
      <c r="E5270">
        <v>13</v>
      </c>
      <c r="F5270">
        <v>0.69379860162734985</v>
      </c>
      <c r="G5270">
        <v>0.68992805480957031</v>
      </c>
      <c r="H5270">
        <v>1.3795685954391956E-2</v>
      </c>
      <c r="I5270">
        <v>78.284923076923079</v>
      </c>
      <c r="J5270">
        <f t="shared" si="164"/>
        <v>0</v>
      </c>
    </row>
    <row r="5271" spans="1:10" x14ac:dyDescent="0.25">
      <c r="A5271" s="4" t="str">
        <f t="shared" si="165"/>
        <v>ZoneSouth Orange County8/5/2021 (5pm-6pm &amp; 8pm-9pm)14</v>
      </c>
      <c r="B5271" t="s">
        <v>103</v>
      </c>
      <c r="C5271" t="s">
        <v>128</v>
      </c>
      <c r="D5271" s="5" t="s">
        <v>349</v>
      </c>
      <c r="E5271">
        <v>14</v>
      </c>
      <c r="F5271">
        <v>0.85729849338531494</v>
      </c>
      <c r="G5271">
        <v>0.84224265813827515</v>
      </c>
      <c r="H5271">
        <v>1.3405946083366871E-2</v>
      </c>
      <c r="I5271">
        <v>76.713784615391504</v>
      </c>
      <c r="J5271">
        <f t="shared" si="164"/>
        <v>0</v>
      </c>
    </row>
    <row r="5272" spans="1:10" x14ac:dyDescent="0.25">
      <c r="A5272" s="4" t="str">
        <f t="shared" si="165"/>
        <v>ZoneSouth Orange County8/5/2021 (5pm-6pm &amp; 8pm-9pm)15</v>
      </c>
      <c r="B5272" t="s">
        <v>103</v>
      </c>
      <c r="C5272" t="s">
        <v>128</v>
      </c>
      <c r="D5272" s="5" t="s">
        <v>349</v>
      </c>
      <c r="E5272">
        <v>15</v>
      </c>
      <c r="F5272">
        <v>1.0078115463256836</v>
      </c>
      <c r="G5272">
        <v>0.9937782883644104</v>
      </c>
      <c r="H5272">
        <v>7.4888737872242928E-3</v>
      </c>
      <c r="I5272">
        <v>78.042461538475351</v>
      </c>
      <c r="J5272">
        <f t="shared" si="164"/>
        <v>0</v>
      </c>
    </row>
    <row r="5273" spans="1:10" x14ac:dyDescent="0.25">
      <c r="A5273" s="4" t="str">
        <f t="shared" si="165"/>
        <v>ZoneSouth Orange County8/5/2021 (5pm-6pm &amp; 8pm-9pm)16</v>
      </c>
      <c r="B5273" t="s">
        <v>103</v>
      </c>
      <c r="C5273" t="s">
        <v>128</v>
      </c>
      <c r="D5273" s="5" t="s">
        <v>349</v>
      </c>
      <c r="E5273">
        <v>16</v>
      </c>
      <c r="F5273">
        <v>1.1831989288330078</v>
      </c>
      <c r="G5273">
        <v>1.1972321271896362</v>
      </c>
      <c r="H5273">
        <v>7.4888737872242928E-3</v>
      </c>
      <c r="I5273">
        <v>77.927846153846147</v>
      </c>
      <c r="J5273">
        <f t="shared" si="164"/>
        <v>0</v>
      </c>
    </row>
    <row r="5274" spans="1:10" x14ac:dyDescent="0.25">
      <c r="A5274" s="4" t="str">
        <f t="shared" si="165"/>
        <v>ZoneSouth Orange County8/5/2021 (5pm-6pm &amp; 8pm-9pm)17</v>
      </c>
      <c r="B5274" t="s">
        <v>103</v>
      </c>
      <c r="C5274" t="s">
        <v>128</v>
      </c>
      <c r="D5274" s="5" t="s">
        <v>349</v>
      </c>
      <c r="E5274">
        <v>17</v>
      </c>
      <c r="F5274">
        <v>1.3918273448944092</v>
      </c>
      <c r="G5274">
        <v>1.3877232074737549</v>
      </c>
      <c r="H5274">
        <v>1.4461292885243893E-2</v>
      </c>
      <c r="I5274">
        <v>77.970861538457527</v>
      </c>
      <c r="J5274">
        <f t="shared" si="164"/>
        <v>0</v>
      </c>
    </row>
    <row r="5275" spans="1:10" x14ac:dyDescent="0.25">
      <c r="A5275" s="4" t="str">
        <f t="shared" si="165"/>
        <v>ZoneSouth Orange County8/5/2021 (5pm-6pm &amp; 8pm-9pm)18</v>
      </c>
      <c r="B5275" t="s">
        <v>103</v>
      </c>
      <c r="C5275" t="s">
        <v>128</v>
      </c>
      <c r="D5275" s="5" t="s">
        <v>349</v>
      </c>
      <c r="E5275">
        <v>18</v>
      </c>
      <c r="F5275">
        <v>1.6146948337554932</v>
      </c>
      <c r="G5275">
        <v>1.0505954027175903</v>
      </c>
      <c r="H5275">
        <v>1.64529699832201E-2</v>
      </c>
      <c r="I5275">
        <v>78.785200000010519</v>
      </c>
      <c r="J5275">
        <f t="shared" si="164"/>
        <v>0</v>
      </c>
    </row>
    <row r="5276" spans="1:10" x14ac:dyDescent="0.25">
      <c r="A5276" s="4" t="str">
        <f t="shared" si="165"/>
        <v>ZoneSouth Orange County8/5/2021 (5pm-6pm &amp; 8pm-9pm)19</v>
      </c>
      <c r="B5276" t="s">
        <v>103</v>
      </c>
      <c r="C5276" t="s">
        <v>128</v>
      </c>
      <c r="D5276" s="5" t="s">
        <v>349</v>
      </c>
      <c r="E5276">
        <v>19</v>
      </c>
      <c r="F5276">
        <v>1.7228094339370728</v>
      </c>
      <c r="G5276">
        <v>1.8629179000854492</v>
      </c>
      <c r="H5276">
        <v>1.6633747145533562E-2</v>
      </c>
      <c r="I5276">
        <v>77.885199999996644</v>
      </c>
      <c r="J5276">
        <f t="shared" si="164"/>
        <v>0</v>
      </c>
    </row>
    <row r="5277" spans="1:10" x14ac:dyDescent="0.25">
      <c r="A5277" s="4" t="str">
        <f t="shared" si="165"/>
        <v>ZoneSouth Orange County8/5/2021 (5pm-6pm &amp; 8pm-9pm)20</v>
      </c>
      <c r="B5277" t="s">
        <v>103</v>
      </c>
      <c r="C5277" t="s">
        <v>128</v>
      </c>
      <c r="D5277" s="5" t="s">
        <v>349</v>
      </c>
      <c r="E5277">
        <v>20</v>
      </c>
      <c r="F5277">
        <v>1.6398797035217285</v>
      </c>
      <c r="G5277">
        <v>1.6391023397445679</v>
      </c>
      <c r="H5277">
        <v>1.6037644818425179E-2</v>
      </c>
      <c r="I5277">
        <v>75.285015384621715</v>
      </c>
      <c r="J5277">
        <f t="shared" si="164"/>
        <v>0</v>
      </c>
    </row>
    <row r="5278" spans="1:10" x14ac:dyDescent="0.25">
      <c r="A5278" s="4" t="str">
        <f t="shared" si="165"/>
        <v>ZoneSouth Orange County8/5/2021 (5pm-6pm &amp; 8pm-9pm)21</v>
      </c>
      <c r="B5278" t="s">
        <v>103</v>
      </c>
      <c r="C5278" t="s">
        <v>128</v>
      </c>
      <c r="D5278" s="5" t="s">
        <v>349</v>
      </c>
      <c r="E5278">
        <v>21</v>
      </c>
      <c r="F5278">
        <v>1.5956707000732422</v>
      </c>
      <c r="G5278">
        <v>1.1956839561462402</v>
      </c>
      <c r="H5278">
        <v>1.5590217895805836E-2</v>
      </c>
      <c r="I5278">
        <v>72.093636923075934</v>
      </c>
      <c r="J5278">
        <f t="shared" si="164"/>
        <v>0</v>
      </c>
    </row>
    <row r="5279" spans="1:10" x14ac:dyDescent="0.25">
      <c r="A5279" s="4" t="str">
        <f t="shared" si="165"/>
        <v>ZoneSouth Orange County8/5/2021 (5pm-6pm &amp; 8pm-9pm)22</v>
      </c>
      <c r="B5279" t="s">
        <v>103</v>
      </c>
      <c r="C5279" t="s">
        <v>128</v>
      </c>
      <c r="D5279" s="5" t="s">
        <v>349</v>
      </c>
      <c r="E5279">
        <v>22</v>
      </c>
      <c r="F5279">
        <v>1.5293805599212646</v>
      </c>
      <c r="G5279">
        <v>1.7173336744308472</v>
      </c>
      <c r="H5279">
        <v>1.6206542029976845E-2</v>
      </c>
      <c r="I5279">
        <v>69.26237846154288</v>
      </c>
      <c r="J5279">
        <f t="shared" si="164"/>
        <v>0</v>
      </c>
    </row>
    <row r="5280" spans="1:10" x14ac:dyDescent="0.25">
      <c r="A5280" s="4" t="str">
        <f t="shared" si="165"/>
        <v>ZoneSouth Orange County8/5/2021 (5pm-6pm &amp; 8pm-9pm)23</v>
      </c>
      <c r="B5280" t="s">
        <v>103</v>
      </c>
      <c r="C5280" t="s">
        <v>128</v>
      </c>
      <c r="D5280" s="5" t="s">
        <v>349</v>
      </c>
      <c r="E5280">
        <v>23</v>
      </c>
      <c r="F5280">
        <v>1.4252009391784668</v>
      </c>
      <c r="G5280">
        <v>1.4524946212768555</v>
      </c>
      <c r="H5280">
        <v>1.6392050310969353E-2</v>
      </c>
      <c r="I5280">
        <v>68.283969230756171</v>
      </c>
      <c r="J5280">
        <f t="shared" si="164"/>
        <v>0</v>
      </c>
    </row>
    <row r="5281" spans="1:10" x14ac:dyDescent="0.25">
      <c r="A5281" s="4" t="str">
        <f t="shared" si="165"/>
        <v>ZoneSouth Orange County8/5/2021 (5pm-6pm &amp; 8pm-9pm)24</v>
      </c>
      <c r="B5281" t="s">
        <v>103</v>
      </c>
      <c r="C5281" t="s">
        <v>128</v>
      </c>
      <c r="D5281" s="5" t="s">
        <v>349</v>
      </c>
      <c r="E5281">
        <v>24</v>
      </c>
      <c r="F5281">
        <v>1.2344071865081787</v>
      </c>
      <c r="G5281">
        <v>1.2331802845001221</v>
      </c>
      <c r="H5281">
        <v>1.6110531985759735E-2</v>
      </c>
      <c r="I5281">
        <v>67.721156923084976</v>
      </c>
      <c r="J5281">
        <f t="shared" si="164"/>
        <v>0</v>
      </c>
    </row>
    <row r="5282" spans="1:10" x14ac:dyDescent="0.25">
      <c r="A5282" s="4" t="str">
        <f t="shared" si="165"/>
        <v>ZoneSouth Orange County8/27/2021 (6pm-8pm)1</v>
      </c>
      <c r="B5282" t="s">
        <v>103</v>
      </c>
      <c r="C5282" t="s">
        <v>128</v>
      </c>
      <c r="D5282" s="5" t="s">
        <v>350</v>
      </c>
      <c r="E5282">
        <v>1</v>
      </c>
      <c r="F5282">
        <v>1.0409702062606812</v>
      </c>
      <c r="G5282">
        <v>1.0928515195846558</v>
      </c>
      <c r="H5282">
        <v>1.5166970901191235E-2</v>
      </c>
      <c r="I5282">
        <v>70.787836846921508</v>
      </c>
      <c r="J5282">
        <f t="shared" si="164"/>
        <v>0</v>
      </c>
    </row>
    <row r="5283" spans="1:10" x14ac:dyDescent="0.25">
      <c r="A5283" s="4" t="str">
        <f t="shared" si="165"/>
        <v>ZoneSouth Orange County8/27/2021 (6pm-8pm)2</v>
      </c>
      <c r="B5283" t="s">
        <v>103</v>
      </c>
      <c r="C5283" t="s">
        <v>128</v>
      </c>
      <c r="D5283" s="5" t="s">
        <v>350</v>
      </c>
      <c r="E5283">
        <v>2</v>
      </c>
      <c r="F5283">
        <v>0.8967055082321167</v>
      </c>
      <c r="G5283">
        <v>0.92891103029251099</v>
      </c>
      <c r="H5283">
        <v>1.4313961379230022E-2</v>
      </c>
      <c r="I5283">
        <v>69.259473469798621</v>
      </c>
      <c r="J5283">
        <f t="shared" si="164"/>
        <v>0</v>
      </c>
    </row>
    <row r="5284" spans="1:10" x14ac:dyDescent="0.25">
      <c r="A5284" s="4" t="str">
        <f t="shared" si="165"/>
        <v>ZoneSouth Orange County8/27/2021 (6pm-8pm)3</v>
      </c>
      <c r="B5284" t="s">
        <v>103</v>
      </c>
      <c r="C5284" t="s">
        <v>128</v>
      </c>
      <c r="D5284" s="5" t="s">
        <v>350</v>
      </c>
      <c r="E5284">
        <v>3</v>
      </c>
      <c r="F5284">
        <v>0.77328032255172729</v>
      </c>
      <c r="G5284">
        <v>0.79735767841339111</v>
      </c>
      <c r="H5284">
        <v>1.294301450252533E-2</v>
      </c>
      <c r="I5284">
        <v>67.986726754245908</v>
      </c>
      <c r="J5284">
        <f t="shared" si="164"/>
        <v>0</v>
      </c>
    </row>
    <row r="5285" spans="1:10" x14ac:dyDescent="0.25">
      <c r="A5285" s="4" t="str">
        <f t="shared" si="165"/>
        <v>ZoneSouth Orange County8/27/2021 (6pm-8pm)4</v>
      </c>
      <c r="B5285" t="s">
        <v>103</v>
      </c>
      <c r="C5285" t="s">
        <v>128</v>
      </c>
      <c r="D5285" s="5" t="s">
        <v>350</v>
      </c>
      <c r="E5285">
        <v>4</v>
      </c>
      <c r="F5285">
        <v>0.69561660289764404</v>
      </c>
      <c r="G5285">
        <v>0.70720100402832031</v>
      </c>
      <c r="H5285">
        <v>1.1669817380607128E-2</v>
      </c>
      <c r="I5285">
        <v>67.586737957034401</v>
      </c>
      <c r="J5285">
        <f t="shared" si="164"/>
        <v>0</v>
      </c>
    </row>
    <row r="5286" spans="1:10" x14ac:dyDescent="0.25">
      <c r="A5286" s="4" t="str">
        <f t="shared" si="165"/>
        <v>ZoneSouth Orange County8/27/2021 (6pm-8pm)5</v>
      </c>
      <c r="B5286" t="s">
        <v>103</v>
      </c>
      <c r="C5286" t="s">
        <v>128</v>
      </c>
      <c r="D5286" s="5" t="s">
        <v>350</v>
      </c>
      <c r="E5286">
        <v>5</v>
      </c>
      <c r="F5286">
        <v>0.63833272457122803</v>
      </c>
      <c r="G5286">
        <v>0.64113950729370117</v>
      </c>
      <c r="H5286">
        <v>1.0140823200345039E-2</v>
      </c>
      <c r="I5286">
        <v>67.222365821361436</v>
      </c>
      <c r="J5286">
        <f t="shared" si="164"/>
        <v>0</v>
      </c>
    </row>
    <row r="5287" spans="1:10" x14ac:dyDescent="0.25">
      <c r="A5287" s="4" t="str">
        <f t="shared" si="165"/>
        <v>ZoneSouth Orange County8/27/2021 (6pm-8pm)6</v>
      </c>
      <c r="B5287" t="s">
        <v>103</v>
      </c>
      <c r="C5287" t="s">
        <v>128</v>
      </c>
      <c r="D5287" s="5" t="s">
        <v>350</v>
      </c>
      <c r="E5287">
        <v>6</v>
      </c>
      <c r="F5287">
        <v>0.60596030950546265</v>
      </c>
      <c r="G5287">
        <v>0.60640764236450195</v>
      </c>
      <c r="H5287">
        <v>8.1022093072533607E-3</v>
      </c>
      <c r="I5287">
        <v>66.772377024140937</v>
      </c>
      <c r="J5287">
        <f t="shared" si="164"/>
        <v>0</v>
      </c>
    </row>
    <row r="5288" spans="1:10" x14ac:dyDescent="0.25">
      <c r="A5288" s="4" t="str">
        <f t="shared" si="165"/>
        <v>ZoneSouth Orange County8/27/2021 (6pm-8pm)7</v>
      </c>
      <c r="B5288" t="s">
        <v>103</v>
      </c>
      <c r="C5288" t="s">
        <v>128</v>
      </c>
      <c r="D5288" s="5" t="s">
        <v>350</v>
      </c>
      <c r="E5288">
        <v>7</v>
      </c>
      <c r="F5288">
        <v>0.60208481550216675</v>
      </c>
      <c r="G5288">
        <v>0.62230974435806274</v>
      </c>
      <c r="H5288">
        <v>6.9050672464072704E-3</v>
      </c>
      <c r="I5288">
        <v>66.103901619312808</v>
      </c>
      <c r="J5288">
        <f t="shared" si="164"/>
        <v>0</v>
      </c>
    </row>
    <row r="5289" spans="1:10" x14ac:dyDescent="0.25">
      <c r="A5289" s="4" t="str">
        <f t="shared" si="165"/>
        <v>ZoneSouth Orange County8/27/2021 (6pm-8pm)8</v>
      </c>
      <c r="B5289" t="s">
        <v>103</v>
      </c>
      <c r="C5289" t="s">
        <v>128</v>
      </c>
      <c r="D5289" s="5" t="s">
        <v>350</v>
      </c>
      <c r="E5289">
        <v>8</v>
      </c>
      <c r="F5289">
        <v>0.6067885160446167</v>
      </c>
      <c r="G5289">
        <v>0.61311602592468262</v>
      </c>
      <c r="H5289">
        <v>7.0639899931848049E-3</v>
      </c>
      <c r="I5289">
        <v>66.06528057847305</v>
      </c>
      <c r="J5289">
        <f t="shared" si="164"/>
        <v>0</v>
      </c>
    </row>
    <row r="5290" spans="1:10" x14ac:dyDescent="0.25">
      <c r="A5290" s="4" t="str">
        <f t="shared" si="165"/>
        <v>ZoneSouth Orange County8/27/2021 (6pm-8pm)9</v>
      </c>
      <c r="B5290" t="s">
        <v>103</v>
      </c>
      <c r="C5290" t="s">
        <v>128</v>
      </c>
      <c r="D5290" s="5" t="s">
        <v>350</v>
      </c>
      <c r="E5290">
        <v>9</v>
      </c>
      <c r="F5290">
        <v>0.52341246604919434</v>
      </c>
      <c r="G5290">
        <v>0.53962302207946777</v>
      </c>
      <c r="H5290">
        <v>7.8276544809341431E-3</v>
      </c>
      <c r="I5290">
        <v>67.962466646293024</v>
      </c>
      <c r="J5290">
        <f t="shared" si="164"/>
        <v>0</v>
      </c>
    </row>
    <row r="5291" spans="1:10" x14ac:dyDescent="0.25">
      <c r="A5291" s="4" t="str">
        <f t="shared" si="165"/>
        <v>ZoneSouth Orange County8/27/2021 (6pm-8pm)10</v>
      </c>
      <c r="B5291" t="s">
        <v>103</v>
      </c>
      <c r="C5291" t="s">
        <v>128</v>
      </c>
      <c r="D5291" s="5" t="s">
        <v>350</v>
      </c>
      <c r="E5291">
        <v>10</v>
      </c>
      <c r="F5291">
        <v>0.45853665471076965</v>
      </c>
      <c r="G5291">
        <v>0.49281597137451172</v>
      </c>
      <c r="H5291">
        <v>9.2138815671205521E-3</v>
      </c>
      <c r="I5291">
        <v>71.839574294722411</v>
      </c>
      <c r="J5291">
        <f t="shared" si="164"/>
        <v>0</v>
      </c>
    </row>
    <row r="5292" spans="1:10" x14ac:dyDescent="0.25">
      <c r="A5292" s="4" t="str">
        <f t="shared" si="165"/>
        <v>ZoneSouth Orange County8/27/2021 (6pm-8pm)11</v>
      </c>
      <c r="B5292" t="s">
        <v>103</v>
      </c>
      <c r="C5292" t="s">
        <v>128</v>
      </c>
      <c r="D5292" s="5" t="s">
        <v>350</v>
      </c>
      <c r="E5292">
        <v>11</v>
      </c>
      <c r="F5292">
        <v>0.44138440489768982</v>
      </c>
      <c r="G5292">
        <v>0.49242150783538818</v>
      </c>
      <c r="H5292">
        <v>1.0511000640690327E-2</v>
      </c>
      <c r="I5292">
        <v>76.314013647014505</v>
      </c>
      <c r="J5292">
        <f t="shared" si="164"/>
        <v>0</v>
      </c>
    </row>
    <row r="5293" spans="1:10" x14ac:dyDescent="0.25">
      <c r="A5293" s="4" t="str">
        <f t="shared" si="165"/>
        <v>ZoneSouth Orange County8/27/2021 (6pm-8pm)12</v>
      </c>
      <c r="B5293" t="s">
        <v>103</v>
      </c>
      <c r="C5293" t="s">
        <v>128</v>
      </c>
      <c r="D5293" s="5" t="s">
        <v>350</v>
      </c>
      <c r="E5293">
        <v>12</v>
      </c>
      <c r="F5293">
        <v>0.50873494148254395</v>
      </c>
      <c r="G5293">
        <v>0.55578845739364624</v>
      </c>
      <c r="H5293">
        <v>1.1799170635640621E-2</v>
      </c>
      <c r="I5293">
        <v>80.742377024122675</v>
      </c>
      <c r="J5293">
        <f t="shared" si="164"/>
        <v>0</v>
      </c>
    </row>
    <row r="5294" spans="1:10" x14ac:dyDescent="0.25">
      <c r="A5294" s="4" t="str">
        <f t="shared" si="165"/>
        <v>ZoneSouth Orange County8/27/2021 (6pm-8pm)13</v>
      </c>
      <c r="B5294" t="s">
        <v>103</v>
      </c>
      <c r="C5294" t="s">
        <v>128</v>
      </c>
      <c r="D5294" s="5" t="s">
        <v>350</v>
      </c>
      <c r="E5294">
        <v>13</v>
      </c>
      <c r="F5294">
        <v>0.68468886613845825</v>
      </c>
      <c r="G5294">
        <v>0.75593328475952148</v>
      </c>
      <c r="H5294">
        <v>1.3598356395959854E-2</v>
      </c>
      <c r="I5294">
        <v>82.484417965176675</v>
      </c>
      <c r="J5294">
        <f t="shared" si="164"/>
        <v>0</v>
      </c>
    </row>
    <row r="5295" spans="1:10" x14ac:dyDescent="0.25">
      <c r="A5295" s="4" t="str">
        <f t="shared" si="165"/>
        <v>ZoneSouth Orange County8/27/2021 (6pm-8pm)14</v>
      </c>
      <c r="B5295" t="s">
        <v>103</v>
      </c>
      <c r="C5295" t="s">
        <v>128</v>
      </c>
      <c r="D5295" s="5" t="s">
        <v>350</v>
      </c>
      <c r="E5295">
        <v>14</v>
      </c>
      <c r="F5295">
        <v>0.92797321081161499</v>
      </c>
      <c r="G5295">
        <v>0.9796212911605835</v>
      </c>
      <c r="H5295">
        <v>1.4491043984889984E-2</v>
      </c>
      <c r="I5295">
        <v>83.941592830219832</v>
      </c>
      <c r="J5295">
        <f t="shared" si="164"/>
        <v>0</v>
      </c>
    </row>
    <row r="5296" spans="1:10" x14ac:dyDescent="0.25">
      <c r="A5296" s="4" t="str">
        <f t="shared" si="165"/>
        <v>ZoneSouth Orange County8/27/2021 (6pm-8pm)15</v>
      </c>
      <c r="B5296" t="s">
        <v>103</v>
      </c>
      <c r="C5296" t="s">
        <v>128</v>
      </c>
      <c r="D5296" s="5" t="s">
        <v>350</v>
      </c>
      <c r="E5296">
        <v>15</v>
      </c>
      <c r="F5296">
        <v>1.1845980882644653</v>
      </c>
      <c r="G5296">
        <v>1.2401303052902222</v>
      </c>
      <c r="H5296">
        <v>1.3823523186147213E-2</v>
      </c>
      <c r="I5296">
        <v>84.356054588053183</v>
      </c>
      <c r="J5296">
        <f t="shared" si="164"/>
        <v>0</v>
      </c>
    </row>
    <row r="5297" spans="1:10" x14ac:dyDescent="0.25">
      <c r="A5297" s="4" t="str">
        <f t="shared" si="165"/>
        <v>ZoneSouth Orange County8/27/2021 (6pm-8pm)16</v>
      </c>
      <c r="B5297" t="s">
        <v>103</v>
      </c>
      <c r="C5297" t="s">
        <v>128</v>
      </c>
      <c r="D5297" s="5" t="s">
        <v>350</v>
      </c>
      <c r="E5297">
        <v>16</v>
      </c>
      <c r="F5297">
        <v>1.5272760391235352</v>
      </c>
      <c r="G5297">
        <v>1.541838526725769</v>
      </c>
      <c r="H5297">
        <v>7.7982684597373009E-3</v>
      </c>
      <c r="I5297">
        <v>85.227467155507256</v>
      </c>
      <c r="J5297">
        <f t="shared" si="164"/>
        <v>0</v>
      </c>
    </row>
    <row r="5298" spans="1:10" x14ac:dyDescent="0.25">
      <c r="A5298" s="4" t="str">
        <f t="shared" si="165"/>
        <v>ZoneSouth Orange County8/27/2021 (6pm-8pm)17</v>
      </c>
      <c r="B5298" t="s">
        <v>103</v>
      </c>
      <c r="C5298" t="s">
        <v>128</v>
      </c>
      <c r="D5298" s="5" t="s">
        <v>350</v>
      </c>
      <c r="E5298">
        <v>17</v>
      </c>
      <c r="F5298">
        <v>1.689420223236084</v>
      </c>
      <c r="G5298">
        <v>1.6748577356338501</v>
      </c>
      <c r="H5298">
        <v>7.7982684597373009E-3</v>
      </c>
      <c r="I5298">
        <v>84.370404318151273</v>
      </c>
      <c r="J5298">
        <f t="shared" si="164"/>
        <v>0</v>
      </c>
    </row>
    <row r="5299" spans="1:10" x14ac:dyDescent="0.25">
      <c r="A5299" s="4" t="str">
        <f t="shared" si="165"/>
        <v>ZoneSouth Orange County8/27/2021 (6pm-8pm)18</v>
      </c>
      <c r="B5299" t="s">
        <v>103</v>
      </c>
      <c r="C5299" t="s">
        <v>128</v>
      </c>
      <c r="D5299" s="5" t="s">
        <v>350</v>
      </c>
      <c r="E5299">
        <v>18</v>
      </c>
      <c r="F5299">
        <v>1.8370764255523682</v>
      </c>
      <c r="G5299">
        <v>1.7763878107070923</v>
      </c>
      <c r="H5299">
        <v>1.4359730295836926E-2</v>
      </c>
      <c r="I5299">
        <v>81.727803238610079</v>
      </c>
      <c r="J5299">
        <f t="shared" si="164"/>
        <v>0</v>
      </c>
    </row>
    <row r="5300" spans="1:10" x14ac:dyDescent="0.25">
      <c r="A5300" s="4" t="str">
        <f t="shared" si="165"/>
        <v>ZoneSouth Orange County8/27/2021 (6pm-8pm)19</v>
      </c>
      <c r="B5300" t="s">
        <v>103</v>
      </c>
      <c r="C5300" t="s">
        <v>128</v>
      </c>
      <c r="D5300" s="5" t="s">
        <v>350</v>
      </c>
      <c r="E5300">
        <v>19</v>
      </c>
      <c r="F5300">
        <v>1.8199425935745239</v>
      </c>
      <c r="G5300">
        <v>1.2194252014160156</v>
      </c>
      <c r="H5300">
        <v>1.6201816499233246E-2</v>
      </c>
      <c r="I5300">
        <v>80.570740401271351</v>
      </c>
      <c r="J5300">
        <f t="shared" si="164"/>
        <v>0</v>
      </c>
    </row>
    <row r="5301" spans="1:10" x14ac:dyDescent="0.25">
      <c r="A5301" s="4" t="str">
        <f t="shared" si="165"/>
        <v>ZoneSouth Orange County8/27/2021 (6pm-8pm)20</v>
      </c>
      <c r="B5301" t="s">
        <v>103</v>
      </c>
      <c r="C5301" t="s">
        <v>128</v>
      </c>
      <c r="D5301" s="5" t="s">
        <v>350</v>
      </c>
      <c r="E5301">
        <v>20</v>
      </c>
      <c r="F5301">
        <v>1.7067227363586426</v>
      </c>
      <c r="G5301">
        <v>1.3779088258743286</v>
      </c>
      <c r="H5301">
        <v>1.5683116391301155E-2</v>
      </c>
      <c r="I5301">
        <v>79.399551889189794</v>
      </c>
      <c r="J5301">
        <f t="shared" si="164"/>
        <v>0</v>
      </c>
    </row>
    <row r="5302" spans="1:10" x14ac:dyDescent="0.25">
      <c r="A5302" s="4" t="str">
        <f t="shared" si="165"/>
        <v>ZoneSouth Orange County8/27/2021 (6pm-8pm)21</v>
      </c>
      <c r="B5302" t="s">
        <v>103</v>
      </c>
      <c r="C5302" t="s">
        <v>128</v>
      </c>
      <c r="D5302" s="5" t="s">
        <v>350</v>
      </c>
      <c r="E5302">
        <v>21</v>
      </c>
      <c r="F5302">
        <v>1.6308542490005493</v>
      </c>
      <c r="G5302">
        <v>1.8914883136749268</v>
      </c>
      <c r="H5302">
        <v>1.5601134859025478E-2</v>
      </c>
      <c r="I5302">
        <v>75.07074040126929</v>
      </c>
      <c r="J5302">
        <f t="shared" si="164"/>
        <v>0</v>
      </c>
    </row>
    <row r="5303" spans="1:10" x14ac:dyDescent="0.25">
      <c r="A5303" s="4" t="str">
        <f t="shared" si="165"/>
        <v>ZoneSouth Orange County8/27/2021 (6pm-8pm)22</v>
      </c>
      <c r="B5303" t="s">
        <v>103</v>
      </c>
      <c r="C5303" t="s">
        <v>128</v>
      </c>
      <c r="D5303" s="5" t="s">
        <v>350</v>
      </c>
      <c r="E5303">
        <v>22</v>
      </c>
      <c r="F5303">
        <v>1.5733112096786499</v>
      </c>
      <c r="G5303">
        <v>1.6453008651733398</v>
      </c>
      <c r="H5303">
        <v>1.56850665807724E-2</v>
      </c>
      <c r="I5303">
        <v>71.633744780513396</v>
      </c>
      <c r="J5303">
        <f t="shared" si="164"/>
        <v>0</v>
      </c>
    </row>
    <row r="5304" spans="1:10" x14ac:dyDescent="0.25">
      <c r="A5304" s="4" t="str">
        <f t="shared" si="165"/>
        <v>ZoneSouth Orange County8/27/2021 (6pm-8pm)23</v>
      </c>
      <c r="B5304" t="s">
        <v>103</v>
      </c>
      <c r="C5304" t="s">
        <v>128</v>
      </c>
      <c r="D5304" s="5" t="s">
        <v>350</v>
      </c>
      <c r="E5304">
        <v>23</v>
      </c>
      <c r="F5304">
        <v>1.4707255363464355</v>
      </c>
      <c r="G5304">
        <v>1.5036684274673462</v>
      </c>
      <c r="H5304">
        <v>1.6061946749687195E-2</v>
      </c>
      <c r="I5304">
        <v>70.12522456461744</v>
      </c>
      <c r="J5304">
        <f t="shared" si="164"/>
        <v>0</v>
      </c>
    </row>
    <row r="5305" spans="1:10" x14ac:dyDescent="0.25">
      <c r="A5305" s="4" t="str">
        <f t="shared" si="165"/>
        <v>ZoneSouth Orange County8/27/2021 (6pm-8pm)24</v>
      </c>
      <c r="B5305" t="s">
        <v>103</v>
      </c>
      <c r="C5305" t="s">
        <v>128</v>
      </c>
      <c r="D5305" s="5" t="s">
        <v>350</v>
      </c>
      <c r="E5305">
        <v>24</v>
      </c>
      <c r="F5305">
        <v>1.2698830366134644</v>
      </c>
      <c r="G5305">
        <v>1.2931498289108276</v>
      </c>
      <c r="H5305">
        <v>1.5436016954481602E-2</v>
      </c>
      <c r="I5305">
        <v>68.826771565328002</v>
      </c>
      <c r="J5305">
        <f t="shared" si="164"/>
        <v>0</v>
      </c>
    </row>
    <row r="5306" spans="1:10" x14ac:dyDescent="0.25">
      <c r="A5306" s="4" t="str">
        <f t="shared" si="165"/>
        <v>ZoneSouth Orange County9/9/2021 (6pm-8pm)1</v>
      </c>
      <c r="B5306" t="s">
        <v>103</v>
      </c>
      <c r="C5306" t="s">
        <v>128</v>
      </c>
      <c r="D5306" s="5" t="s">
        <v>351</v>
      </c>
      <c r="E5306">
        <v>1</v>
      </c>
      <c r="F5306">
        <v>0.98612827062606812</v>
      </c>
      <c r="G5306">
        <v>1.0299761295318604</v>
      </c>
      <c r="H5306">
        <v>1.5064691193401814E-2</v>
      </c>
      <c r="I5306">
        <v>68.0810845904182</v>
      </c>
      <c r="J5306">
        <f t="shared" si="164"/>
        <v>0</v>
      </c>
    </row>
    <row r="5307" spans="1:10" x14ac:dyDescent="0.25">
      <c r="A5307" s="4" t="str">
        <f t="shared" si="165"/>
        <v>ZoneSouth Orange County9/9/2021 (6pm-8pm)2</v>
      </c>
      <c r="B5307" t="s">
        <v>103</v>
      </c>
      <c r="C5307" t="s">
        <v>128</v>
      </c>
      <c r="D5307" s="5" t="s">
        <v>351</v>
      </c>
      <c r="E5307">
        <v>2</v>
      </c>
      <c r="F5307">
        <v>0.83985096216201782</v>
      </c>
      <c r="G5307">
        <v>0.89448165893554688</v>
      </c>
      <c r="H5307">
        <v>1.3881450518965721E-2</v>
      </c>
      <c r="I5307">
        <v>68.171579148375116</v>
      </c>
      <c r="J5307">
        <f t="shared" si="164"/>
        <v>0</v>
      </c>
    </row>
    <row r="5308" spans="1:10" x14ac:dyDescent="0.25">
      <c r="A5308" s="4" t="str">
        <f t="shared" si="165"/>
        <v>ZoneSouth Orange County9/9/2021 (6pm-8pm)3</v>
      </c>
      <c r="B5308" t="s">
        <v>103</v>
      </c>
      <c r="C5308" t="s">
        <v>128</v>
      </c>
      <c r="D5308" s="5" t="s">
        <v>351</v>
      </c>
      <c r="E5308">
        <v>3</v>
      </c>
      <c r="F5308">
        <v>0.72746926546096802</v>
      </c>
      <c r="G5308">
        <v>0.78553754091262817</v>
      </c>
      <c r="H5308">
        <v>1.2618100270628929E-2</v>
      </c>
      <c r="I5308">
        <v>67.955814397555812</v>
      </c>
      <c r="J5308">
        <f t="shared" si="164"/>
        <v>0</v>
      </c>
    </row>
    <row r="5309" spans="1:10" x14ac:dyDescent="0.25">
      <c r="A5309" s="4" t="str">
        <f t="shared" si="165"/>
        <v>ZoneSouth Orange County9/9/2021 (6pm-8pm)4</v>
      </c>
      <c r="B5309" t="s">
        <v>103</v>
      </c>
      <c r="C5309" t="s">
        <v>128</v>
      </c>
      <c r="D5309" s="5" t="s">
        <v>351</v>
      </c>
      <c r="E5309">
        <v>4</v>
      </c>
      <c r="F5309">
        <v>0.64750581979751587</v>
      </c>
      <c r="G5309">
        <v>0.70492178201675415</v>
      </c>
      <c r="H5309">
        <v>1.1018375866115093E-2</v>
      </c>
      <c r="I5309">
        <v>67.822826045441417</v>
      </c>
      <c r="J5309">
        <f t="shared" si="164"/>
        <v>0</v>
      </c>
    </row>
    <row r="5310" spans="1:10" x14ac:dyDescent="0.25">
      <c r="A5310" s="4" t="str">
        <f t="shared" si="165"/>
        <v>ZoneSouth Orange County9/9/2021 (6pm-8pm)5</v>
      </c>
      <c r="B5310" t="s">
        <v>103</v>
      </c>
      <c r="C5310" t="s">
        <v>128</v>
      </c>
      <c r="D5310" s="5" t="s">
        <v>351</v>
      </c>
      <c r="E5310">
        <v>5</v>
      </c>
      <c r="F5310">
        <v>0.6118016242980957</v>
      </c>
      <c r="G5310">
        <v>0.64888793230056763</v>
      </c>
      <c r="H5310">
        <v>9.9100777879357338E-3</v>
      </c>
      <c r="I5310">
        <v>68.096990643491353</v>
      </c>
      <c r="J5310">
        <f t="shared" si="164"/>
        <v>0</v>
      </c>
    </row>
    <row r="5311" spans="1:10" x14ac:dyDescent="0.25">
      <c r="A5311" s="4" t="str">
        <f t="shared" si="165"/>
        <v>ZoneSouth Orange County9/9/2021 (6pm-8pm)6</v>
      </c>
      <c r="B5311" t="s">
        <v>103</v>
      </c>
      <c r="C5311" t="s">
        <v>128</v>
      </c>
      <c r="D5311" s="5" t="s">
        <v>351</v>
      </c>
      <c r="E5311">
        <v>6</v>
      </c>
      <c r="F5311">
        <v>0.6043318510055542</v>
      </c>
      <c r="G5311">
        <v>0.62079423666000366</v>
      </c>
      <c r="H5311">
        <v>8.2253767177462578E-3</v>
      </c>
      <c r="I5311">
        <v>67.980943288152858</v>
      </c>
      <c r="J5311">
        <f t="shared" si="164"/>
        <v>0</v>
      </c>
    </row>
    <row r="5312" spans="1:10" x14ac:dyDescent="0.25">
      <c r="A5312" s="4" t="str">
        <f t="shared" si="165"/>
        <v>ZoneSouth Orange County9/9/2021 (6pm-8pm)7</v>
      </c>
      <c r="B5312" t="s">
        <v>103</v>
      </c>
      <c r="C5312" t="s">
        <v>128</v>
      </c>
      <c r="D5312" s="5" t="s">
        <v>351</v>
      </c>
      <c r="E5312">
        <v>7</v>
      </c>
      <c r="F5312">
        <v>0.63561558723449707</v>
      </c>
      <c r="G5312">
        <v>0.64835768938064575</v>
      </c>
      <c r="H5312">
        <v>7.1524940431118011E-3</v>
      </c>
      <c r="I5312">
        <v>68.069908344459108</v>
      </c>
      <c r="J5312">
        <f t="shared" si="164"/>
        <v>0</v>
      </c>
    </row>
    <row r="5313" spans="1:10" x14ac:dyDescent="0.25">
      <c r="A5313" s="4" t="str">
        <f t="shared" si="165"/>
        <v>ZoneSouth Orange County9/9/2021 (6pm-8pm)8</v>
      </c>
      <c r="B5313" t="s">
        <v>103</v>
      </c>
      <c r="C5313" t="s">
        <v>128</v>
      </c>
      <c r="D5313" s="5" t="s">
        <v>351</v>
      </c>
      <c r="E5313">
        <v>8</v>
      </c>
      <c r="F5313">
        <v>0.64005547761917114</v>
      </c>
      <c r="G5313">
        <v>0.66813474893569946</v>
      </c>
      <c r="H5313">
        <v>7.3409746401011944E-3</v>
      </c>
      <c r="I5313">
        <v>68.147273248041785</v>
      </c>
      <c r="J5313">
        <f t="shared" si="164"/>
        <v>0</v>
      </c>
    </row>
    <row r="5314" spans="1:10" x14ac:dyDescent="0.25">
      <c r="A5314" s="4" t="str">
        <f t="shared" si="165"/>
        <v>ZoneSouth Orange County9/9/2021 (6pm-8pm)9</v>
      </c>
      <c r="B5314" t="s">
        <v>103</v>
      </c>
      <c r="C5314" t="s">
        <v>128</v>
      </c>
      <c r="D5314" s="5" t="s">
        <v>351</v>
      </c>
      <c r="E5314">
        <v>9</v>
      </c>
      <c r="F5314">
        <v>0.57279330492019653</v>
      </c>
      <c r="G5314">
        <v>0.58403784036636353</v>
      </c>
      <c r="H5314">
        <v>8.1059914082288742E-3</v>
      </c>
      <c r="I5314">
        <v>69.176637387818118</v>
      </c>
      <c r="J5314">
        <f t="shared" ref="J5314:J5377" si="166">INDEX(events, MATCH(CONCATENATE(B5314, C5314, D5314), events_y, 0), MATCH("Confidential", events_x, 0))</f>
        <v>0</v>
      </c>
    </row>
    <row r="5315" spans="1:10" x14ac:dyDescent="0.25">
      <c r="A5315" s="4" t="str">
        <f t="shared" ref="A5315:A5378" si="167">B5315&amp;C5315&amp;D5315&amp;E5315</f>
        <v>ZoneSouth Orange County9/9/2021 (6pm-8pm)10</v>
      </c>
      <c r="B5315" t="s">
        <v>103</v>
      </c>
      <c r="C5315" t="s">
        <v>128</v>
      </c>
      <c r="D5315" s="5" t="s">
        <v>351</v>
      </c>
      <c r="E5315">
        <v>10</v>
      </c>
      <c r="F5315">
        <v>0.5289618968963623</v>
      </c>
      <c r="G5315">
        <v>0.54634368419647217</v>
      </c>
      <c r="H5315">
        <v>9.8602240905165672E-3</v>
      </c>
      <c r="I5315">
        <v>72.286824517843328</v>
      </c>
      <c r="J5315">
        <f t="shared" si="166"/>
        <v>0</v>
      </c>
    </row>
    <row r="5316" spans="1:10" x14ac:dyDescent="0.25">
      <c r="A5316" s="4" t="str">
        <f t="shared" si="167"/>
        <v>ZoneSouth Orange County9/9/2021 (6pm-8pm)11</v>
      </c>
      <c r="B5316" t="s">
        <v>103</v>
      </c>
      <c r="C5316" t="s">
        <v>128</v>
      </c>
      <c r="D5316" s="5" t="s">
        <v>351</v>
      </c>
      <c r="E5316">
        <v>11</v>
      </c>
      <c r="F5316">
        <v>0.51291179656982422</v>
      </c>
      <c r="G5316">
        <v>0.54743283987045288</v>
      </c>
      <c r="H5316">
        <v>1.1420479044318199E-2</v>
      </c>
      <c r="I5316">
        <v>75.688237540590862</v>
      </c>
      <c r="J5316">
        <f t="shared" si="166"/>
        <v>0</v>
      </c>
    </row>
    <row r="5317" spans="1:10" x14ac:dyDescent="0.25">
      <c r="A5317" s="4" t="str">
        <f t="shared" si="167"/>
        <v>ZoneSouth Orange County9/9/2021 (6pm-8pm)12</v>
      </c>
      <c r="B5317" t="s">
        <v>103</v>
      </c>
      <c r="C5317" t="s">
        <v>128</v>
      </c>
      <c r="D5317" s="5" t="s">
        <v>351</v>
      </c>
      <c r="E5317">
        <v>12</v>
      </c>
      <c r="F5317">
        <v>0.57062637805938721</v>
      </c>
      <c r="G5317">
        <v>0.6328885555267334</v>
      </c>
      <c r="H5317">
        <v>1.3027091510593891E-2</v>
      </c>
      <c r="I5317">
        <v>78.26118006493715</v>
      </c>
      <c r="J5317">
        <f t="shared" si="166"/>
        <v>0</v>
      </c>
    </row>
    <row r="5318" spans="1:10" x14ac:dyDescent="0.25">
      <c r="A5318" s="4" t="str">
        <f t="shared" si="167"/>
        <v>ZoneSouth Orange County9/9/2021 (6pm-8pm)13</v>
      </c>
      <c r="B5318" t="s">
        <v>103</v>
      </c>
      <c r="C5318" t="s">
        <v>128</v>
      </c>
      <c r="D5318" s="5" t="s">
        <v>351</v>
      </c>
      <c r="E5318">
        <v>13</v>
      </c>
      <c r="F5318">
        <v>0.71032071113586426</v>
      </c>
      <c r="G5318">
        <v>0.8168066143989563</v>
      </c>
      <c r="H5318">
        <v>1.4103768393397331E-2</v>
      </c>
      <c r="I5318">
        <v>79.591770097396022</v>
      </c>
      <c r="J5318">
        <f t="shared" si="166"/>
        <v>0</v>
      </c>
    </row>
    <row r="5319" spans="1:10" x14ac:dyDescent="0.25">
      <c r="A5319" s="4" t="str">
        <f t="shared" si="167"/>
        <v>ZoneSouth Orange County9/9/2021 (6pm-8pm)14</v>
      </c>
      <c r="B5319" t="s">
        <v>103</v>
      </c>
      <c r="C5319" t="s">
        <v>128</v>
      </c>
      <c r="D5319" s="5" t="s">
        <v>351</v>
      </c>
      <c r="E5319">
        <v>14</v>
      </c>
      <c r="F5319">
        <v>0.9717140793800354</v>
      </c>
      <c r="G5319">
        <v>1.0517451763153076</v>
      </c>
      <c r="H5319">
        <v>1.4822652563452721E-2</v>
      </c>
      <c r="I5319">
        <v>81.248711094145378</v>
      </c>
      <c r="J5319">
        <f t="shared" si="166"/>
        <v>0</v>
      </c>
    </row>
    <row r="5320" spans="1:10" x14ac:dyDescent="0.25">
      <c r="A5320" s="4" t="str">
        <f t="shared" si="167"/>
        <v>ZoneSouth Orange County9/9/2021 (6pm-8pm)15</v>
      </c>
      <c r="B5320" t="s">
        <v>103</v>
      </c>
      <c r="C5320" t="s">
        <v>128</v>
      </c>
      <c r="D5320" s="5" t="s">
        <v>351</v>
      </c>
      <c r="E5320">
        <v>15</v>
      </c>
      <c r="F5320">
        <v>1.2873884439468384</v>
      </c>
      <c r="G5320">
        <v>1.3368782997131348</v>
      </c>
      <c r="H5320">
        <v>1.3870882801711559E-2</v>
      </c>
      <c r="I5320">
        <v>83.502119534073074</v>
      </c>
      <c r="J5320">
        <f t="shared" si="166"/>
        <v>0</v>
      </c>
    </row>
    <row r="5321" spans="1:10" x14ac:dyDescent="0.25">
      <c r="A5321" s="4" t="str">
        <f t="shared" si="167"/>
        <v>ZoneSouth Orange County9/9/2021 (6pm-8pm)16</v>
      </c>
      <c r="B5321" t="s">
        <v>103</v>
      </c>
      <c r="C5321" t="s">
        <v>128</v>
      </c>
      <c r="D5321" s="5" t="s">
        <v>351</v>
      </c>
      <c r="E5321">
        <v>16</v>
      </c>
      <c r="F5321">
        <v>1.6241954565048218</v>
      </c>
      <c r="G5321">
        <v>1.6570287942886353</v>
      </c>
      <c r="H5321">
        <v>7.6282396912574768E-3</v>
      </c>
      <c r="I5321">
        <v>87.515295016245886</v>
      </c>
      <c r="J5321">
        <f t="shared" si="166"/>
        <v>0</v>
      </c>
    </row>
    <row r="5322" spans="1:10" x14ac:dyDescent="0.25">
      <c r="A5322" s="4" t="str">
        <f t="shared" si="167"/>
        <v>ZoneSouth Orange County9/9/2021 (6pm-8pm)17</v>
      </c>
      <c r="B5322" t="s">
        <v>103</v>
      </c>
      <c r="C5322" t="s">
        <v>128</v>
      </c>
      <c r="D5322" s="5" t="s">
        <v>351</v>
      </c>
      <c r="E5322">
        <v>17</v>
      </c>
      <c r="F5322">
        <v>1.8486694097518921</v>
      </c>
      <c r="G5322">
        <v>1.8158360719680786</v>
      </c>
      <c r="H5322">
        <v>7.6282396912574768E-3</v>
      </c>
      <c r="I5322">
        <v>88.348711094134629</v>
      </c>
      <c r="J5322">
        <f t="shared" si="166"/>
        <v>0</v>
      </c>
    </row>
    <row r="5323" spans="1:10" x14ac:dyDescent="0.25">
      <c r="A5323" s="4" t="str">
        <f t="shared" si="167"/>
        <v>ZoneSouth Orange County9/9/2021 (6pm-8pm)18</v>
      </c>
      <c r="B5323" t="s">
        <v>103</v>
      </c>
      <c r="C5323" t="s">
        <v>128</v>
      </c>
      <c r="D5323" s="5" t="s">
        <v>351</v>
      </c>
      <c r="E5323">
        <v>18</v>
      </c>
      <c r="F5323">
        <v>1.8995187282562256</v>
      </c>
      <c r="G5323">
        <v>1.8729709386825562</v>
      </c>
      <c r="H5323">
        <v>1.4006083831191063E-2</v>
      </c>
      <c r="I5323">
        <v>84.706358602250333</v>
      </c>
      <c r="J5323">
        <f t="shared" si="166"/>
        <v>0</v>
      </c>
    </row>
    <row r="5324" spans="1:10" x14ac:dyDescent="0.25">
      <c r="A5324" s="4" t="str">
        <f t="shared" si="167"/>
        <v>ZoneSouth Orange County9/9/2021 (6pm-8pm)19</v>
      </c>
      <c r="B5324" t="s">
        <v>103</v>
      </c>
      <c r="C5324" t="s">
        <v>128</v>
      </c>
      <c r="D5324" s="5" t="s">
        <v>351</v>
      </c>
      <c r="E5324">
        <v>19</v>
      </c>
      <c r="F5324">
        <v>1.8520939350128174</v>
      </c>
      <c r="G5324">
        <v>1.2716935873031616</v>
      </c>
      <c r="H5324">
        <v>1.5868658199906349E-2</v>
      </c>
      <c r="I5324">
        <v>81.291770097384003</v>
      </c>
      <c r="J5324">
        <f t="shared" si="166"/>
        <v>0</v>
      </c>
    </row>
    <row r="5325" spans="1:10" x14ac:dyDescent="0.25">
      <c r="A5325" s="4" t="str">
        <f t="shared" si="167"/>
        <v>ZoneSouth Orange County9/9/2021 (6pm-8pm)20</v>
      </c>
      <c r="B5325" t="s">
        <v>103</v>
      </c>
      <c r="C5325" t="s">
        <v>128</v>
      </c>
      <c r="D5325" s="5" t="s">
        <v>351</v>
      </c>
      <c r="E5325">
        <v>20</v>
      </c>
      <c r="F5325">
        <v>1.7281298637390137</v>
      </c>
      <c r="G5325">
        <v>1.4691680669784546</v>
      </c>
      <c r="H5325">
        <v>1.568225584924221E-2</v>
      </c>
      <c r="I5325">
        <v>77.477181592507492</v>
      </c>
      <c r="J5325">
        <f t="shared" si="166"/>
        <v>0</v>
      </c>
    </row>
    <row r="5326" spans="1:10" x14ac:dyDescent="0.25">
      <c r="A5326" s="4" t="str">
        <f t="shared" si="167"/>
        <v>ZoneSouth Orange County9/9/2021 (6pm-8pm)21</v>
      </c>
      <c r="B5326" t="s">
        <v>103</v>
      </c>
      <c r="C5326" t="s">
        <v>128</v>
      </c>
      <c r="D5326" s="5" t="s">
        <v>351</v>
      </c>
      <c r="E5326">
        <v>21</v>
      </c>
      <c r="F5326">
        <v>1.6859942674636841</v>
      </c>
      <c r="G5326">
        <v>2.0361695289611816</v>
      </c>
      <c r="H5326">
        <v>1.529382262378931E-2</v>
      </c>
      <c r="I5326">
        <v>74.103532556793326</v>
      </c>
      <c r="J5326">
        <f t="shared" si="166"/>
        <v>0</v>
      </c>
    </row>
    <row r="5327" spans="1:10" x14ac:dyDescent="0.25">
      <c r="A5327" s="4" t="str">
        <f t="shared" si="167"/>
        <v>ZoneSouth Orange County9/9/2021 (6pm-8pm)22</v>
      </c>
      <c r="B5327" t="s">
        <v>103</v>
      </c>
      <c r="C5327" t="s">
        <v>128</v>
      </c>
      <c r="D5327" s="5" t="s">
        <v>351</v>
      </c>
      <c r="E5327">
        <v>22</v>
      </c>
      <c r="F5327">
        <v>1.5859109163284302</v>
      </c>
      <c r="G5327">
        <v>1.7972487211227417</v>
      </c>
      <c r="H5327">
        <v>1.5363256447017193E-2</v>
      </c>
      <c r="I5327">
        <v>72.616708038964333</v>
      </c>
      <c r="J5327">
        <f t="shared" si="166"/>
        <v>0</v>
      </c>
    </row>
    <row r="5328" spans="1:10" x14ac:dyDescent="0.25">
      <c r="A5328" s="4" t="str">
        <f t="shared" si="167"/>
        <v>ZoneSouth Orange County9/9/2021 (6pm-8pm)23</v>
      </c>
      <c r="B5328" t="s">
        <v>103</v>
      </c>
      <c r="C5328" t="s">
        <v>128</v>
      </c>
      <c r="D5328" s="5" t="s">
        <v>351</v>
      </c>
      <c r="E5328">
        <v>23</v>
      </c>
      <c r="F5328">
        <v>1.4442794322967529</v>
      </c>
      <c r="G5328">
        <v>1.5901702642440796</v>
      </c>
      <c r="H5328">
        <v>1.5742329880595207E-2</v>
      </c>
      <c r="I5328">
        <v>70.961907580672943</v>
      </c>
      <c r="J5328">
        <f t="shared" si="166"/>
        <v>0</v>
      </c>
    </row>
    <row r="5329" spans="1:10" x14ac:dyDescent="0.25">
      <c r="A5329" s="4" t="str">
        <f t="shared" si="167"/>
        <v>ZoneSouth Orange County9/9/2021 (6pm-8pm)24</v>
      </c>
      <c r="B5329" t="s">
        <v>103</v>
      </c>
      <c r="C5329" t="s">
        <v>128</v>
      </c>
      <c r="D5329" s="5" t="s">
        <v>351</v>
      </c>
      <c r="E5329">
        <v>24</v>
      </c>
      <c r="F5329">
        <v>1.225375771522522</v>
      </c>
      <c r="G5329">
        <v>1.3406668901443481</v>
      </c>
      <c r="H5329">
        <v>1.5232935547828674E-2</v>
      </c>
      <c r="I5329">
        <v>70.207107122383704</v>
      </c>
      <c r="J5329">
        <f t="shared" si="166"/>
        <v>0</v>
      </c>
    </row>
    <row r="5330" spans="1:10" x14ac:dyDescent="0.25">
      <c r="A5330" s="4" t="str">
        <f t="shared" si="167"/>
        <v>ZoneSouth Orange County9/14/2021 (4pm-7pm)1</v>
      </c>
      <c r="B5330" t="s">
        <v>103</v>
      </c>
      <c r="C5330" t="s">
        <v>128</v>
      </c>
      <c r="D5330" s="5" t="s">
        <v>352</v>
      </c>
      <c r="E5330">
        <v>1</v>
      </c>
      <c r="F5330">
        <v>0.81142288446426392</v>
      </c>
      <c r="G5330">
        <v>0.85413837432861328</v>
      </c>
      <c r="H5330">
        <v>1.3017171062529087E-2</v>
      </c>
      <c r="I5330">
        <v>63.621349885843983</v>
      </c>
      <c r="J5330">
        <f t="shared" si="166"/>
        <v>0</v>
      </c>
    </row>
    <row r="5331" spans="1:10" x14ac:dyDescent="0.25">
      <c r="A5331" s="4" t="str">
        <f t="shared" si="167"/>
        <v>ZoneSouth Orange County9/14/2021 (4pm-7pm)2</v>
      </c>
      <c r="B5331" t="s">
        <v>103</v>
      </c>
      <c r="C5331" t="s">
        <v>128</v>
      </c>
      <c r="D5331" s="5" t="s">
        <v>352</v>
      </c>
      <c r="E5331">
        <v>2</v>
      </c>
      <c r="F5331">
        <v>0.70812249183654785</v>
      </c>
      <c r="G5331">
        <v>0.74234992265701294</v>
      </c>
      <c r="H5331">
        <v>1.2480583973228931E-2</v>
      </c>
      <c r="I5331">
        <v>62.644609018259516</v>
      </c>
      <c r="J5331">
        <f t="shared" si="166"/>
        <v>0</v>
      </c>
    </row>
    <row r="5332" spans="1:10" x14ac:dyDescent="0.25">
      <c r="A5332" s="4" t="str">
        <f t="shared" si="167"/>
        <v>ZoneSouth Orange County9/14/2021 (4pm-7pm)3</v>
      </c>
      <c r="B5332" t="s">
        <v>103</v>
      </c>
      <c r="C5332" t="s">
        <v>128</v>
      </c>
      <c r="D5332" s="5" t="s">
        <v>352</v>
      </c>
      <c r="E5332">
        <v>3</v>
      </c>
      <c r="F5332">
        <v>0.63404518365859985</v>
      </c>
      <c r="G5332">
        <v>0.65743368864059448</v>
      </c>
      <c r="H5332">
        <v>1.1437486857175827E-2</v>
      </c>
      <c r="I5332">
        <v>61.899746004563838</v>
      </c>
      <c r="J5332">
        <f t="shared" si="166"/>
        <v>0</v>
      </c>
    </row>
    <row r="5333" spans="1:10" x14ac:dyDescent="0.25">
      <c r="A5333" s="4" t="str">
        <f t="shared" si="167"/>
        <v>ZoneSouth Orange County9/14/2021 (4pm-7pm)4</v>
      </c>
      <c r="B5333" t="s">
        <v>103</v>
      </c>
      <c r="C5333" t="s">
        <v>128</v>
      </c>
      <c r="D5333" s="5" t="s">
        <v>352</v>
      </c>
      <c r="E5333">
        <v>4</v>
      </c>
      <c r="F5333">
        <v>0.56671375036239624</v>
      </c>
      <c r="G5333">
        <v>0.59762883186340332</v>
      </c>
      <c r="H5333">
        <v>1.0133871808648109E-2</v>
      </c>
      <c r="I5333">
        <v>62.324469178090439</v>
      </c>
      <c r="J5333">
        <f t="shared" si="166"/>
        <v>0</v>
      </c>
    </row>
    <row r="5334" spans="1:10" x14ac:dyDescent="0.25">
      <c r="A5334" s="4" t="str">
        <f t="shared" si="167"/>
        <v>ZoneSouth Orange County9/14/2021 (4pm-7pm)5</v>
      </c>
      <c r="B5334" t="s">
        <v>103</v>
      </c>
      <c r="C5334" t="s">
        <v>128</v>
      </c>
      <c r="D5334" s="5" t="s">
        <v>352</v>
      </c>
      <c r="E5334">
        <v>5</v>
      </c>
      <c r="F5334">
        <v>0.54775571823120117</v>
      </c>
      <c r="G5334">
        <v>0.5611075758934021</v>
      </c>
      <c r="H5334">
        <v>9.1082071885466576E-3</v>
      </c>
      <c r="I5334">
        <v>62.542674086772031</v>
      </c>
      <c r="J5334">
        <f t="shared" si="166"/>
        <v>0</v>
      </c>
    </row>
    <row r="5335" spans="1:10" x14ac:dyDescent="0.25">
      <c r="A5335" s="4" t="str">
        <f t="shared" si="167"/>
        <v>ZoneSouth Orange County9/14/2021 (4pm-7pm)6</v>
      </c>
      <c r="B5335" t="s">
        <v>103</v>
      </c>
      <c r="C5335" t="s">
        <v>128</v>
      </c>
      <c r="D5335" s="5" t="s">
        <v>352</v>
      </c>
      <c r="E5335">
        <v>6</v>
      </c>
      <c r="F5335">
        <v>0.54825162887573242</v>
      </c>
      <c r="G5335">
        <v>0.5489044189453125</v>
      </c>
      <c r="H5335">
        <v>7.4557047337293625E-3</v>
      </c>
      <c r="I5335">
        <v>61.995881849322039</v>
      </c>
      <c r="J5335">
        <f t="shared" si="166"/>
        <v>0</v>
      </c>
    </row>
    <row r="5336" spans="1:10" x14ac:dyDescent="0.25">
      <c r="A5336" s="4" t="str">
        <f t="shared" si="167"/>
        <v>ZoneSouth Orange County9/14/2021 (4pm-7pm)7</v>
      </c>
      <c r="B5336" t="s">
        <v>103</v>
      </c>
      <c r="C5336" t="s">
        <v>128</v>
      </c>
      <c r="D5336" s="5" t="s">
        <v>352</v>
      </c>
      <c r="E5336">
        <v>7</v>
      </c>
      <c r="F5336">
        <v>0.61100292205810547</v>
      </c>
      <c r="G5336">
        <v>0.5834277868270874</v>
      </c>
      <c r="H5336">
        <v>6.3145966269075871E-3</v>
      </c>
      <c r="I5336">
        <v>62.660108447498658</v>
      </c>
      <c r="J5336">
        <f t="shared" si="166"/>
        <v>0</v>
      </c>
    </row>
    <row r="5337" spans="1:10" x14ac:dyDescent="0.25">
      <c r="A5337" s="4" t="str">
        <f t="shared" si="167"/>
        <v>ZoneSouth Orange County9/14/2021 (4pm-7pm)8</v>
      </c>
      <c r="B5337" t="s">
        <v>103</v>
      </c>
      <c r="C5337" t="s">
        <v>128</v>
      </c>
      <c r="D5337" s="5" t="s">
        <v>352</v>
      </c>
      <c r="E5337">
        <v>8</v>
      </c>
      <c r="F5337">
        <v>0.62650543451309204</v>
      </c>
      <c r="G5337">
        <v>0.62001639604568481</v>
      </c>
      <c r="H5337">
        <v>6.3214004039764404E-3</v>
      </c>
      <c r="I5337">
        <v>63.225881849308642</v>
      </c>
      <c r="J5337">
        <f t="shared" si="166"/>
        <v>0</v>
      </c>
    </row>
    <row r="5338" spans="1:10" x14ac:dyDescent="0.25">
      <c r="A5338" s="4" t="str">
        <f t="shared" si="167"/>
        <v>ZoneSouth Orange County9/14/2021 (4pm-7pm)9</v>
      </c>
      <c r="B5338" t="s">
        <v>103</v>
      </c>
      <c r="C5338" t="s">
        <v>128</v>
      </c>
      <c r="D5338" s="5" t="s">
        <v>352</v>
      </c>
      <c r="E5338">
        <v>9</v>
      </c>
      <c r="F5338">
        <v>0.50452202558517456</v>
      </c>
      <c r="G5338">
        <v>0.49880874156951904</v>
      </c>
      <c r="H5338">
        <v>7.0793554186820984E-3</v>
      </c>
      <c r="I5338">
        <v>63.694666095890362</v>
      </c>
      <c r="J5338">
        <f t="shared" si="166"/>
        <v>0</v>
      </c>
    </row>
    <row r="5339" spans="1:10" x14ac:dyDescent="0.25">
      <c r="A5339" s="4" t="str">
        <f t="shared" si="167"/>
        <v>ZoneSouth Orange County9/14/2021 (4pm-7pm)10</v>
      </c>
      <c r="B5339" t="s">
        <v>103</v>
      </c>
      <c r="C5339" t="s">
        <v>128</v>
      </c>
      <c r="D5339" s="5" t="s">
        <v>352</v>
      </c>
      <c r="E5339">
        <v>10</v>
      </c>
      <c r="F5339">
        <v>0.38923859596252441</v>
      </c>
      <c r="G5339">
        <v>0.37436234951019287</v>
      </c>
      <c r="H5339">
        <v>7.7511714771389961E-3</v>
      </c>
      <c r="I5339">
        <v>65.790553652961691</v>
      </c>
      <c r="J5339">
        <f t="shared" si="166"/>
        <v>0</v>
      </c>
    </row>
    <row r="5340" spans="1:10" x14ac:dyDescent="0.25">
      <c r="A5340" s="4" t="str">
        <f t="shared" si="167"/>
        <v>ZoneSouth Orange County9/14/2021 (4pm-7pm)11</v>
      </c>
      <c r="B5340" t="s">
        <v>103</v>
      </c>
      <c r="C5340" t="s">
        <v>128</v>
      </c>
      <c r="D5340" s="5" t="s">
        <v>352</v>
      </c>
      <c r="E5340">
        <v>11</v>
      </c>
      <c r="F5340">
        <v>0.31521737575531006</v>
      </c>
      <c r="G5340">
        <v>0.29856085777282715</v>
      </c>
      <c r="H5340">
        <v>8.0716125667095184E-3</v>
      </c>
      <c r="I5340">
        <v>68.67478025113391</v>
      </c>
      <c r="J5340">
        <f t="shared" si="166"/>
        <v>0</v>
      </c>
    </row>
    <row r="5341" spans="1:10" x14ac:dyDescent="0.25">
      <c r="A5341" s="4" t="str">
        <f t="shared" si="167"/>
        <v>ZoneSouth Orange County9/14/2021 (4pm-7pm)12</v>
      </c>
      <c r="B5341" t="s">
        <v>103</v>
      </c>
      <c r="C5341" t="s">
        <v>128</v>
      </c>
      <c r="D5341" s="5" t="s">
        <v>352</v>
      </c>
      <c r="E5341">
        <v>12</v>
      </c>
      <c r="F5341">
        <v>0.27958193421363831</v>
      </c>
      <c r="G5341">
        <v>0.29409068822860718</v>
      </c>
      <c r="H5341">
        <v>8.7087862193584442E-3</v>
      </c>
      <c r="I5341">
        <v>72.314640410965964</v>
      </c>
      <c r="J5341">
        <f t="shared" si="166"/>
        <v>0</v>
      </c>
    </row>
    <row r="5342" spans="1:10" x14ac:dyDescent="0.25">
      <c r="A5342" s="4" t="str">
        <f t="shared" si="167"/>
        <v>ZoneSouth Orange County9/14/2021 (4pm-7pm)13</v>
      </c>
      <c r="B5342" t="s">
        <v>103</v>
      </c>
      <c r="C5342" t="s">
        <v>128</v>
      </c>
      <c r="D5342" s="5" t="s">
        <v>352</v>
      </c>
      <c r="E5342">
        <v>13</v>
      </c>
      <c r="F5342">
        <v>0.3393685519695282</v>
      </c>
      <c r="G5342">
        <v>0.35117962956428528</v>
      </c>
      <c r="H5342">
        <v>8.708171546459198E-3</v>
      </c>
      <c r="I5342">
        <v>74.920433789963226</v>
      </c>
      <c r="J5342">
        <f t="shared" si="166"/>
        <v>0</v>
      </c>
    </row>
    <row r="5343" spans="1:10" x14ac:dyDescent="0.25">
      <c r="A5343" s="4" t="str">
        <f t="shared" si="167"/>
        <v>ZoneSouth Orange County9/14/2021 (4pm-7pm)14</v>
      </c>
      <c r="B5343" t="s">
        <v>103</v>
      </c>
      <c r="C5343" t="s">
        <v>128</v>
      </c>
      <c r="D5343" s="5" t="s">
        <v>352</v>
      </c>
      <c r="E5343">
        <v>14</v>
      </c>
      <c r="F5343">
        <v>0.46893563866615295</v>
      </c>
      <c r="G5343">
        <v>0.46670839190483093</v>
      </c>
      <c r="H5343">
        <v>5.2621802315115929E-3</v>
      </c>
      <c r="I5343">
        <v>76.906621004569729</v>
      </c>
      <c r="J5343">
        <f t="shared" si="166"/>
        <v>0</v>
      </c>
    </row>
    <row r="5344" spans="1:10" x14ac:dyDescent="0.25">
      <c r="A5344" s="4" t="str">
        <f t="shared" si="167"/>
        <v>ZoneSouth Orange County9/14/2021 (4pm-7pm)15</v>
      </c>
      <c r="B5344" t="s">
        <v>103</v>
      </c>
      <c r="C5344" t="s">
        <v>128</v>
      </c>
      <c r="D5344" s="5" t="s">
        <v>352</v>
      </c>
      <c r="E5344">
        <v>15</v>
      </c>
      <c r="F5344">
        <v>0.61914873123168945</v>
      </c>
      <c r="G5344">
        <v>0.6213759183883667</v>
      </c>
      <c r="H5344">
        <v>5.2621802315115929E-3</v>
      </c>
      <c r="I5344">
        <v>77.406621004569757</v>
      </c>
      <c r="J5344">
        <f t="shared" si="166"/>
        <v>0</v>
      </c>
    </row>
    <row r="5345" spans="1:10" x14ac:dyDescent="0.25">
      <c r="A5345" s="4" t="str">
        <f t="shared" si="167"/>
        <v>ZoneSouth Orange County9/14/2021 (4pm-7pm)16</v>
      </c>
      <c r="B5345" t="s">
        <v>103</v>
      </c>
      <c r="C5345" t="s">
        <v>128</v>
      </c>
      <c r="D5345" s="5" t="s">
        <v>352</v>
      </c>
      <c r="E5345">
        <v>16</v>
      </c>
      <c r="F5345">
        <v>0.84075874090194702</v>
      </c>
      <c r="G5345">
        <v>0.8727155327796936</v>
      </c>
      <c r="H5345">
        <v>1.0980435647070408E-2</v>
      </c>
      <c r="I5345">
        <v>76.348886986308216</v>
      </c>
      <c r="J5345">
        <f t="shared" si="166"/>
        <v>0</v>
      </c>
    </row>
    <row r="5346" spans="1:10" x14ac:dyDescent="0.25">
      <c r="A5346" s="4" t="str">
        <f t="shared" si="167"/>
        <v>ZoneSouth Orange County9/14/2021 (4pm-7pm)17</v>
      </c>
      <c r="B5346" t="s">
        <v>103</v>
      </c>
      <c r="C5346" t="s">
        <v>128</v>
      </c>
      <c r="D5346" s="5" t="s">
        <v>352</v>
      </c>
      <c r="E5346">
        <v>17</v>
      </c>
      <c r="F5346">
        <v>1.0456492900848389</v>
      </c>
      <c r="G5346">
        <v>0.71094006299972534</v>
      </c>
      <c r="H5346">
        <v>1.2659871950745583E-2</v>
      </c>
      <c r="I5346">
        <v>75.276512557075833</v>
      </c>
      <c r="J5346">
        <f t="shared" si="166"/>
        <v>0</v>
      </c>
    </row>
    <row r="5347" spans="1:10" x14ac:dyDescent="0.25">
      <c r="A5347" s="4" t="str">
        <f t="shared" si="167"/>
        <v>ZoneSouth Orange County9/14/2021 (4pm-7pm)18</v>
      </c>
      <c r="B5347" t="s">
        <v>103</v>
      </c>
      <c r="C5347" t="s">
        <v>128</v>
      </c>
      <c r="D5347" s="5" t="s">
        <v>352</v>
      </c>
      <c r="E5347">
        <v>18</v>
      </c>
      <c r="F5347">
        <v>1.2114073038101196</v>
      </c>
      <c r="G5347">
        <v>0.96897327899932861</v>
      </c>
      <c r="H5347">
        <v>1.3137562200427055E-2</v>
      </c>
      <c r="I5347">
        <v>73.248473173502063</v>
      </c>
      <c r="J5347">
        <f t="shared" si="166"/>
        <v>0</v>
      </c>
    </row>
    <row r="5348" spans="1:10" x14ac:dyDescent="0.25">
      <c r="A5348" s="4" t="str">
        <f t="shared" si="167"/>
        <v>ZoneSouth Orange County9/14/2021 (4pm-7pm)19</v>
      </c>
      <c r="B5348" t="s">
        <v>103</v>
      </c>
      <c r="C5348" t="s">
        <v>128</v>
      </c>
      <c r="D5348" s="5" t="s">
        <v>352</v>
      </c>
      <c r="E5348">
        <v>19</v>
      </c>
      <c r="F5348">
        <v>1.2202363014221191</v>
      </c>
      <c r="G5348">
        <v>1.092383861541748</v>
      </c>
      <c r="H5348">
        <v>1.2844146229326725E-2</v>
      </c>
      <c r="I5348">
        <v>71.667562785393187</v>
      </c>
      <c r="J5348">
        <f t="shared" si="166"/>
        <v>0</v>
      </c>
    </row>
    <row r="5349" spans="1:10" x14ac:dyDescent="0.25">
      <c r="A5349" s="4" t="str">
        <f t="shared" si="167"/>
        <v>ZoneSouth Orange County9/14/2021 (4pm-7pm)20</v>
      </c>
      <c r="B5349" t="s">
        <v>103</v>
      </c>
      <c r="C5349" t="s">
        <v>128</v>
      </c>
      <c r="D5349" s="5" t="s">
        <v>352</v>
      </c>
      <c r="E5349">
        <v>20</v>
      </c>
      <c r="F5349">
        <v>1.2053508758544922</v>
      </c>
      <c r="G5349">
        <v>1.416629433631897</v>
      </c>
      <c r="H5349">
        <v>1.2366713955998421E-2</v>
      </c>
      <c r="I5349">
        <v>69.226486872140413</v>
      </c>
      <c r="J5349">
        <f t="shared" si="166"/>
        <v>0</v>
      </c>
    </row>
    <row r="5350" spans="1:10" x14ac:dyDescent="0.25">
      <c r="A5350" s="4" t="str">
        <f t="shared" si="167"/>
        <v>ZoneSouth Orange County9/14/2021 (4pm-7pm)21</v>
      </c>
      <c r="B5350" t="s">
        <v>103</v>
      </c>
      <c r="C5350" t="s">
        <v>128</v>
      </c>
      <c r="D5350" s="5" t="s">
        <v>352</v>
      </c>
      <c r="E5350">
        <v>21</v>
      </c>
      <c r="F5350">
        <v>1.1980334520339966</v>
      </c>
      <c r="G5350">
        <v>1.2840738296508789</v>
      </c>
      <c r="H5350">
        <v>1.2022417970001698E-2</v>
      </c>
      <c r="I5350">
        <v>66.733393264846384</v>
      </c>
      <c r="J5350">
        <f t="shared" si="166"/>
        <v>0</v>
      </c>
    </row>
    <row r="5351" spans="1:10" x14ac:dyDescent="0.25">
      <c r="A5351" s="4" t="str">
        <f t="shared" si="167"/>
        <v>ZoneSouth Orange County9/14/2021 (4pm-7pm)22</v>
      </c>
      <c r="B5351" t="s">
        <v>103</v>
      </c>
      <c r="C5351" t="s">
        <v>128</v>
      </c>
      <c r="D5351" s="5" t="s">
        <v>352</v>
      </c>
      <c r="E5351">
        <v>22</v>
      </c>
      <c r="F5351">
        <v>1.1775374412536621</v>
      </c>
      <c r="G5351">
        <v>1.2361775636672974</v>
      </c>
      <c r="H5351">
        <v>1.3114329427480698E-2</v>
      </c>
      <c r="I5351">
        <v>65.541763698636643</v>
      </c>
      <c r="J5351">
        <f t="shared" si="166"/>
        <v>0</v>
      </c>
    </row>
    <row r="5352" spans="1:10" x14ac:dyDescent="0.25">
      <c r="A5352" s="4" t="str">
        <f t="shared" si="167"/>
        <v>ZoneSouth Orange County9/14/2021 (4pm-7pm)23</v>
      </c>
      <c r="B5352" t="s">
        <v>103</v>
      </c>
      <c r="C5352" t="s">
        <v>128</v>
      </c>
      <c r="D5352" s="5" t="s">
        <v>352</v>
      </c>
      <c r="E5352">
        <v>23</v>
      </c>
      <c r="F5352">
        <v>1.1223644018173218</v>
      </c>
      <c r="G5352">
        <v>1.1389445066452026</v>
      </c>
      <c r="H5352">
        <v>1.4388030394911766E-2</v>
      </c>
      <c r="I5352">
        <v>65.090051369864014</v>
      </c>
      <c r="J5352">
        <f t="shared" si="166"/>
        <v>0</v>
      </c>
    </row>
    <row r="5353" spans="1:10" x14ac:dyDescent="0.25">
      <c r="A5353" s="4" t="str">
        <f t="shared" si="167"/>
        <v>ZoneSouth Orange County9/14/2021 (4pm-7pm)24</v>
      </c>
      <c r="B5353" t="s">
        <v>103</v>
      </c>
      <c r="C5353" t="s">
        <v>128</v>
      </c>
      <c r="D5353" s="5" t="s">
        <v>352</v>
      </c>
      <c r="E5353">
        <v>24</v>
      </c>
      <c r="F5353">
        <v>0.98194068670272827</v>
      </c>
      <c r="G5353">
        <v>0.98053455352783203</v>
      </c>
      <c r="H5353">
        <v>1.4272941276431084E-2</v>
      </c>
      <c r="I5353">
        <v>65.325519406398897</v>
      </c>
      <c r="J5353">
        <f t="shared" si="166"/>
        <v>0</v>
      </c>
    </row>
    <row r="5354" spans="1:10" x14ac:dyDescent="0.25">
      <c r="A5354" s="4" t="str">
        <f t="shared" si="167"/>
        <v>ZoneSouth Orange County9/22/2021 (4pm-5pm &amp; 5:55pm-7pm)1</v>
      </c>
      <c r="B5354" t="s">
        <v>103</v>
      </c>
      <c r="C5354" t="s">
        <v>128</v>
      </c>
      <c r="D5354" s="5" t="s">
        <v>353</v>
      </c>
      <c r="E5354">
        <v>1</v>
      </c>
      <c r="F5354">
        <v>1.0414570569992065</v>
      </c>
      <c r="G5354">
        <v>1.0605220794677734</v>
      </c>
      <c r="H5354">
        <v>1.5001609921455383E-2</v>
      </c>
      <c r="I5354">
        <v>73.114844755765461</v>
      </c>
      <c r="J5354">
        <f t="shared" si="166"/>
        <v>0</v>
      </c>
    </row>
    <row r="5355" spans="1:10" x14ac:dyDescent="0.25">
      <c r="A5355" s="4" t="str">
        <f t="shared" si="167"/>
        <v>ZoneSouth Orange County9/22/2021 (4pm-5pm &amp; 5:55pm-7pm)2</v>
      </c>
      <c r="B5355" t="s">
        <v>103</v>
      </c>
      <c r="C5355" t="s">
        <v>128</v>
      </c>
      <c r="D5355" s="5" t="s">
        <v>353</v>
      </c>
      <c r="E5355">
        <v>2</v>
      </c>
      <c r="F5355">
        <v>0.88393062353134155</v>
      </c>
      <c r="G5355">
        <v>0.88612961769104004</v>
      </c>
      <c r="H5355">
        <v>1.3738291338086128E-2</v>
      </c>
      <c r="I5355">
        <v>70.787559636488439</v>
      </c>
      <c r="J5355">
        <f t="shared" si="166"/>
        <v>0</v>
      </c>
    </row>
    <row r="5356" spans="1:10" x14ac:dyDescent="0.25">
      <c r="A5356" s="4" t="str">
        <f t="shared" si="167"/>
        <v>ZoneSouth Orange County9/22/2021 (4pm-5pm &amp; 5:55pm-7pm)3</v>
      </c>
      <c r="B5356" t="s">
        <v>103</v>
      </c>
      <c r="C5356" t="s">
        <v>128</v>
      </c>
      <c r="D5356" s="5" t="s">
        <v>353</v>
      </c>
      <c r="E5356">
        <v>3</v>
      </c>
      <c r="F5356">
        <v>0.76879346370697021</v>
      </c>
      <c r="G5356">
        <v>0.77748614549636841</v>
      </c>
      <c r="H5356">
        <v>1.2179940938949585E-2</v>
      </c>
      <c r="I5356">
        <v>69.738120976915781</v>
      </c>
      <c r="J5356">
        <f t="shared" si="166"/>
        <v>0</v>
      </c>
    </row>
    <row r="5357" spans="1:10" x14ac:dyDescent="0.25">
      <c r="A5357" s="4" t="str">
        <f t="shared" si="167"/>
        <v>ZoneSouth Orange County9/22/2021 (4pm-5pm &amp; 5:55pm-7pm)4</v>
      </c>
      <c r="B5357" t="s">
        <v>103</v>
      </c>
      <c r="C5357" t="s">
        <v>128</v>
      </c>
      <c r="D5357" s="5" t="s">
        <v>353</v>
      </c>
      <c r="E5357">
        <v>4</v>
      </c>
      <c r="F5357">
        <v>0.69152885675430298</v>
      </c>
      <c r="G5357">
        <v>0.69993442296981812</v>
      </c>
      <c r="H5357">
        <v>1.0966804809868336E-2</v>
      </c>
      <c r="I5357">
        <v>69.085841537290747</v>
      </c>
      <c r="J5357">
        <f t="shared" si="166"/>
        <v>0</v>
      </c>
    </row>
    <row r="5358" spans="1:10" x14ac:dyDescent="0.25">
      <c r="A5358" s="4" t="str">
        <f t="shared" si="167"/>
        <v>ZoneSouth Orange County9/22/2021 (4pm-5pm &amp; 5:55pm-7pm)5</v>
      </c>
      <c r="B5358" t="s">
        <v>103</v>
      </c>
      <c r="C5358" t="s">
        <v>128</v>
      </c>
      <c r="D5358" s="5" t="s">
        <v>353</v>
      </c>
      <c r="E5358">
        <v>5</v>
      </c>
      <c r="F5358">
        <v>0.63950490951538086</v>
      </c>
      <c r="G5358">
        <v>0.65830075740814209</v>
      </c>
      <c r="H5358">
        <v>9.6349911764264107E-3</v>
      </c>
      <c r="I5358">
        <v>68.665830177969141</v>
      </c>
      <c r="J5358">
        <f t="shared" si="166"/>
        <v>0</v>
      </c>
    </row>
    <row r="5359" spans="1:10" x14ac:dyDescent="0.25">
      <c r="A5359" s="4" t="str">
        <f t="shared" si="167"/>
        <v>ZoneSouth Orange County9/22/2021 (4pm-5pm &amp; 5:55pm-7pm)6</v>
      </c>
      <c r="B5359" t="s">
        <v>103</v>
      </c>
      <c r="C5359" t="s">
        <v>128</v>
      </c>
      <c r="D5359" s="5" t="s">
        <v>353</v>
      </c>
      <c r="E5359">
        <v>6</v>
      </c>
      <c r="F5359">
        <v>0.60171490907669067</v>
      </c>
      <c r="G5359">
        <v>0.62302130460739136</v>
      </c>
      <c r="H5359">
        <v>7.7047781087458134E-3</v>
      </c>
      <c r="I5359">
        <v>68.784352517990186</v>
      </c>
      <c r="J5359">
        <f t="shared" si="166"/>
        <v>0</v>
      </c>
    </row>
    <row r="5360" spans="1:10" x14ac:dyDescent="0.25">
      <c r="A5360" s="4" t="str">
        <f t="shared" si="167"/>
        <v>ZoneSouth Orange County9/22/2021 (4pm-5pm &amp; 5:55pm-7pm)7</v>
      </c>
      <c r="B5360" t="s">
        <v>103</v>
      </c>
      <c r="C5360" t="s">
        <v>128</v>
      </c>
      <c r="D5360" s="5" t="s">
        <v>353</v>
      </c>
      <c r="E5360">
        <v>7</v>
      </c>
      <c r="F5360">
        <v>0.62045180797576904</v>
      </c>
      <c r="G5360">
        <v>0.64941316843032837</v>
      </c>
      <c r="H5360">
        <v>6.641266867518425E-3</v>
      </c>
      <c r="I5360">
        <v>69.160263157890029</v>
      </c>
      <c r="J5360">
        <f t="shared" si="166"/>
        <v>0</v>
      </c>
    </row>
    <row r="5361" spans="1:10" x14ac:dyDescent="0.25">
      <c r="A5361" s="4" t="str">
        <f t="shared" si="167"/>
        <v>ZoneSouth Orange County9/22/2021 (4pm-5pm &amp; 5:55pm-7pm)8</v>
      </c>
      <c r="B5361" t="s">
        <v>103</v>
      </c>
      <c r="C5361" t="s">
        <v>128</v>
      </c>
      <c r="D5361" s="5" t="s">
        <v>353</v>
      </c>
      <c r="E5361">
        <v>8</v>
      </c>
      <c r="F5361">
        <v>0.64083760976791382</v>
      </c>
      <c r="G5361">
        <v>0.66043335199356079</v>
      </c>
      <c r="H5361">
        <v>6.7540672607719898E-3</v>
      </c>
      <c r="I5361">
        <v>67.855372018179168</v>
      </c>
      <c r="J5361">
        <f t="shared" si="166"/>
        <v>0</v>
      </c>
    </row>
    <row r="5362" spans="1:10" x14ac:dyDescent="0.25">
      <c r="A5362" s="4" t="str">
        <f t="shared" si="167"/>
        <v>ZoneSouth Orange County9/22/2021 (4pm-5pm &amp; 5:55pm-7pm)9</v>
      </c>
      <c r="B5362" t="s">
        <v>103</v>
      </c>
      <c r="C5362" t="s">
        <v>128</v>
      </c>
      <c r="D5362" s="5" t="s">
        <v>353</v>
      </c>
      <c r="E5362">
        <v>9</v>
      </c>
      <c r="F5362">
        <v>0.58516359329223633</v>
      </c>
      <c r="G5362">
        <v>0.58296078443527222</v>
      </c>
      <c r="H5362">
        <v>7.7770072966814041E-3</v>
      </c>
      <c r="I5362">
        <v>69.600022718657286</v>
      </c>
      <c r="J5362">
        <f t="shared" si="166"/>
        <v>0</v>
      </c>
    </row>
    <row r="5363" spans="1:10" x14ac:dyDescent="0.25">
      <c r="A5363" s="4" t="str">
        <f t="shared" si="167"/>
        <v>ZoneSouth Orange County9/22/2021 (4pm-5pm &amp; 5:55pm-7pm)10</v>
      </c>
      <c r="B5363" t="s">
        <v>103</v>
      </c>
      <c r="C5363" t="s">
        <v>128</v>
      </c>
      <c r="D5363" s="5" t="s">
        <v>353</v>
      </c>
      <c r="E5363">
        <v>10</v>
      </c>
      <c r="F5363">
        <v>0.5528218150138855</v>
      </c>
      <c r="G5363">
        <v>0.55340802669525146</v>
      </c>
      <c r="H5363">
        <v>9.2037096619606018E-3</v>
      </c>
      <c r="I5363">
        <v>72.88636879969367</v>
      </c>
      <c r="J5363">
        <f t="shared" si="166"/>
        <v>0</v>
      </c>
    </row>
    <row r="5364" spans="1:10" x14ac:dyDescent="0.25">
      <c r="A5364" s="4" t="str">
        <f t="shared" si="167"/>
        <v>ZoneSouth Orange County9/22/2021 (4pm-5pm &amp; 5:55pm-7pm)11</v>
      </c>
      <c r="B5364" t="s">
        <v>103</v>
      </c>
      <c r="C5364" t="s">
        <v>128</v>
      </c>
      <c r="D5364" s="5" t="s">
        <v>353</v>
      </c>
      <c r="E5364">
        <v>11</v>
      </c>
      <c r="F5364">
        <v>0.55904877185821533</v>
      </c>
      <c r="G5364">
        <v>0.5739632248878479</v>
      </c>
      <c r="H5364">
        <v>1.0081225074827671E-2</v>
      </c>
      <c r="I5364">
        <v>78.270446800441178</v>
      </c>
      <c r="J5364">
        <f t="shared" si="166"/>
        <v>0</v>
      </c>
    </row>
    <row r="5365" spans="1:10" x14ac:dyDescent="0.25">
      <c r="A5365" s="4" t="str">
        <f t="shared" si="167"/>
        <v>ZoneSouth Orange County9/22/2021 (4pm-5pm &amp; 5:55pm-7pm)12</v>
      </c>
      <c r="B5365" t="s">
        <v>103</v>
      </c>
      <c r="C5365" t="s">
        <v>128</v>
      </c>
      <c r="D5365" s="5" t="s">
        <v>353</v>
      </c>
      <c r="E5365">
        <v>12</v>
      </c>
      <c r="F5365">
        <v>0.66103309392929077</v>
      </c>
      <c r="G5365">
        <v>0.68875080347061157</v>
      </c>
      <c r="H5365">
        <v>1.1123090982437134E-2</v>
      </c>
      <c r="I5365">
        <v>84.444329799309912</v>
      </c>
      <c r="J5365">
        <f t="shared" si="166"/>
        <v>0</v>
      </c>
    </row>
    <row r="5366" spans="1:10" x14ac:dyDescent="0.25">
      <c r="A5366" s="4" t="str">
        <f t="shared" si="167"/>
        <v>ZoneSouth Orange County9/22/2021 (4pm-5pm &amp; 5:55pm-7pm)13</v>
      </c>
      <c r="B5366" t="s">
        <v>103</v>
      </c>
      <c r="C5366" t="s">
        <v>128</v>
      </c>
      <c r="D5366" s="5" t="s">
        <v>353</v>
      </c>
      <c r="E5366">
        <v>13</v>
      </c>
      <c r="F5366">
        <v>0.92738467454910278</v>
      </c>
      <c r="G5366">
        <v>0.92978537082672119</v>
      </c>
      <c r="H5366">
        <v>1.1502739042043686E-2</v>
      </c>
      <c r="I5366">
        <v>87.810308595220633</v>
      </c>
      <c r="J5366">
        <f t="shared" si="166"/>
        <v>0</v>
      </c>
    </row>
    <row r="5367" spans="1:10" x14ac:dyDescent="0.25">
      <c r="A5367" s="4" t="str">
        <f t="shared" si="167"/>
        <v>ZoneSouth Orange County9/22/2021 (4pm-5pm &amp; 5:55pm-7pm)14</v>
      </c>
      <c r="B5367" t="s">
        <v>103</v>
      </c>
      <c r="C5367" t="s">
        <v>128</v>
      </c>
      <c r="D5367" s="5" t="s">
        <v>353</v>
      </c>
      <c r="E5367">
        <v>14</v>
      </c>
      <c r="F5367">
        <v>1.224001407623291</v>
      </c>
      <c r="G5367">
        <v>1.2168543338775635</v>
      </c>
      <c r="H5367">
        <v>6.7264381796121597E-3</v>
      </c>
      <c r="I5367">
        <v>88.655783794029134</v>
      </c>
      <c r="J5367">
        <f t="shared" si="166"/>
        <v>0</v>
      </c>
    </row>
    <row r="5368" spans="1:10" x14ac:dyDescent="0.25">
      <c r="A5368" s="4" t="str">
        <f t="shared" si="167"/>
        <v>ZoneSouth Orange County9/22/2021 (4pm-5pm &amp; 5:55pm-7pm)15</v>
      </c>
      <c r="B5368" t="s">
        <v>103</v>
      </c>
      <c r="C5368" t="s">
        <v>128</v>
      </c>
      <c r="D5368" s="5" t="s">
        <v>353</v>
      </c>
      <c r="E5368">
        <v>15</v>
      </c>
      <c r="F5368">
        <v>1.4801368713378906</v>
      </c>
      <c r="G5368">
        <v>1.4872839450836182</v>
      </c>
      <c r="H5368">
        <v>6.726438645273447E-3</v>
      </c>
      <c r="I5368">
        <v>89.353492995061572</v>
      </c>
      <c r="J5368">
        <f t="shared" si="166"/>
        <v>0</v>
      </c>
    </row>
    <row r="5369" spans="1:10" x14ac:dyDescent="0.25">
      <c r="A5369" s="4" t="str">
        <f t="shared" si="167"/>
        <v>ZoneSouth Orange County9/22/2021 (4pm-5pm &amp; 5:55pm-7pm)16</v>
      </c>
      <c r="B5369" t="s">
        <v>103</v>
      </c>
      <c r="C5369" t="s">
        <v>128</v>
      </c>
      <c r="D5369" s="5" t="s">
        <v>353</v>
      </c>
      <c r="E5369">
        <v>16</v>
      </c>
      <c r="F5369">
        <v>1.6607553958892822</v>
      </c>
      <c r="G5369">
        <v>1.6720794439315796</v>
      </c>
      <c r="H5369">
        <v>1.3498174026608467E-2</v>
      </c>
      <c r="I5369">
        <v>89.751202196121184</v>
      </c>
      <c r="J5369">
        <f t="shared" si="166"/>
        <v>0</v>
      </c>
    </row>
    <row r="5370" spans="1:10" x14ac:dyDescent="0.25">
      <c r="A5370" s="4" t="str">
        <f t="shared" si="167"/>
        <v>ZoneSouth Orange County9/22/2021 (4pm-5pm &amp; 5:55pm-7pm)17</v>
      </c>
      <c r="B5370" t="s">
        <v>103</v>
      </c>
      <c r="C5370" t="s">
        <v>128</v>
      </c>
      <c r="D5370" s="5" t="s">
        <v>353</v>
      </c>
      <c r="E5370">
        <v>17</v>
      </c>
      <c r="F5370">
        <v>1.6966326236724854</v>
      </c>
      <c r="G5370">
        <v>1.0270214080810547</v>
      </c>
      <c r="H5370">
        <v>1.5682211145758629E-2</v>
      </c>
      <c r="I5370">
        <v>86.492095797031851</v>
      </c>
      <c r="J5370">
        <f t="shared" si="166"/>
        <v>0</v>
      </c>
    </row>
    <row r="5371" spans="1:10" x14ac:dyDescent="0.25">
      <c r="A5371" s="4" t="str">
        <f t="shared" si="167"/>
        <v>ZoneSouth Orange County9/22/2021 (4pm-5pm &amp; 5:55pm-7pm)18</v>
      </c>
      <c r="B5371" t="s">
        <v>103</v>
      </c>
      <c r="C5371" t="s">
        <v>128</v>
      </c>
      <c r="D5371" s="5" t="s">
        <v>353</v>
      </c>
      <c r="E5371">
        <v>18</v>
      </c>
      <c r="F5371">
        <v>1.7194114923477173</v>
      </c>
      <c r="G5371">
        <v>2.0834043025970459</v>
      </c>
      <c r="H5371">
        <v>1.6106333583593369E-2</v>
      </c>
      <c r="I5371">
        <v>84.520503597113773</v>
      </c>
      <c r="J5371">
        <f t="shared" si="166"/>
        <v>0</v>
      </c>
    </row>
    <row r="5372" spans="1:10" x14ac:dyDescent="0.25">
      <c r="A5372" s="4" t="str">
        <f t="shared" si="167"/>
        <v>ZoneSouth Orange County9/22/2021 (4pm-5pm &amp; 5:55pm-7pm)19</v>
      </c>
      <c r="B5372" t="s">
        <v>103</v>
      </c>
      <c r="C5372" t="s">
        <v>128</v>
      </c>
      <c r="D5372" s="5" t="s">
        <v>353</v>
      </c>
      <c r="E5372">
        <v>19</v>
      </c>
      <c r="F5372">
        <v>1.7147853374481201</v>
      </c>
      <c r="G5372">
        <v>1.2938894033432007</v>
      </c>
      <c r="H5372">
        <v>1.5684081241488457E-2</v>
      </c>
      <c r="I5372">
        <v>82.848911397206649</v>
      </c>
      <c r="J5372">
        <f t="shared" si="166"/>
        <v>0</v>
      </c>
    </row>
    <row r="5373" spans="1:10" x14ac:dyDescent="0.25">
      <c r="A5373" s="4" t="str">
        <f t="shared" si="167"/>
        <v>ZoneSouth Orange County9/22/2021 (4pm-5pm &amp; 5:55pm-7pm)20</v>
      </c>
      <c r="B5373" t="s">
        <v>103</v>
      </c>
      <c r="C5373" t="s">
        <v>128</v>
      </c>
      <c r="D5373" s="5" t="s">
        <v>353</v>
      </c>
      <c r="E5373">
        <v>20</v>
      </c>
      <c r="F5373">
        <v>1.6213086843490601</v>
      </c>
      <c r="G5373">
        <v>2.0232341289520264</v>
      </c>
      <c r="H5373">
        <v>1.4908545650541782E-2</v>
      </c>
      <c r="I5373">
        <v>80.46368799695604</v>
      </c>
      <c r="J5373">
        <f t="shared" si="166"/>
        <v>0</v>
      </c>
    </row>
    <row r="5374" spans="1:10" x14ac:dyDescent="0.25">
      <c r="A5374" s="4" t="str">
        <f t="shared" si="167"/>
        <v>ZoneSouth Orange County9/22/2021 (4pm-5pm &amp; 5:55pm-7pm)21</v>
      </c>
      <c r="B5374" t="s">
        <v>103</v>
      </c>
      <c r="C5374" t="s">
        <v>128</v>
      </c>
      <c r="D5374" s="5" t="s">
        <v>353</v>
      </c>
      <c r="E5374">
        <v>21</v>
      </c>
      <c r="F5374">
        <v>1.5714569091796875</v>
      </c>
      <c r="G5374">
        <v>1.7963916063308716</v>
      </c>
      <c r="H5374">
        <v>1.4478700235486031E-2</v>
      </c>
      <c r="I5374">
        <v>79.762542597494473</v>
      </c>
      <c r="J5374">
        <f t="shared" si="166"/>
        <v>0</v>
      </c>
    </row>
    <row r="5375" spans="1:10" x14ac:dyDescent="0.25">
      <c r="A5375" s="4" t="str">
        <f t="shared" si="167"/>
        <v>ZoneSouth Orange County9/22/2021 (4pm-5pm &amp; 5:55pm-7pm)22</v>
      </c>
      <c r="B5375" t="s">
        <v>103</v>
      </c>
      <c r="C5375" t="s">
        <v>128</v>
      </c>
      <c r="D5375" s="5" t="s">
        <v>353</v>
      </c>
      <c r="E5375">
        <v>22</v>
      </c>
      <c r="F5375">
        <v>1.5004115104675293</v>
      </c>
      <c r="G5375">
        <v>1.7002336978912354</v>
      </c>
      <c r="H5375">
        <v>1.4756537042558193E-2</v>
      </c>
      <c r="I5375">
        <v>78.29782279440704</v>
      </c>
      <c r="J5375">
        <f t="shared" si="166"/>
        <v>0</v>
      </c>
    </row>
    <row r="5376" spans="1:10" x14ac:dyDescent="0.25">
      <c r="A5376" s="4" t="str">
        <f t="shared" si="167"/>
        <v>ZoneSouth Orange County9/22/2021 (4pm-5pm &amp; 5:55pm-7pm)23</v>
      </c>
      <c r="B5376" t="s">
        <v>103</v>
      </c>
      <c r="C5376" t="s">
        <v>128</v>
      </c>
      <c r="D5376" s="5" t="s">
        <v>353</v>
      </c>
      <c r="E5376">
        <v>23</v>
      </c>
      <c r="F5376">
        <v>1.3868982791900635</v>
      </c>
      <c r="G5376">
        <v>1.5201693773269653</v>
      </c>
      <c r="H5376">
        <v>1.5231712721288204E-2</v>
      </c>
      <c r="I5376">
        <v>74.952943014002429</v>
      </c>
      <c r="J5376">
        <f t="shared" si="166"/>
        <v>0</v>
      </c>
    </row>
    <row r="5377" spans="1:10" x14ac:dyDescent="0.25">
      <c r="A5377" s="4" t="str">
        <f t="shared" si="167"/>
        <v>ZoneSouth Orange County9/22/2021 (4pm-5pm &amp; 5:55pm-7pm)24</v>
      </c>
      <c r="B5377" t="s">
        <v>103</v>
      </c>
      <c r="C5377" t="s">
        <v>128</v>
      </c>
      <c r="D5377" s="5" t="s">
        <v>353</v>
      </c>
      <c r="E5377">
        <v>24</v>
      </c>
      <c r="F5377">
        <v>1.1709591150283813</v>
      </c>
      <c r="G5377">
        <v>1.2985944747924805</v>
      </c>
      <c r="H5377">
        <v>1.4491787180304527E-2</v>
      </c>
      <c r="I5377">
        <v>71.471660355924655</v>
      </c>
      <c r="J5377">
        <f t="shared" si="166"/>
        <v>0</v>
      </c>
    </row>
    <row r="5378" spans="1:10" x14ac:dyDescent="0.25">
      <c r="A5378" s="4" t="str">
        <f t="shared" si="167"/>
        <v>ZoneSouth Orange County9/30/2021 (5pm-7pm)1</v>
      </c>
      <c r="B5378" t="s">
        <v>103</v>
      </c>
      <c r="C5378" t="s">
        <v>128</v>
      </c>
      <c r="D5378" s="5" t="s">
        <v>354</v>
      </c>
      <c r="E5378">
        <v>1</v>
      </c>
      <c r="F5378">
        <v>0.68893533945083618</v>
      </c>
      <c r="G5378">
        <v>0.75339394807815552</v>
      </c>
      <c r="H5378">
        <v>1.3168541714549065E-2</v>
      </c>
      <c r="I5378">
        <v>65.517645115626905</v>
      </c>
      <c r="J5378">
        <f t="shared" ref="J5378:J5441" si="168">INDEX(events, MATCH(CONCATENATE(B5378, C5378, D5378), events_y, 0), MATCH("Confidential", events_x, 0))</f>
        <v>0</v>
      </c>
    </row>
    <row r="5379" spans="1:10" x14ac:dyDescent="0.25">
      <c r="A5379" s="4" t="str">
        <f t="shared" ref="A5379:A5442" si="169">B5379&amp;C5379&amp;D5379&amp;E5379</f>
        <v>ZoneSouth Orange County9/30/2021 (5pm-7pm)2</v>
      </c>
      <c r="B5379" t="s">
        <v>103</v>
      </c>
      <c r="C5379" t="s">
        <v>128</v>
      </c>
      <c r="D5379" s="5" t="s">
        <v>354</v>
      </c>
      <c r="E5379">
        <v>2</v>
      </c>
      <c r="F5379">
        <v>0.61514592170715332</v>
      </c>
      <c r="G5379">
        <v>0.66222912073135376</v>
      </c>
      <c r="H5379">
        <v>1.2551993131637573E-2</v>
      </c>
      <c r="I5379">
        <v>64.726506842858768</v>
      </c>
      <c r="J5379">
        <f t="shared" si="168"/>
        <v>0</v>
      </c>
    </row>
    <row r="5380" spans="1:10" x14ac:dyDescent="0.25">
      <c r="A5380" s="4" t="str">
        <f t="shared" si="169"/>
        <v>ZoneSouth Orange County9/30/2021 (5pm-7pm)3</v>
      </c>
      <c r="B5380" t="s">
        <v>103</v>
      </c>
      <c r="C5380" t="s">
        <v>128</v>
      </c>
      <c r="D5380" s="5" t="s">
        <v>354</v>
      </c>
      <c r="E5380">
        <v>3</v>
      </c>
      <c r="F5380">
        <v>0.56725633144378662</v>
      </c>
      <c r="G5380">
        <v>0.59554004669189453</v>
      </c>
      <c r="H5380">
        <v>1.15318289026618E-2</v>
      </c>
      <c r="I5380">
        <v>63.517610193488565</v>
      </c>
      <c r="J5380">
        <f t="shared" si="168"/>
        <v>0</v>
      </c>
    </row>
    <row r="5381" spans="1:10" x14ac:dyDescent="0.25">
      <c r="A5381" s="4" t="str">
        <f t="shared" si="169"/>
        <v>ZoneSouth Orange County9/30/2021 (5pm-7pm)4</v>
      </c>
      <c r="B5381" t="s">
        <v>103</v>
      </c>
      <c r="C5381" t="s">
        <v>128</v>
      </c>
      <c r="D5381" s="5" t="s">
        <v>354</v>
      </c>
      <c r="E5381">
        <v>4</v>
      </c>
      <c r="F5381">
        <v>0.5232844352722168</v>
      </c>
      <c r="G5381">
        <v>0.54363334178924561</v>
      </c>
      <c r="H5381">
        <v>1.0522898286581039E-2</v>
      </c>
      <c r="I5381">
        <v>62.56019631901642</v>
      </c>
      <c r="J5381">
        <f t="shared" si="168"/>
        <v>0</v>
      </c>
    </row>
    <row r="5382" spans="1:10" x14ac:dyDescent="0.25">
      <c r="A5382" s="4" t="str">
        <f t="shared" si="169"/>
        <v>ZoneSouth Orange County9/30/2021 (5pm-7pm)5</v>
      </c>
      <c r="B5382" t="s">
        <v>103</v>
      </c>
      <c r="C5382" t="s">
        <v>128</v>
      </c>
      <c r="D5382" s="5" t="s">
        <v>354</v>
      </c>
      <c r="E5382">
        <v>5</v>
      </c>
      <c r="F5382">
        <v>0.50265008211135864</v>
      </c>
      <c r="G5382">
        <v>0.51621288061141968</v>
      </c>
      <c r="H5382">
        <v>9.3289082869887352E-3</v>
      </c>
      <c r="I5382">
        <v>61.393632845678937</v>
      </c>
      <c r="J5382">
        <f t="shared" si="168"/>
        <v>0</v>
      </c>
    </row>
    <row r="5383" spans="1:10" x14ac:dyDescent="0.25">
      <c r="A5383" s="4" t="str">
        <f t="shared" si="169"/>
        <v>ZoneSouth Orange County9/30/2021 (5pm-7pm)6</v>
      </c>
      <c r="B5383" t="s">
        <v>103</v>
      </c>
      <c r="C5383" t="s">
        <v>128</v>
      </c>
      <c r="D5383" s="5" t="s">
        <v>354</v>
      </c>
      <c r="E5383">
        <v>6</v>
      </c>
      <c r="F5383">
        <v>0.5078924298286438</v>
      </c>
      <c r="G5383">
        <v>0.50744086503982544</v>
      </c>
      <c r="H5383">
        <v>7.4213254265487194E-3</v>
      </c>
      <c r="I5383">
        <v>60.358587069375275</v>
      </c>
      <c r="J5383">
        <f t="shared" si="168"/>
        <v>0</v>
      </c>
    </row>
    <row r="5384" spans="1:10" x14ac:dyDescent="0.25">
      <c r="A5384" s="4" t="str">
        <f t="shared" si="169"/>
        <v>ZoneSouth Orange County9/30/2021 (5pm-7pm)7</v>
      </c>
      <c r="B5384" t="s">
        <v>103</v>
      </c>
      <c r="C5384" t="s">
        <v>128</v>
      </c>
      <c r="D5384" s="5" t="s">
        <v>354</v>
      </c>
      <c r="E5384">
        <v>7</v>
      </c>
      <c r="F5384">
        <v>0.54951328039169312</v>
      </c>
      <c r="G5384">
        <v>0.55013501644134521</v>
      </c>
      <c r="H5384">
        <v>5.997802596539259E-3</v>
      </c>
      <c r="I5384">
        <v>59.497322321847108</v>
      </c>
      <c r="J5384">
        <f t="shared" si="168"/>
        <v>0</v>
      </c>
    </row>
    <row r="5385" spans="1:10" x14ac:dyDescent="0.25">
      <c r="A5385" s="4" t="str">
        <f t="shared" si="169"/>
        <v>ZoneSouth Orange County9/30/2021 (5pm-7pm)8</v>
      </c>
      <c r="B5385" t="s">
        <v>103</v>
      </c>
      <c r="C5385" t="s">
        <v>128</v>
      </c>
      <c r="D5385" s="5" t="s">
        <v>354</v>
      </c>
      <c r="E5385">
        <v>8</v>
      </c>
      <c r="F5385">
        <v>0.5709528923034668</v>
      </c>
      <c r="G5385">
        <v>0.56975263357162476</v>
      </c>
      <c r="H5385">
        <v>5.8936551213264465E-3</v>
      </c>
      <c r="I5385">
        <v>59.144897593200362</v>
      </c>
      <c r="J5385">
        <f t="shared" si="168"/>
        <v>0</v>
      </c>
    </row>
    <row r="5386" spans="1:10" x14ac:dyDescent="0.25">
      <c r="A5386" s="4" t="str">
        <f t="shared" si="169"/>
        <v>ZoneSouth Orange County9/30/2021 (5pm-7pm)9</v>
      </c>
      <c r="B5386" t="s">
        <v>103</v>
      </c>
      <c r="C5386" t="s">
        <v>128</v>
      </c>
      <c r="D5386" s="5" t="s">
        <v>354</v>
      </c>
      <c r="E5386">
        <v>9</v>
      </c>
      <c r="F5386">
        <v>0.46171402931213379</v>
      </c>
      <c r="G5386">
        <v>0.46346136927604675</v>
      </c>
      <c r="H5386">
        <v>6.7824907600879669E-3</v>
      </c>
      <c r="I5386">
        <v>60.048081170363218</v>
      </c>
      <c r="J5386">
        <f t="shared" si="168"/>
        <v>0</v>
      </c>
    </row>
    <row r="5387" spans="1:10" x14ac:dyDescent="0.25">
      <c r="A5387" s="4" t="str">
        <f t="shared" si="169"/>
        <v>ZoneSouth Orange County9/30/2021 (5pm-7pm)10</v>
      </c>
      <c r="B5387" t="s">
        <v>103</v>
      </c>
      <c r="C5387" t="s">
        <v>128</v>
      </c>
      <c r="D5387" s="5" t="s">
        <v>354</v>
      </c>
      <c r="E5387">
        <v>10</v>
      </c>
      <c r="F5387">
        <v>0.3562263548374176</v>
      </c>
      <c r="G5387">
        <v>0.36280998587608337</v>
      </c>
      <c r="H5387">
        <v>8.3170710131525993E-3</v>
      </c>
      <c r="I5387">
        <v>63.920034922143579</v>
      </c>
      <c r="J5387">
        <f t="shared" si="168"/>
        <v>0</v>
      </c>
    </row>
    <row r="5388" spans="1:10" x14ac:dyDescent="0.25">
      <c r="A5388" s="4" t="str">
        <f t="shared" si="169"/>
        <v>ZoneSouth Orange County9/30/2021 (5pm-7pm)11</v>
      </c>
      <c r="B5388" t="s">
        <v>103</v>
      </c>
      <c r="C5388" t="s">
        <v>128</v>
      </c>
      <c r="D5388" s="5" t="s">
        <v>354</v>
      </c>
      <c r="E5388">
        <v>11</v>
      </c>
      <c r="F5388">
        <v>0.26839908957481384</v>
      </c>
      <c r="G5388">
        <v>0.26106128096580505</v>
      </c>
      <c r="H5388">
        <v>8.4543712437152863E-3</v>
      </c>
      <c r="I5388">
        <v>70.156471920717721</v>
      </c>
      <c r="J5388">
        <f t="shared" si="168"/>
        <v>0</v>
      </c>
    </row>
    <row r="5389" spans="1:10" x14ac:dyDescent="0.25">
      <c r="A5389" s="4" t="str">
        <f t="shared" si="169"/>
        <v>ZoneSouth Orange County9/30/2021 (5pm-7pm)12</v>
      </c>
      <c r="B5389" t="s">
        <v>103</v>
      </c>
      <c r="C5389" t="s">
        <v>128</v>
      </c>
      <c r="D5389" s="5" t="s">
        <v>354</v>
      </c>
      <c r="E5389">
        <v>12</v>
      </c>
      <c r="F5389">
        <v>0.21307264268398285</v>
      </c>
      <c r="G5389">
        <v>0.2239195704460144</v>
      </c>
      <c r="H5389">
        <v>8.5659725591540337E-3</v>
      </c>
      <c r="I5389">
        <v>77.101264747528163</v>
      </c>
      <c r="J5389">
        <f t="shared" si="168"/>
        <v>0</v>
      </c>
    </row>
    <row r="5390" spans="1:10" x14ac:dyDescent="0.25">
      <c r="A5390" s="4" t="str">
        <f t="shared" si="169"/>
        <v>ZoneSouth Orange County9/30/2021 (5pm-7pm)13</v>
      </c>
      <c r="B5390" t="s">
        <v>103</v>
      </c>
      <c r="C5390" t="s">
        <v>128</v>
      </c>
      <c r="D5390" s="5" t="s">
        <v>354</v>
      </c>
      <c r="E5390">
        <v>13</v>
      </c>
      <c r="F5390">
        <v>0.27192983031272888</v>
      </c>
      <c r="G5390">
        <v>0.24626533687114716</v>
      </c>
      <c r="H5390">
        <v>8.7417177855968475E-3</v>
      </c>
      <c r="I5390">
        <v>81.89908447380472</v>
      </c>
      <c r="J5390">
        <f t="shared" si="168"/>
        <v>0</v>
      </c>
    </row>
    <row r="5391" spans="1:10" x14ac:dyDescent="0.25">
      <c r="A5391" s="4" t="str">
        <f t="shared" si="169"/>
        <v>ZoneSouth Orange County9/30/2021 (5pm-7pm)14</v>
      </c>
      <c r="B5391" t="s">
        <v>103</v>
      </c>
      <c r="C5391" t="s">
        <v>128</v>
      </c>
      <c r="D5391" s="5" t="s">
        <v>354</v>
      </c>
      <c r="E5391">
        <v>14</v>
      </c>
      <c r="F5391">
        <v>0.36470609903335571</v>
      </c>
      <c r="G5391">
        <v>0.34926244616508484</v>
      </c>
      <c r="H5391">
        <v>8.5404003039002419E-3</v>
      </c>
      <c r="I5391">
        <v>83.195290231233727</v>
      </c>
      <c r="J5391">
        <f t="shared" si="168"/>
        <v>0</v>
      </c>
    </row>
    <row r="5392" spans="1:10" x14ac:dyDescent="0.25">
      <c r="A5392" s="4" t="str">
        <f t="shared" si="169"/>
        <v>ZoneSouth Orange County9/30/2021 (5pm-7pm)15</v>
      </c>
      <c r="B5392" t="s">
        <v>103</v>
      </c>
      <c r="C5392" t="s">
        <v>128</v>
      </c>
      <c r="D5392" s="5" t="s">
        <v>354</v>
      </c>
      <c r="E5392">
        <v>15</v>
      </c>
      <c r="F5392">
        <v>0.50211113691329956</v>
      </c>
      <c r="G5392">
        <v>0.50453072786331177</v>
      </c>
      <c r="H5392">
        <v>5.1090805791318417E-3</v>
      </c>
      <c r="I5392">
        <v>84.476668239751007</v>
      </c>
      <c r="J5392">
        <f t="shared" si="168"/>
        <v>0</v>
      </c>
    </row>
    <row r="5393" spans="1:10" x14ac:dyDescent="0.25">
      <c r="A5393" s="4" t="str">
        <f t="shared" si="169"/>
        <v>ZoneSouth Orange County9/30/2021 (5pm-7pm)16</v>
      </c>
      <c r="B5393" t="s">
        <v>103</v>
      </c>
      <c r="C5393" t="s">
        <v>128</v>
      </c>
      <c r="D5393" s="5" t="s">
        <v>354</v>
      </c>
      <c r="E5393">
        <v>16</v>
      </c>
      <c r="F5393">
        <v>0.73318666219711304</v>
      </c>
      <c r="G5393">
        <v>0.73076707124710083</v>
      </c>
      <c r="H5393">
        <v>5.1090805791318417E-3</v>
      </c>
      <c r="I5393">
        <v>86.490231241136286</v>
      </c>
      <c r="J5393">
        <f t="shared" si="168"/>
        <v>0</v>
      </c>
    </row>
    <row r="5394" spans="1:10" x14ac:dyDescent="0.25">
      <c r="A5394" s="4" t="str">
        <f t="shared" si="169"/>
        <v>ZoneSouth Orange County9/30/2021 (5pm-7pm)17</v>
      </c>
      <c r="B5394" t="s">
        <v>103</v>
      </c>
      <c r="C5394" t="s">
        <v>128</v>
      </c>
      <c r="D5394" s="5" t="s">
        <v>354</v>
      </c>
      <c r="E5394">
        <v>17</v>
      </c>
      <c r="F5394">
        <v>1.0002070665359497</v>
      </c>
      <c r="G5394">
        <v>0.9268004298210144</v>
      </c>
      <c r="H5394">
        <v>1.0202645324170589E-2</v>
      </c>
      <c r="I5394">
        <v>87.747012741867238</v>
      </c>
      <c r="J5394">
        <f t="shared" si="168"/>
        <v>0</v>
      </c>
    </row>
    <row r="5395" spans="1:10" x14ac:dyDescent="0.25">
      <c r="A5395" s="4" t="str">
        <f t="shared" si="169"/>
        <v>ZoneSouth Orange County9/30/2021 (5pm-7pm)18</v>
      </c>
      <c r="B5395" t="s">
        <v>103</v>
      </c>
      <c r="C5395" t="s">
        <v>128</v>
      </c>
      <c r="D5395" s="5" t="s">
        <v>354</v>
      </c>
      <c r="E5395">
        <v>18</v>
      </c>
      <c r="F5395">
        <v>1.2024890184402466</v>
      </c>
      <c r="G5395">
        <v>0.81244242191314697</v>
      </c>
      <c r="H5395">
        <v>1.1308573186397552E-2</v>
      </c>
      <c r="I5395">
        <v>88.047012741850736</v>
      </c>
      <c r="J5395">
        <f t="shared" si="168"/>
        <v>0</v>
      </c>
    </row>
    <row r="5396" spans="1:10" x14ac:dyDescent="0.25">
      <c r="A5396" s="4" t="str">
        <f t="shared" si="169"/>
        <v>ZoneSouth Orange County9/30/2021 (5pm-7pm)19</v>
      </c>
      <c r="B5396" t="s">
        <v>103</v>
      </c>
      <c r="C5396" t="s">
        <v>128</v>
      </c>
      <c r="D5396" s="5" t="s">
        <v>354</v>
      </c>
      <c r="E5396">
        <v>19</v>
      </c>
      <c r="F5396">
        <v>1.2379430532455444</v>
      </c>
      <c r="G5396">
        <v>1.0158137083053589</v>
      </c>
      <c r="H5396">
        <v>1.1427381075918674E-2</v>
      </c>
      <c r="I5396">
        <v>87.45080698441754</v>
      </c>
      <c r="J5396">
        <f t="shared" si="168"/>
        <v>0</v>
      </c>
    </row>
    <row r="5397" spans="1:10" x14ac:dyDescent="0.25">
      <c r="A5397" s="4" t="str">
        <f t="shared" si="169"/>
        <v>ZoneSouth Orange County9/30/2021 (5pm-7pm)20</v>
      </c>
      <c r="B5397" t="s">
        <v>103</v>
      </c>
      <c r="C5397" t="s">
        <v>128</v>
      </c>
      <c r="D5397" s="5" t="s">
        <v>354</v>
      </c>
      <c r="E5397">
        <v>20</v>
      </c>
      <c r="F5397">
        <v>1.2392324209213257</v>
      </c>
      <c r="G5397">
        <v>1.3841687440872192</v>
      </c>
      <c r="H5397">
        <v>1.1262295767664909E-2</v>
      </c>
      <c r="I5397">
        <v>82.881727229828101</v>
      </c>
      <c r="J5397">
        <f t="shared" si="168"/>
        <v>0</v>
      </c>
    </row>
    <row r="5398" spans="1:10" x14ac:dyDescent="0.25">
      <c r="A5398" s="4" t="str">
        <f t="shared" si="169"/>
        <v>ZoneSouth Orange County9/30/2021 (5pm-7pm)21</v>
      </c>
      <c r="B5398" t="s">
        <v>103</v>
      </c>
      <c r="C5398" t="s">
        <v>128</v>
      </c>
      <c r="D5398" s="5" t="s">
        <v>354</v>
      </c>
      <c r="E5398">
        <v>21</v>
      </c>
      <c r="F5398">
        <v>1.2076982259750366</v>
      </c>
      <c r="G5398">
        <v>1.2432461977005005</v>
      </c>
      <c r="H5398">
        <v>1.1097343638539314E-2</v>
      </c>
      <c r="I5398">
        <v>79.208853232643548</v>
      </c>
      <c r="J5398">
        <f t="shared" si="168"/>
        <v>0</v>
      </c>
    </row>
    <row r="5399" spans="1:10" x14ac:dyDescent="0.25">
      <c r="A5399" s="4" t="str">
        <f t="shared" si="169"/>
        <v>ZoneSouth Orange County9/30/2021 (5pm-7pm)22</v>
      </c>
      <c r="B5399" t="s">
        <v>103</v>
      </c>
      <c r="C5399" t="s">
        <v>128</v>
      </c>
      <c r="D5399" s="5" t="s">
        <v>354</v>
      </c>
      <c r="E5399">
        <v>22</v>
      </c>
      <c r="F5399">
        <v>1.1574254035949707</v>
      </c>
      <c r="G5399">
        <v>1.1975980997085571</v>
      </c>
      <c r="H5399">
        <v>1.2039816938340664E-2</v>
      </c>
      <c r="I5399">
        <v>77.437243983020238</v>
      </c>
      <c r="J5399">
        <f t="shared" si="168"/>
        <v>0</v>
      </c>
    </row>
    <row r="5400" spans="1:10" x14ac:dyDescent="0.25">
      <c r="A5400" s="4" t="str">
        <f t="shared" si="169"/>
        <v>ZoneSouth Orange County9/30/2021 (5pm-7pm)23</v>
      </c>
      <c r="B5400" t="s">
        <v>103</v>
      </c>
      <c r="C5400" t="s">
        <v>128</v>
      </c>
      <c r="D5400" s="5" t="s">
        <v>354</v>
      </c>
      <c r="E5400">
        <v>23</v>
      </c>
      <c r="F5400">
        <v>1.0677652359008789</v>
      </c>
      <c r="G5400">
        <v>1.1028707027435303</v>
      </c>
      <c r="H5400">
        <v>1.3692640699446201E-2</v>
      </c>
      <c r="I5400">
        <v>74.17793298724645</v>
      </c>
      <c r="J5400">
        <f t="shared" si="168"/>
        <v>0</v>
      </c>
    </row>
    <row r="5401" spans="1:10" x14ac:dyDescent="0.25">
      <c r="A5401" s="4" t="str">
        <f t="shared" si="169"/>
        <v>ZoneSouth Orange County9/30/2021 (5pm-7pm)24</v>
      </c>
      <c r="B5401" t="s">
        <v>103</v>
      </c>
      <c r="C5401" t="s">
        <v>128</v>
      </c>
      <c r="D5401" s="5" t="s">
        <v>354</v>
      </c>
      <c r="E5401">
        <v>24</v>
      </c>
      <c r="F5401">
        <v>0.93751019239425659</v>
      </c>
      <c r="G5401">
        <v>0.93438822031021118</v>
      </c>
      <c r="H5401">
        <v>1.3660883530974388E-2</v>
      </c>
      <c r="I5401">
        <v>72.180462482289116</v>
      </c>
      <c r="J5401">
        <f t="shared" si="168"/>
        <v>0</v>
      </c>
    </row>
    <row r="5402" spans="1:10" x14ac:dyDescent="0.25">
      <c r="A5402" s="4" t="str">
        <f t="shared" si="169"/>
        <v>ZoneSouth of LugoAverage Event Day (6pm-8pm)1</v>
      </c>
      <c r="B5402" t="s">
        <v>103</v>
      </c>
      <c r="C5402" t="s">
        <v>129</v>
      </c>
      <c r="D5402" s="5" t="s">
        <v>355</v>
      </c>
      <c r="E5402">
        <v>1</v>
      </c>
      <c r="F5402">
        <v>1.291456937789917</v>
      </c>
      <c r="G5402">
        <v>1.2951927185058594</v>
      </c>
      <c r="H5402">
        <v>1.09273511916399E-2</v>
      </c>
      <c r="I5402">
        <v>74.295377425060309</v>
      </c>
      <c r="J5402">
        <f t="shared" si="168"/>
        <v>0</v>
      </c>
    </row>
    <row r="5403" spans="1:10" x14ac:dyDescent="0.25">
      <c r="A5403" s="4" t="str">
        <f t="shared" si="169"/>
        <v>ZoneSouth of LugoAverage Event Day (6pm-8pm)2</v>
      </c>
      <c r="B5403" t="s">
        <v>103</v>
      </c>
      <c r="C5403" t="s">
        <v>129</v>
      </c>
      <c r="D5403" s="5" t="s">
        <v>355</v>
      </c>
      <c r="E5403">
        <v>2</v>
      </c>
      <c r="F5403">
        <v>1.0927189588546753</v>
      </c>
      <c r="G5403">
        <v>1.0996369123458862</v>
      </c>
      <c r="H5403">
        <v>1.0078436695039272E-2</v>
      </c>
      <c r="I5403">
        <v>72.999439735223703</v>
      </c>
      <c r="J5403">
        <f t="shared" si="168"/>
        <v>0</v>
      </c>
    </row>
    <row r="5404" spans="1:10" x14ac:dyDescent="0.25">
      <c r="A5404" s="4" t="str">
        <f t="shared" si="169"/>
        <v>ZoneSouth of LugoAverage Event Day (6pm-8pm)3</v>
      </c>
      <c r="B5404" t="s">
        <v>103</v>
      </c>
      <c r="C5404" t="s">
        <v>129</v>
      </c>
      <c r="D5404" s="5" t="s">
        <v>355</v>
      </c>
      <c r="E5404">
        <v>3</v>
      </c>
      <c r="F5404">
        <v>0.9487108588218689</v>
      </c>
      <c r="G5404">
        <v>0.96531999111175537</v>
      </c>
      <c r="H5404">
        <v>9.1761359944939613E-3</v>
      </c>
      <c r="I5404">
        <v>71.98775382605568</v>
      </c>
      <c r="J5404">
        <f t="shared" si="168"/>
        <v>0</v>
      </c>
    </row>
    <row r="5405" spans="1:10" x14ac:dyDescent="0.25">
      <c r="A5405" s="4" t="str">
        <f t="shared" si="169"/>
        <v>ZoneSouth of LugoAverage Event Day (6pm-8pm)4</v>
      </c>
      <c r="B5405" t="s">
        <v>103</v>
      </c>
      <c r="C5405" t="s">
        <v>129</v>
      </c>
      <c r="D5405" s="5" t="s">
        <v>355</v>
      </c>
      <c r="E5405">
        <v>4</v>
      </c>
      <c r="F5405">
        <v>0.85576289892196655</v>
      </c>
      <c r="G5405">
        <v>0.86286818981170654</v>
      </c>
      <c r="H5405">
        <v>8.3473669365048409E-3</v>
      </c>
      <c r="I5405">
        <v>71.369139571622398</v>
      </c>
      <c r="J5405">
        <f t="shared" si="168"/>
        <v>0</v>
      </c>
    </row>
    <row r="5406" spans="1:10" x14ac:dyDescent="0.25">
      <c r="A5406" s="4" t="str">
        <f t="shared" si="169"/>
        <v>ZoneSouth of LugoAverage Event Day (6pm-8pm)5</v>
      </c>
      <c r="B5406" t="s">
        <v>103</v>
      </c>
      <c r="C5406" t="s">
        <v>129</v>
      </c>
      <c r="D5406" s="5" t="s">
        <v>355</v>
      </c>
      <c r="E5406">
        <v>5</v>
      </c>
      <c r="F5406">
        <v>0.78672444820404053</v>
      </c>
      <c r="G5406">
        <v>0.79541844129562378</v>
      </c>
      <c r="H5406">
        <v>7.3651787824928761E-3</v>
      </c>
      <c r="I5406">
        <v>70.976900224036598</v>
      </c>
      <c r="J5406">
        <f t="shared" si="168"/>
        <v>0</v>
      </c>
    </row>
    <row r="5407" spans="1:10" x14ac:dyDescent="0.25">
      <c r="A5407" s="4" t="str">
        <f t="shared" si="169"/>
        <v>ZoneSouth of LugoAverage Event Day (6pm-8pm)6</v>
      </c>
      <c r="B5407" t="s">
        <v>103</v>
      </c>
      <c r="C5407" t="s">
        <v>129</v>
      </c>
      <c r="D5407" s="5" t="s">
        <v>355</v>
      </c>
      <c r="E5407">
        <v>6</v>
      </c>
      <c r="F5407">
        <v>0.75879627466201782</v>
      </c>
      <c r="G5407">
        <v>0.76042556762695313</v>
      </c>
      <c r="H5407">
        <v>6.2723369337618351E-3</v>
      </c>
      <c r="I5407">
        <v>70.661249526574338</v>
      </c>
      <c r="J5407">
        <f t="shared" si="168"/>
        <v>0</v>
      </c>
    </row>
    <row r="5408" spans="1:10" x14ac:dyDescent="0.25">
      <c r="A5408" s="4" t="str">
        <f t="shared" si="169"/>
        <v>ZoneSouth of LugoAverage Event Day (6pm-8pm)7</v>
      </c>
      <c r="B5408" t="s">
        <v>103</v>
      </c>
      <c r="C5408" t="s">
        <v>129</v>
      </c>
      <c r="D5408" s="5" t="s">
        <v>355</v>
      </c>
      <c r="E5408">
        <v>7</v>
      </c>
      <c r="F5408">
        <v>0.76188766956329346</v>
      </c>
      <c r="G5408">
        <v>0.77514958381652832</v>
      </c>
      <c r="H5408">
        <v>5.6245052255690098E-3</v>
      </c>
      <c r="I5408">
        <v>70.383447447266278</v>
      </c>
      <c r="J5408">
        <f t="shared" si="168"/>
        <v>0</v>
      </c>
    </row>
    <row r="5409" spans="1:10" x14ac:dyDescent="0.25">
      <c r="A5409" s="4" t="str">
        <f t="shared" si="169"/>
        <v>ZoneSouth of LugoAverage Event Day (6pm-8pm)8</v>
      </c>
      <c r="B5409" t="s">
        <v>103</v>
      </c>
      <c r="C5409" t="s">
        <v>129</v>
      </c>
      <c r="D5409" s="5" t="s">
        <v>355</v>
      </c>
      <c r="E5409">
        <v>8</v>
      </c>
      <c r="F5409">
        <v>0.72968393564224243</v>
      </c>
      <c r="G5409">
        <v>0.73274517059326172</v>
      </c>
      <c r="H5409">
        <v>5.8790305629372597E-3</v>
      </c>
      <c r="I5409">
        <v>70.205978896615136</v>
      </c>
      <c r="J5409">
        <f t="shared" si="168"/>
        <v>0</v>
      </c>
    </row>
    <row r="5410" spans="1:10" x14ac:dyDescent="0.25">
      <c r="A5410" s="4" t="str">
        <f t="shared" si="169"/>
        <v>ZoneSouth of LugoAverage Event Day (6pm-8pm)9</v>
      </c>
      <c r="B5410" t="s">
        <v>103</v>
      </c>
      <c r="C5410" t="s">
        <v>129</v>
      </c>
      <c r="D5410" s="5" t="s">
        <v>355</v>
      </c>
      <c r="E5410">
        <v>9</v>
      </c>
      <c r="F5410">
        <v>0.63008040189743042</v>
      </c>
      <c r="G5410">
        <v>0.63503074645996094</v>
      </c>
      <c r="H5410">
        <v>6.8329703062772751E-3</v>
      </c>
      <c r="I5410">
        <v>72.445521976520709</v>
      </c>
      <c r="J5410">
        <f t="shared" si="168"/>
        <v>0</v>
      </c>
    </row>
    <row r="5411" spans="1:10" x14ac:dyDescent="0.25">
      <c r="A5411" s="4" t="str">
        <f t="shared" si="169"/>
        <v>ZoneSouth of LugoAverage Event Day (6pm-8pm)10</v>
      </c>
      <c r="B5411" t="s">
        <v>103</v>
      </c>
      <c r="C5411" t="s">
        <v>129</v>
      </c>
      <c r="D5411" s="5" t="s">
        <v>355</v>
      </c>
      <c r="E5411">
        <v>10</v>
      </c>
      <c r="F5411">
        <v>0.57262587547302246</v>
      </c>
      <c r="G5411">
        <v>0.56946444511413574</v>
      </c>
      <c r="H5411">
        <v>8.1307385116815567E-3</v>
      </c>
      <c r="I5411">
        <v>77.102359792132887</v>
      </c>
      <c r="J5411">
        <f t="shared" si="168"/>
        <v>0</v>
      </c>
    </row>
    <row r="5412" spans="1:10" x14ac:dyDescent="0.25">
      <c r="A5412" s="4" t="str">
        <f t="shared" si="169"/>
        <v>ZoneSouth of LugoAverage Event Day (6pm-8pm)11</v>
      </c>
      <c r="B5412" t="s">
        <v>103</v>
      </c>
      <c r="C5412" t="s">
        <v>129</v>
      </c>
      <c r="D5412" s="5" t="s">
        <v>355</v>
      </c>
      <c r="E5412">
        <v>11</v>
      </c>
      <c r="F5412">
        <v>0.58472681045532227</v>
      </c>
      <c r="G5412">
        <v>0.59592324495315552</v>
      </c>
      <c r="H5412">
        <v>9.5653096213936806E-3</v>
      </c>
      <c r="I5412">
        <v>81.634947652581772</v>
      </c>
      <c r="J5412">
        <f t="shared" si="168"/>
        <v>0</v>
      </c>
    </row>
    <row r="5413" spans="1:10" x14ac:dyDescent="0.25">
      <c r="A5413" s="4" t="str">
        <f t="shared" si="169"/>
        <v>ZoneSouth of LugoAverage Event Day (6pm-8pm)12</v>
      </c>
      <c r="B5413" t="s">
        <v>103</v>
      </c>
      <c r="C5413" t="s">
        <v>129</v>
      </c>
      <c r="D5413" s="5" t="s">
        <v>355</v>
      </c>
      <c r="E5413">
        <v>12</v>
      </c>
      <c r="F5413">
        <v>0.7467658519744873</v>
      </c>
      <c r="G5413">
        <v>0.73808073997497559</v>
      </c>
      <c r="H5413">
        <v>1.107023935765028E-2</v>
      </c>
      <c r="I5413">
        <v>85.77170957289735</v>
      </c>
      <c r="J5413">
        <f t="shared" si="168"/>
        <v>0</v>
      </c>
    </row>
    <row r="5414" spans="1:10" x14ac:dyDescent="0.25">
      <c r="A5414" s="4" t="str">
        <f t="shared" si="169"/>
        <v>ZoneSouth of LugoAverage Event Day (6pm-8pm)13</v>
      </c>
      <c r="B5414" t="s">
        <v>103</v>
      </c>
      <c r="C5414" t="s">
        <v>129</v>
      </c>
      <c r="D5414" s="5" t="s">
        <v>355</v>
      </c>
      <c r="E5414">
        <v>13</v>
      </c>
      <c r="F5414">
        <v>1.0373042821884155</v>
      </c>
      <c r="G5414">
        <v>1.0480421781539917</v>
      </c>
      <c r="H5414">
        <v>1.2404497712850571E-2</v>
      </c>
      <c r="I5414">
        <v>89.124398869437044</v>
      </c>
      <c r="J5414">
        <f t="shared" si="168"/>
        <v>0</v>
      </c>
    </row>
    <row r="5415" spans="1:10" x14ac:dyDescent="0.25">
      <c r="A5415" s="4" t="str">
        <f t="shared" si="169"/>
        <v>ZoneSouth of LugoAverage Event Day (6pm-8pm)14</v>
      </c>
      <c r="B5415" t="s">
        <v>103</v>
      </c>
      <c r="C5415" t="s">
        <v>129</v>
      </c>
      <c r="D5415" s="5" t="s">
        <v>355</v>
      </c>
      <c r="E5415">
        <v>14</v>
      </c>
      <c r="F5415">
        <v>1.4096394777297974</v>
      </c>
      <c r="G5415">
        <v>1.4357609748840332</v>
      </c>
      <c r="H5415">
        <v>1.3106894679367542E-2</v>
      </c>
      <c r="I5415">
        <v>91.590887401911232</v>
      </c>
      <c r="J5415">
        <f t="shared" si="168"/>
        <v>0</v>
      </c>
    </row>
    <row r="5416" spans="1:10" x14ac:dyDescent="0.25">
      <c r="A5416" s="4" t="str">
        <f t="shared" si="169"/>
        <v>ZoneSouth of LugoAverage Event Day (6pm-8pm)15</v>
      </c>
      <c r="B5416" t="s">
        <v>103</v>
      </c>
      <c r="C5416" t="s">
        <v>129</v>
      </c>
      <c r="D5416" s="5" t="s">
        <v>355</v>
      </c>
      <c r="E5416">
        <v>15</v>
      </c>
      <c r="F5416">
        <v>1.7647877931594849</v>
      </c>
      <c r="G5416">
        <v>1.8097171783447266</v>
      </c>
      <c r="H5416">
        <v>1.2374980375170708E-2</v>
      </c>
      <c r="I5416">
        <v>93.306270183911423</v>
      </c>
      <c r="J5416">
        <f t="shared" si="168"/>
        <v>0</v>
      </c>
    </row>
    <row r="5417" spans="1:10" x14ac:dyDescent="0.25">
      <c r="A5417" s="4" t="str">
        <f t="shared" si="169"/>
        <v>ZoneSouth of LugoAverage Event Day (6pm-8pm)16</v>
      </c>
      <c r="B5417" t="s">
        <v>103</v>
      </c>
      <c r="C5417" t="s">
        <v>129</v>
      </c>
      <c r="D5417" s="5" t="s">
        <v>355</v>
      </c>
      <c r="E5417">
        <v>16</v>
      </c>
      <c r="F5417">
        <v>2.1971235275268555</v>
      </c>
      <c r="G5417">
        <v>2.2149398326873779</v>
      </c>
      <c r="H5417">
        <v>6.8152165040373802E-3</v>
      </c>
      <c r="I5417">
        <v>94.9469135522979</v>
      </c>
      <c r="J5417">
        <f t="shared" si="168"/>
        <v>0</v>
      </c>
    </row>
    <row r="5418" spans="1:10" x14ac:dyDescent="0.25">
      <c r="A5418" s="4" t="str">
        <f t="shared" si="169"/>
        <v>ZoneSouth of LugoAverage Event Day (6pm-8pm)17</v>
      </c>
      <c r="B5418" t="s">
        <v>103</v>
      </c>
      <c r="C5418" t="s">
        <v>129</v>
      </c>
      <c r="D5418" s="5" t="s">
        <v>355</v>
      </c>
      <c r="E5418">
        <v>17</v>
      </c>
      <c r="F5418">
        <v>2.5217022895812988</v>
      </c>
      <c r="G5418">
        <v>2.5038859844207764</v>
      </c>
      <c r="H5418">
        <v>6.8152165040373802E-3</v>
      </c>
      <c r="I5418">
        <v>95.058785112339379</v>
      </c>
      <c r="J5418">
        <f t="shared" si="168"/>
        <v>0</v>
      </c>
    </row>
    <row r="5419" spans="1:10" x14ac:dyDescent="0.25">
      <c r="A5419" s="4" t="str">
        <f t="shared" si="169"/>
        <v>ZoneSouth of LugoAverage Event Day (6pm-8pm)18</v>
      </c>
      <c r="B5419" t="s">
        <v>103</v>
      </c>
      <c r="C5419" t="s">
        <v>129</v>
      </c>
      <c r="D5419" s="5" t="s">
        <v>355</v>
      </c>
      <c r="E5419">
        <v>18</v>
      </c>
      <c r="F5419">
        <v>2.7319004535675049</v>
      </c>
      <c r="G5419">
        <v>2.7058298587799072</v>
      </c>
      <c r="H5419">
        <v>1.2515824288129807E-2</v>
      </c>
      <c r="I5419">
        <v>93.500175744414776</v>
      </c>
      <c r="J5419">
        <f t="shared" si="168"/>
        <v>0</v>
      </c>
    </row>
    <row r="5420" spans="1:10" x14ac:dyDescent="0.25">
      <c r="A5420" s="4" t="str">
        <f t="shared" si="169"/>
        <v>ZoneSouth of LugoAverage Event Day (6pm-8pm)19</v>
      </c>
      <c r="B5420" t="s">
        <v>103</v>
      </c>
      <c r="C5420" t="s">
        <v>129</v>
      </c>
      <c r="D5420" s="5" t="s">
        <v>355</v>
      </c>
      <c r="E5420">
        <v>19</v>
      </c>
      <c r="F5420">
        <v>2.7418439388275146</v>
      </c>
      <c r="G5420">
        <v>1.7055962085723877</v>
      </c>
      <c r="H5420">
        <v>1.4061595313251019E-2</v>
      </c>
      <c r="I5420">
        <v>91.383865604050939</v>
      </c>
      <c r="J5420">
        <f t="shared" si="168"/>
        <v>0</v>
      </c>
    </row>
    <row r="5421" spans="1:10" x14ac:dyDescent="0.25">
      <c r="A5421" s="4" t="str">
        <f t="shared" si="169"/>
        <v>ZoneSouth of LugoAverage Event Day (6pm-8pm)20</v>
      </c>
      <c r="B5421" t="s">
        <v>103</v>
      </c>
      <c r="C5421" t="s">
        <v>129</v>
      </c>
      <c r="D5421" s="5" t="s">
        <v>355</v>
      </c>
      <c r="E5421">
        <v>20</v>
      </c>
      <c r="F5421">
        <v>2.5505862236022949</v>
      </c>
      <c r="G5421">
        <v>2.0171287059783936</v>
      </c>
      <c r="H5421">
        <v>1.3695691712200642E-2</v>
      </c>
      <c r="I5421">
        <v>88.01315670912733</v>
      </c>
      <c r="J5421">
        <f t="shared" si="168"/>
        <v>0</v>
      </c>
    </row>
    <row r="5422" spans="1:10" x14ac:dyDescent="0.25">
      <c r="A5422" s="4" t="str">
        <f t="shared" si="169"/>
        <v>ZoneSouth of LugoAverage Event Day (6pm-8pm)21</v>
      </c>
      <c r="B5422" t="s">
        <v>103</v>
      </c>
      <c r="C5422" t="s">
        <v>129</v>
      </c>
      <c r="D5422" s="5" t="s">
        <v>355</v>
      </c>
      <c r="E5422">
        <v>21</v>
      </c>
      <c r="F5422">
        <v>2.3944976329803467</v>
      </c>
      <c r="G5422">
        <v>2.8459188938140869</v>
      </c>
      <c r="H5422">
        <v>1.3252881355583668E-2</v>
      </c>
      <c r="I5422">
        <v>83.832102895625496</v>
      </c>
      <c r="J5422">
        <f t="shared" si="168"/>
        <v>0</v>
      </c>
    </row>
    <row r="5423" spans="1:10" x14ac:dyDescent="0.25">
      <c r="A5423" s="4" t="str">
        <f t="shared" si="169"/>
        <v>ZoneSouth of LugoAverage Event Day (6pm-8pm)22</v>
      </c>
      <c r="B5423" t="s">
        <v>103</v>
      </c>
      <c r="C5423" t="s">
        <v>129</v>
      </c>
      <c r="D5423" s="5" t="s">
        <v>355</v>
      </c>
      <c r="E5423">
        <v>22</v>
      </c>
      <c r="F5423">
        <v>2.1929221153259277</v>
      </c>
      <c r="G5423">
        <v>2.3863570690155029</v>
      </c>
      <c r="H5423">
        <v>1.2734668329358101E-2</v>
      </c>
      <c r="I5423">
        <v>80.561803560001664</v>
      </c>
      <c r="J5423">
        <f t="shared" si="168"/>
        <v>0</v>
      </c>
    </row>
    <row r="5424" spans="1:10" x14ac:dyDescent="0.25">
      <c r="A5424" s="4" t="str">
        <f t="shared" si="169"/>
        <v>ZoneSouth of LugoAverage Event Day (6pm-8pm)23</v>
      </c>
      <c r="B5424" t="s">
        <v>103</v>
      </c>
      <c r="C5424" t="s">
        <v>129</v>
      </c>
      <c r="D5424" s="5" t="s">
        <v>355</v>
      </c>
      <c r="E5424">
        <v>23</v>
      </c>
      <c r="F5424">
        <v>1.923229455947876</v>
      </c>
      <c r="G5424">
        <v>2.0418045520782471</v>
      </c>
      <c r="H5424">
        <v>1.240759901702404E-2</v>
      </c>
      <c r="I5424">
        <v>78.058206876497124</v>
      </c>
      <c r="J5424">
        <f t="shared" si="168"/>
        <v>0</v>
      </c>
    </row>
    <row r="5425" spans="1:10" x14ac:dyDescent="0.25">
      <c r="A5425" s="4" t="str">
        <f t="shared" si="169"/>
        <v>ZoneSouth of LugoAverage Event Day (6pm-8pm)24</v>
      </c>
      <c r="B5425" t="s">
        <v>103</v>
      </c>
      <c r="C5425" t="s">
        <v>129</v>
      </c>
      <c r="D5425" s="5" t="s">
        <v>355</v>
      </c>
      <c r="E5425">
        <v>24</v>
      </c>
      <c r="F5425">
        <v>1.6148581504821777</v>
      </c>
      <c r="G5425">
        <v>1.6985347270965576</v>
      </c>
      <c r="H5425">
        <v>1.1633990332484245E-2</v>
      </c>
      <c r="I5425">
        <v>76.218971771620446</v>
      </c>
      <c r="J5425">
        <f t="shared" si="168"/>
        <v>0</v>
      </c>
    </row>
    <row r="5426" spans="1:10" x14ac:dyDescent="0.25">
      <c r="A5426" s="4" t="str">
        <f t="shared" si="169"/>
        <v>ZoneSouth of Lugo6/17/2021 (8pm-9pm)1</v>
      </c>
      <c r="B5426" t="s">
        <v>103</v>
      </c>
      <c r="C5426" t="s">
        <v>129</v>
      </c>
      <c r="D5426" s="5" t="s">
        <v>356</v>
      </c>
      <c r="E5426">
        <v>1</v>
      </c>
      <c r="F5426">
        <v>1.1954792737960815</v>
      </c>
      <c r="G5426">
        <v>1.1968317031860352</v>
      </c>
      <c r="H5426">
        <v>1.1795987375080585E-2</v>
      </c>
      <c r="I5426">
        <v>72.332003795528848</v>
      </c>
      <c r="J5426">
        <f t="shared" si="168"/>
        <v>0</v>
      </c>
    </row>
    <row r="5427" spans="1:10" x14ac:dyDescent="0.25">
      <c r="A5427" s="4" t="str">
        <f t="shared" si="169"/>
        <v>ZoneSouth of Lugo6/17/2021 (8pm-9pm)2</v>
      </c>
      <c r="B5427" t="s">
        <v>103</v>
      </c>
      <c r="C5427" t="s">
        <v>129</v>
      </c>
      <c r="D5427" s="5" t="s">
        <v>356</v>
      </c>
      <c r="E5427">
        <v>2</v>
      </c>
      <c r="F5427">
        <v>0.99862265586853027</v>
      </c>
      <c r="G5427">
        <v>1.0103393793106079</v>
      </c>
      <c r="H5427">
        <v>1.061773207038641E-2</v>
      </c>
      <c r="I5427">
        <v>71.194603140775058</v>
      </c>
      <c r="J5427">
        <f t="shared" si="168"/>
        <v>0</v>
      </c>
    </row>
    <row r="5428" spans="1:10" x14ac:dyDescent="0.25">
      <c r="A5428" s="4" t="str">
        <f t="shared" si="169"/>
        <v>ZoneSouth of Lugo6/17/2021 (8pm-9pm)3</v>
      </c>
      <c r="B5428" t="s">
        <v>103</v>
      </c>
      <c r="C5428" t="s">
        <v>129</v>
      </c>
      <c r="D5428" s="5" t="s">
        <v>356</v>
      </c>
      <c r="E5428">
        <v>3</v>
      </c>
      <c r="F5428">
        <v>0.88426786661148071</v>
      </c>
      <c r="G5428">
        <v>0.89212191104888916</v>
      </c>
      <c r="H5428">
        <v>9.6058500930666924E-3</v>
      </c>
      <c r="I5428">
        <v>70.23255436817854</v>
      </c>
      <c r="J5428">
        <f t="shared" si="168"/>
        <v>0</v>
      </c>
    </row>
    <row r="5429" spans="1:10" x14ac:dyDescent="0.25">
      <c r="A5429" s="4" t="str">
        <f t="shared" si="169"/>
        <v>ZoneSouth of Lugo6/17/2021 (8pm-9pm)4</v>
      </c>
      <c r="B5429" t="s">
        <v>103</v>
      </c>
      <c r="C5429" t="s">
        <v>129</v>
      </c>
      <c r="D5429" s="5" t="s">
        <v>356</v>
      </c>
      <c r="E5429">
        <v>4</v>
      </c>
      <c r="F5429">
        <v>0.7909092903137207</v>
      </c>
      <c r="G5429">
        <v>0.80927616357803345</v>
      </c>
      <c r="H5429">
        <v>8.6892573162913322E-3</v>
      </c>
      <c r="I5429">
        <v>69.440816414593357</v>
      </c>
      <c r="J5429">
        <f t="shared" si="168"/>
        <v>0</v>
      </c>
    </row>
    <row r="5430" spans="1:10" x14ac:dyDescent="0.25">
      <c r="A5430" s="4" t="str">
        <f t="shared" si="169"/>
        <v>ZoneSouth of Lugo6/17/2021 (8pm-9pm)5</v>
      </c>
      <c r="B5430" t="s">
        <v>103</v>
      </c>
      <c r="C5430" t="s">
        <v>129</v>
      </c>
      <c r="D5430" s="5" t="s">
        <v>356</v>
      </c>
      <c r="E5430">
        <v>5</v>
      </c>
      <c r="F5430">
        <v>0.73277169466018677</v>
      </c>
      <c r="G5430">
        <v>0.74510788917541504</v>
      </c>
      <c r="H5430">
        <v>7.7182501554489136E-3</v>
      </c>
      <c r="I5430">
        <v>68.90932251374862</v>
      </c>
      <c r="J5430">
        <f t="shared" si="168"/>
        <v>0</v>
      </c>
    </row>
    <row r="5431" spans="1:10" x14ac:dyDescent="0.25">
      <c r="A5431" s="4" t="str">
        <f t="shared" si="169"/>
        <v>ZoneSouth of Lugo6/17/2021 (8pm-9pm)6</v>
      </c>
      <c r="B5431" t="s">
        <v>103</v>
      </c>
      <c r="C5431" t="s">
        <v>129</v>
      </c>
      <c r="D5431" s="5" t="s">
        <v>356</v>
      </c>
      <c r="E5431">
        <v>6</v>
      </c>
      <c r="F5431">
        <v>0.70587074756622314</v>
      </c>
      <c r="G5431">
        <v>0.71237224340438843</v>
      </c>
      <c r="H5431">
        <v>6.6107520833611488E-3</v>
      </c>
      <c r="I5431">
        <v>68.40889259767701</v>
      </c>
      <c r="J5431">
        <f t="shared" si="168"/>
        <v>0</v>
      </c>
    </row>
    <row r="5432" spans="1:10" x14ac:dyDescent="0.25">
      <c r="A5432" s="4" t="str">
        <f t="shared" si="169"/>
        <v>ZoneSouth of Lugo6/17/2021 (8pm-9pm)7</v>
      </c>
      <c r="B5432" t="s">
        <v>103</v>
      </c>
      <c r="C5432" t="s">
        <v>129</v>
      </c>
      <c r="D5432" s="5" t="s">
        <v>356</v>
      </c>
      <c r="E5432">
        <v>7</v>
      </c>
      <c r="F5432">
        <v>0.67277580499649048</v>
      </c>
      <c r="G5432">
        <v>0.68032985925674438</v>
      </c>
      <c r="H5432">
        <v>6.0601658187806606E-3</v>
      </c>
      <c r="I5432">
        <v>68.108157129248937</v>
      </c>
      <c r="J5432">
        <f t="shared" si="168"/>
        <v>0</v>
      </c>
    </row>
    <row r="5433" spans="1:10" x14ac:dyDescent="0.25">
      <c r="A5433" s="4" t="str">
        <f t="shared" si="169"/>
        <v>ZoneSouth of Lugo6/17/2021 (8pm-9pm)8</v>
      </c>
      <c r="B5433" t="s">
        <v>103</v>
      </c>
      <c r="C5433" t="s">
        <v>129</v>
      </c>
      <c r="D5433" s="5" t="s">
        <v>356</v>
      </c>
      <c r="E5433">
        <v>8</v>
      </c>
      <c r="F5433">
        <v>0.64015239477157593</v>
      </c>
      <c r="G5433">
        <v>0.63695108890533447</v>
      </c>
      <c r="H5433">
        <v>6.1472579836845398E-3</v>
      </c>
      <c r="I5433">
        <v>68.767636300609141</v>
      </c>
      <c r="J5433">
        <f t="shared" si="168"/>
        <v>0</v>
      </c>
    </row>
    <row r="5434" spans="1:10" x14ac:dyDescent="0.25">
      <c r="A5434" s="4" t="str">
        <f t="shared" si="169"/>
        <v>ZoneSouth of Lugo6/17/2021 (8pm-9pm)9</v>
      </c>
      <c r="B5434" t="s">
        <v>103</v>
      </c>
      <c r="C5434" t="s">
        <v>129</v>
      </c>
      <c r="D5434" s="5" t="s">
        <v>356</v>
      </c>
      <c r="E5434">
        <v>9</v>
      </c>
      <c r="F5434">
        <v>0.630931556224823</v>
      </c>
      <c r="G5434">
        <v>0.61168229579925537</v>
      </c>
      <c r="H5434">
        <v>7.0703793317079544E-3</v>
      </c>
      <c r="I5434">
        <v>71.796443994455601</v>
      </c>
      <c r="J5434">
        <f t="shared" si="168"/>
        <v>0</v>
      </c>
    </row>
    <row r="5435" spans="1:10" x14ac:dyDescent="0.25">
      <c r="A5435" s="4" t="str">
        <f t="shared" si="169"/>
        <v>ZoneSouth of Lugo6/17/2021 (8pm-9pm)10</v>
      </c>
      <c r="B5435" t="s">
        <v>103</v>
      </c>
      <c r="C5435" t="s">
        <v>129</v>
      </c>
      <c r="D5435" s="5" t="s">
        <v>356</v>
      </c>
      <c r="E5435">
        <v>10</v>
      </c>
      <c r="F5435">
        <v>0.59955471754074097</v>
      </c>
      <c r="G5435">
        <v>0.55923563241958618</v>
      </c>
      <c r="H5435">
        <v>8.5108382627367973E-3</v>
      </c>
      <c r="I5435">
        <v>74.945885488747081</v>
      </c>
      <c r="J5435">
        <f t="shared" si="168"/>
        <v>0</v>
      </c>
    </row>
    <row r="5436" spans="1:10" x14ac:dyDescent="0.25">
      <c r="A5436" s="4" t="str">
        <f t="shared" si="169"/>
        <v>ZoneSouth of Lugo6/17/2021 (8pm-9pm)11</v>
      </c>
      <c r="B5436" t="s">
        <v>103</v>
      </c>
      <c r="C5436" t="s">
        <v>129</v>
      </c>
      <c r="D5436" s="5" t="s">
        <v>356</v>
      </c>
      <c r="E5436">
        <v>11</v>
      </c>
      <c r="F5436">
        <v>0.58520591259002686</v>
      </c>
      <c r="G5436">
        <v>0.5520249605178833</v>
      </c>
      <c r="H5436">
        <v>1.0145634412765503E-2</v>
      </c>
      <c r="I5436">
        <v>77.538561828565463</v>
      </c>
      <c r="J5436">
        <f t="shared" si="168"/>
        <v>0</v>
      </c>
    </row>
    <row r="5437" spans="1:10" x14ac:dyDescent="0.25">
      <c r="A5437" s="4" t="str">
        <f t="shared" si="169"/>
        <v>ZoneSouth of Lugo6/17/2021 (8pm-9pm)12</v>
      </c>
      <c r="B5437" t="s">
        <v>103</v>
      </c>
      <c r="C5437" t="s">
        <v>129</v>
      </c>
      <c r="D5437" s="5" t="s">
        <v>356</v>
      </c>
      <c r="E5437">
        <v>12</v>
      </c>
      <c r="F5437">
        <v>0.66515922546386719</v>
      </c>
      <c r="G5437">
        <v>0.66614031791687012</v>
      </c>
      <c r="H5437">
        <v>1.1794596910476685E-2</v>
      </c>
      <c r="I5437">
        <v>82.552929001925293</v>
      </c>
      <c r="J5437">
        <f t="shared" si="168"/>
        <v>0</v>
      </c>
    </row>
    <row r="5438" spans="1:10" x14ac:dyDescent="0.25">
      <c r="A5438" s="4" t="str">
        <f t="shared" si="169"/>
        <v>ZoneSouth of Lugo6/17/2021 (8pm-9pm)13</v>
      </c>
      <c r="B5438" t="s">
        <v>103</v>
      </c>
      <c r="C5438" t="s">
        <v>129</v>
      </c>
      <c r="D5438" s="5" t="s">
        <v>356</v>
      </c>
      <c r="E5438">
        <v>13</v>
      </c>
      <c r="F5438">
        <v>0.88646042346954346</v>
      </c>
      <c r="G5438">
        <v>0.86314195394515991</v>
      </c>
      <c r="H5438">
        <v>1.333337090909481E-2</v>
      </c>
      <c r="I5438">
        <v>86.889443960919181</v>
      </c>
      <c r="J5438">
        <f t="shared" si="168"/>
        <v>0</v>
      </c>
    </row>
    <row r="5439" spans="1:10" x14ac:dyDescent="0.25">
      <c r="A5439" s="4" t="str">
        <f t="shared" si="169"/>
        <v>ZoneSouth of Lugo6/17/2021 (8pm-9pm)14</v>
      </c>
      <c r="B5439" t="s">
        <v>103</v>
      </c>
      <c r="C5439" t="s">
        <v>129</v>
      </c>
      <c r="D5439" s="5" t="s">
        <v>356</v>
      </c>
      <c r="E5439">
        <v>14</v>
      </c>
      <c r="F5439">
        <v>1.1625019311904907</v>
      </c>
      <c r="G5439">
        <v>1.15144944190979</v>
      </c>
      <c r="H5439">
        <v>1.4435908757150173E-2</v>
      </c>
      <c r="I5439">
        <v>88.358349479466114</v>
      </c>
      <c r="J5439">
        <f t="shared" si="168"/>
        <v>0</v>
      </c>
    </row>
    <row r="5440" spans="1:10" x14ac:dyDescent="0.25">
      <c r="A5440" s="4" t="str">
        <f t="shared" si="169"/>
        <v>ZoneSouth of Lugo6/17/2021 (8pm-9pm)15</v>
      </c>
      <c r="B5440" t="s">
        <v>103</v>
      </c>
      <c r="C5440" t="s">
        <v>129</v>
      </c>
      <c r="D5440" s="5" t="s">
        <v>356</v>
      </c>
      <c r="E5440">
        <v>15</v>
      </c>
      <c r="F5440">
        <v>1.4478555917739868</v>
      </c>
      <c r="G5440">
        <v>1.4334882497787476</v>
      </c>
      <c r="H5440">
        <v>1.4943672344088554E-2</v>
      </c>
      <c r="I5440">
        <v>88.979528931145936</v>
      </c>
      <c r="J5440">
        <f t="shared" si="168"/>
        <v>0</v>
      </c>
    </row>
    <row r="5441" spans="1:10" x14ac:dyDescent="0.25">
      <c r="A5441" s="4" t="str">
        <f t="shared" si="169"/>
        <v>ZoneSouth of Lugo6/17/2021 (8pm-9pm)16</v>
      </c>
      <c r="B5441" t="s">
        <v>103</v>
      </c>
      <c r="C5441" t="s">
        <v>129</v>
      </c>
      <c r="D5441" s="5" t="s">
        <v>356</v>
      </c>
      <c r="E5441">
        <v>16</v>
      </c>
      <c r="F5441">
        <v>1.7074267864227295</v>
      </c>
      <c r="G5441">
        <v>1.7195087671279907</v>
      </c>
      <c r="H5441">
        <v>1.4779781922698021E-2</v>
      </c>
      <c r="I5441">
        <v>88.972878056055947</v>
      </c>
      <c r="J5441">
        <f t="shared" si="168"/>
        <v>0</v>
      </c>
    </row>
    <row r="5442" spans="1:10" x14ac:dyDescent="0.25">
      <c r="A5442" s="4" t="str">
        <f t="shared" si="169"/>
        <v>ZoneSouth of Lugo6/17/2021 (8pm-9pm)17</v>
      </c>
      <c r="B5442" t="s">
        <v>103</v>
      </c>
      <c r="C5442" t="s">
        <v>129</v>
      </c>
      <c r="D5442" s="5" t="s">
        <v>356</v>
      </c>
      <c r="E5442">
        <v>17</v>
      </c>
      <c r="F5442">
        <v>1.9515335559844971</v>
      </c>
      <c r="G5442">
        <v>1.9734457731246948</v>
      </c>
      <c r="H5442">
        <v>1.3187063857913017E-2</v>
      </c>
      <c r="I5442">
        <v>88.948023891385887</v>
      </c>
      <c r="J5442">
        <f t="shared" ref="J5442:J5505" si="170">INDEX(events, MATCH(CONCATENATE(B5442, C5442, D5442), events_y, 0), MATCH("Confidential", events_x, 0))</f>
        <v>0</v>
      </c>
    </row>
    <row r="5443" spans="1:10" x14ac:dyDescent="0.25">
      <c r="A5443" s="4" t="str">
        <f t="shared" ref="A5443:A5506" si="171">B5443&amp;C5443&amp;D5443&amp;E5443</f>
        <v>ZoneSouth of Lugo6/17/2021 (8pm-9pm)18</v>
      </c>
      <c r="B5443" t="s">
        <v>103</v>
      </c>
      <c r="C5443" t="s">
        <v>129</v>
      </c>
      <c r="D5443" s="5" t="s">
        <v>356</v>
      </c>
      <c r="E5443">
        <v>18</v>
      </c>
      <c r="F5443">
        <v>2.146669864654541</v>
      </c>
      <c r="G5443">
        <v>2.1611819267272949</v>
      </c>
      <c r="H5443">
        <v>7.0944982580840588E-3</v>
      </c>
      <c r="I5443">
        <v>87.261851606503413</v>
      </c>
      <c r="J5443">
        <f t="shared" si="170"/>
        <v>0</v>
      </c>
    </row>
    <row r="5444" spans="1:10" x14ac:dyDescent="0.25">
      <c r="A5444" s="4" t="str">
        <f t="shared" si="171"/>
        <v>ZoneSouth of Lugo6/17/2021 (8pm-9pm)19</v>
      </c>
      <c r="B5444" t="s">
        <v>103</v>
      </c>
      <c r="C5444" t="s">
        <v>129</v>
      </c>
      <c r="D5444" s="5" t="s">
        <v>356</v>
      </c>
      <c r="E5444">
        <v>19</v>
      </c>
      <c r="F5444">
        <v>2.2344489097595215</v>
      </c>
      <c r="G5444">
        <v>2.2199368476867676</v>
      </c>
      <c r="H5444">
        <v>7.0944982580840588E-3</v>
      </c>
      <c r="I5444">
        <v>85.351515390515473</v>
      </c>
      <c r="J5444">
        <f t="shared" si="170"/>
        <v>0</v>
      </c>
    </row>
    <row r="5445" spans="1:10" x14ac:dyDescent="0.25">
      <c r="A5445" s="4" t="str">
        <f t="shared" si="171"/>
        <v>ZoneSouth of Lugo6/17/2021 (8pm-9pm)20</v>
      </c>
      <c r="B5445" t="s">
        <v>103</v>
      </c>
      <c r="C5445" t="s">
        <v>129</v>
      </c>
      <c r="D5445" s="5" t="s">
        <v>356</v>
      </c>
      <c r="E5445">
        <v>20</v>
      </c>
      <c r="F5445">
        <v>2.1136889457702637</v>
      </c>
      <c r="G5445">
        <v>2.1026594638824463</v>
      </c>
      <c r="H5445">
        <v>1.2115648947656155E-2</v>
      </c>
      <c r="I5445">
        <v>82.290335426595902</v>
      </c>
      <c r="J5445">
        <f t="shared" si="170"/>
        <v>0</v>
      </c>
    </row>
    <row r="5446" spans="1:10" x14ac:dyDescent="0.25">
      <c r="A5446" s="4" t="str">
        <f t="shared" si="171"/>
        <v>ZoneSouth of Lugo6/17/2021 (8pm-9pm)21</v>
      </c>
      <c r="B5446" t="s">
        <v>103</v>
      </c>
      <c r="C5446" t="s">
        <v>129</v>
      </c>
      <c r="D5446" s="5" t="s">
        <v>356</v>
      </c>
      <c r="E5446">
        <v>21</v>
      </c>
      <c r="F5446">
        <v>2.0156707763671875</v>
      </c>
      <c r="G5446">
        <v>1.3473498821258545</v>
      </c>
      <c r="H5446">
        <v>1.2987732887268066E-2</v>
      </c>
      <c r="I5446">
        <v>78.44798541809007</v>
      </c>
      <c r="J5446">
        <f t="shared" si="170"/>
        <v>0</v>
      </c>
    </row>
    <row r="5447" spans="1:10" x14ac:dyDescent="0.25">
      <c r="A5447" s="4" t="str">
        <f t="shared" si="171"/>
        <v>ZoneSouth of Lugo6/17/2021 (8pm-9pm)22</v>
      </c>
      <c r="B5447" t="s">
        <v>103</v>
      </c>
      <c r="C5447" t="s">
        <v>129</v>
      </c>
      <c r="D5447" s="5" t="s">
        <v>356</v>
      </c>
      <c r="E5447">
        <v>22</v>
      </c>
      <c r="F5447">
        <v>1.8919870853424072</v>
      </c>
      <c r="G5447">
        <v>2.1732521057128906</v>
      </c>
      <c r="H5447">
        <v>1.3376056216657162E-2</v>
      </c>
      <c r="I5447">
        <v>75.261516341702261</v>
      </c>
      <c r="J5447">
        <f t="shared" si="170"/>
        <v>0</v>
      </c>
    </row>
    <row r="5448" spans="1:10" x14ac:dyDescent="0.25">
      <c r="A5448" s="4" t="str">
        <f t="shared" si="171"/>
        <v>ZoneSouth of Lugo6/17/2021 (8pm-9pm)23</v>
      </c>
      <c r="B5448" t="s">
        <v>103</v>
      </c>
      <c r="C5448" t="s">
        <v>129</v>
      </c>
      <c r="D5448" s="5" t="s">
        <v>356</v>
      </c>
      <c r="E5448">
        <v>23</v>
      </c>
      <c r="F5448">
        <v>1.7046052217483521</v>
      </c>
      <c r="G5448">
        <v>1.7655423879623413</v>
      </c>
      <c r="H5448">
        <v>1.3211431913077831E-2</v>
      </c>
      <c r="I5448">
        <v>73.796229734544454</v>
      </c>
      <c r="J5448">
        <f t="shared" si="170"/>
        <v>0</v>
      </c>
    </row>
    <row r="5449" spans="1:10" x14ac:dyDescent="0.25">
      <c r="A5449" s="4" t="str">
        <f t="shared" si="171"/>
        <v>ZoneSouth of Lugo6/17/2021 (8pm-9pm)24</v>
      </c>
      <c r="B5449" t="s">
        <v>103</v>
      </c>
      <c r="C5449" t="s">
        <v>129</v>
      </c>
      <c r="D5449" s="5" t="s">
        <v>356</v>
      </c>
      <c r="E5449">
        <v>24</v>
      </c>
      <c r="F5449">
        <v>1.4642635583877563</v>
      </c>
      <c r="G5449">
        <v>1.466213583946228</v>
      </c>
      <c r="H5449">
        <v>1.2517905794084072E-2</v>
      </c>
      <c r="I5449">
        <v>71.902945052968192</v>
      </c>
      <c r="J5449">
        <f t="shared" si="170"/>
        <v>0</v>
      </c>
    </row>
    <row r="5450" spans="1:10" x14ac:dyDescent="0.25">
      <c r="A5450" s="4" t="str">
        <f t="shared" si="171"/>
        <v>ZoneSouth of Lugo7/9/2021 (5pm-6pm &amp; 6:30pm-8:58pm)1</v>
      </c>
      <c r="B5450" t="s">
        <v>103</v>
      </c>
      <c r="C5450" t="s">
        <v>129</v>
      </c>
      <c r="D5450" s="5" t="s">
        <v>357</v>
      </c>
      <c r="E5450">
        <v>1</v>
      </c>
      <c r="F5450">
        <v>1.2791118621826172</v>
      </c>
      <c r="G5450">
        <v>1.3041596412658691</v>
      </c>
      <c r="H5450">
        <v>1.1673138476908207E-2</v>
      </c>
      <c r="I5450">
        <v>73.234370063690392</v>
      </c>
      <c r="J5450">
        <f t="shared" si="170"/>
        <v>0</v>
      </c>
    </row>
    <row r="5451" spans="1:10" x14ac:dyDescent="0.25">
      <c r="A5451" s="4" t="str">
        <f t="shared" si="171"/>
        <v>ZoneSouth of Lugo7/9/2021 (5pm-6pm &amp; 6:30pm-8:58pm)2</v>
      </c>
      <c r="B5451" t="s">
        <v>103</v>
      </c>
      <c r="C5451" t="s">
        <v>129</v>
      </c>
      <c r="D5451" s="5" t="s">
        <v>357</v>
      </c>
      <c r="E5451">
        <v>2</v>
      </c>
      <c r="F5451">
        <v>1.0758334398269653</v>
      </c>
      <c r="G5451">
        <v>1.1097979545593262</v>
      </c>
      <c r="H5451">
        <v>1.0629293508827686E-2</v>
      </c>
      <c r="I5451">
        <v>72.579285350316638</v>
      </c>
      <c r="J5451">
        <f t="shared" si="170"/>
        <v>0</v>
      </c>
    </row>
    <row r="5452" spans="1:10" x14ac:dyDescent="0.25">
      <c r="A5452" s="4" t="str">
        <f t="shared" si="171"/>
        <v>ZoneSouth of Lugo7/9/2021 (5pm-6pm &amp; 6:30pm-8:58pm)3</v>
      </c>
      <c r="B5452" t="s">
        <v>103</v>
      </c>
      <c r="C5452" t="s">
        <v>129</v>
      </c>
      <c r="D5452" s="5" t="s">
        <v>357</v>
      </c>
      <c r="E5452">
        <v>3</v>
      </c>
      <c r="F5452">
        <v>0.94801074266433716</v>
      </c>
      <c r="G5452">
        <v>0.98015272617340088</v>
      </c>
      <c r="H5452">
        <v>9.8112225532531738E-3</v>
      </c>
      <c r="I5452">
        <v>71.822738853501122</v>
      </c>
      <c r="J5452">
        <f t="shared" si="170"/>
        <v>0</v>
      </c>
    </row>
    <row r="5453" spans="1:10" x14ac:dyDescent="0.25">
      <c r="A5453" s="4" t="str">
        <f t="shared" si="171"/>
        <v>ZoneSouth of Lugo7/9/2021 (5pm-6pm &amp; 6:30pm-8:58pm)4</v>
      </c>
      <c r="B5453" t="s">
        <v>103</v>
      </c>
      <c r="C5453" t="s">
        <v>129</v>
      </c>
      <c r="D5453" s="5" t="s">
        <v>357</v>
      </c>
      <c r="E5453">
        <v>4</v>
      </c>
      <c r="F5453">
        <v>0.8602602481842041</v>
      </c>
      <c r="G5453">
        <v>0.87911224365234375</v>
      </c>
      <c r="H5453">
        <v>8.9321229606866837E-3</v>
      </c>
      <c r="I5453">
        <v>71.505998089165743</v>
      </c>
      <c r="J5453">
        <f t="shared" si="170"/>
        <v>0</v>
      </c>
    </row>
    <row r="5454" spans="1:10" x14ac:dyDescent="0.25">
      <c r="A5454" s="4" t="str">
        <f t="shared" si="171"/>
        <v>ZoneSouth of Lugo7/9/2021 (5pm-6pm &amp; 6:30pm-8:58pm)5</v>
      </c>
      <c r="B5454" t="s">
        <v>103</v>
      </c>
      <c r="C5454" t="s">
        <v>129</v>
      </c>
      <c r="D5454" s="5" t="s">
        <v>357</v>
      </c>
      <c r="E5454">
        <v>5</v>
      </c>
      <c r="F5454">
        <v>0.80455464124679565</v>
      </c>
      <c r="G5454">
        <v>0.80786436796188354</v>
      </c>
      <c r="H5454">
        <v>7.9730404540896416E-3</v>
      </c>
      <c r="I5454">
        <v>71.158227388520999</v>
      </c>
      <c r="J5454">
        <f t="shared" si="170"/>
        <v>0</v>
      </c>
    </row>
    <row r="5455" spans="1:10" x14ac:dyDescent="0.25">
      <c r="A5455" s="4" t="str">
        <f t="shared" si="171"/>
        <v>ZoneSouth of Lugo7/9/2021 (5pm-6pm &amp; 6:30pm-8:58pm)6</v>
      </c>
      <c r="B5455" t="s">
        <v>103</v>
      </c>
      <c r="C5455" t="s">
        <v>129</v>
      </c>
      <c r="D5455" s="5" t="s">
        <v>357</v>
      </c>
      <c r="E5455">
        <v>6</v>
      </c>
      <c r="F5455">
        <v>0.76112657785415649</v>
      </c>
      <c r="G5455">
        <v>0.76073598861694336</v>
      </c>
      <c r="H5455">
        <v>6.8959244526922703E-3</v>
      </c>
      <c r="I5455">
        <v>70.346769426759494</v>
      </c>
      <c r="J5455">
        <f t="shared" si="170"/>
        <v>0</v>
      </c>
    </row>
    <row r="5456" spans="1:10" x14ac:dyDescent="0.25">
      <c r="A5456" s="4" t="str">
        <f t="shared" si="171"/>
        <v>ZoneSouth of Lugo7/9/2021 (5pm-6pm &amp; 6:30pm-8:58pm)7</v>
      </c>
      <c r="B5456" t="s">
        <v>103</v>
      </c>
      <c r="C5456" t="s">
        <v>129</v>
      </c>
      <c r="D5456" s="5" t="s">
        <v>357</v>
      </c>
      <c r="E5456">
        <v>7</v>
      </c>
      <c r="F5456">
        <v>0.73196351528167725</v>
      </c>
      <c r="G5456">
        <v>0.72682654857635498</v>
      </c>
      <c r="H5456">
        <v>6.3560367561876774E-3</v>
      </c>
      <c r="I5456">
        <v>69.995843312090074</v>
      </c>
      <c r="J5456">
        <f t="shared" si="170"/>
        <v>0</v>
      </c>
    </row>
    <row r="5457" spans="1:10" x14ac:dyDescent="0.25">
      <c r="A5457" s="4" t="str">
        <f t="shared" si="171"/>
        <v>ZoneSouth of Lugo7/9/2021 (5pm-6pm &amp; 6:30pm-8:58pm)8</v>
      </c>
      <c r="B5457" t="s">
        <v>103</v>
      </c>
      <c r="C5457" t="s">
        <v>129</v>
      </c>
      <c r="D5457" s="5" t="s">
        <v>357</v>
      </c>
      <c r="E5457">
        <v>8</v>
      </c>
      <c r="F5457">
        <v>0.70682448148727417</v>
      </c>
      <c r="G5457">
        <v>0.70099067687988281</v>
      </c>
      <c r="H5457">
        <v>6.5807774662971497E-3</v>
      </c>
      <c r="I5457">
        <v>70.580430573245906</v>
      </c>
      <c r="J5457">
        <f t="shared" si="170"/>
        <v>0</v>
      </c>
    </row>
    <row r="5458" spans="1:10" x14ac:dyDescent="0.25">
      <c r="A5458" s="4" t="str">
        <f t="shared" si="171"/>
        <v>ZoneSouth of Lugo7/9/2021 (5pm-6pm &amp; 6:30pm-8:58pm)9</v>
      </c>
      <c r="B5458" t="s">
        <v>103</v>
      </c>
      <c r="C5458" t="s">
        <v>129</v>
      </c>
      <c r="D5458" s="5" t="s">
        <v>357</v>
      </c>
      <c r="E5458">
        <v>9</v>
      </c>
      <c r="F5458">
        <v>0.66664803028106689</v>
      </c>
      <c r="G5458">
        <v>0.66526198387145996</v>
      </c>
      <c r="H5458">
        <v>7.6160714961588383E-3</v>
      </c>
      <c r="I5458">
        <v>73.1242375796228</v>
      </c>
      <c r="J5458">
        <f t="shared" si="170"/>
        <v>0</v>
      </c>
    </row>
    <row r="5459" spans="1:10" x14ac:dyDescent="0.25">
      <c r="A5459" s="4" t="str">
        <f t="shared" si="171"/>
        <v>ZoneSouth of Lugo7/9/2021 (5pm-6pm &amp; 6:30pm-8:58pm)10</v>
      </c>
      <c r="B5459" t="s">
        <v>103</v>
      </c>
      <c r="C5459" t="s">
        <v>129</v>
      </c>
      <c r="D5459" s="5" t="s">
        <v>357</v>
      </c>
      <c r="E5459">
        <v>10</v>
      </c>
      <c r="F5459">
        <v>0.66804420948028564</v>
      </c>
      <c r="G5459">
        <v>0.68138837814331055</v>
      </c>
      <c r="H5459">
        <v>9.1103557497262955E-3</v>
      </c>
      <c r="I5459">
        <v>76.512222929939597</v>
      </c>
      <c r="J5459">
        <f t="shared" si="170"/>
        <v>0</v>
      </c>
    </row>
    <row r="5460" spans="1:10" x14ac:dyDescent="0.25">
      <c r="A5460" s="4" t="str">
        <f t="shared" si="171"/>
        <v>ZoneSouth of Lugo7/9/2021 (5pm-6pm &amp; 6:30pm-8:58pm)11</v>
      </c>
      <c r="B5460" t="s">
        <v>103</v>
      </c>
      <c r="C5460" t="s">
        <v>129</v>
      </c>
      <c r="D5460" s="5" t="s">
        <v>357</v>
      </c>
      <c r="E5460">
        <v>11</v>
      </c>
      <c r="F5460">
        <v>0.77314436435699463</v>
      </c>
      <c r="G5460">
        <v>0.78899931907653809</v>
      </c>
      <c r="H5460">
        <v>1.0629960335791111E-2</v>
      </c>
      <c r="I5460">
        <v>80.26379278101065</v>
      </c>
      <c r="J5460">
        <f t="shared" si="170"/>
        <v>0</v>
      </c>
    </row>
    <row r="5461" spans="1:10" x14ac:dyDescent="0.25">
      <c r="A5461" s="4" t="str">
        <f t="shared" si="171"/>
        <v>ZoneSouth of Lugo7/9/2021 (5pm-6pm &amp; 6:30pm-8:58pm)12</v>
      </c>
      <c r="B5461" t="s">
        <v>103</v>
      </c>
      <c r="C5461" t="s">
        <v>129</v>
      </c>
      <c r="D5461" s="5" t="s">
        <v>357</v>
      </c>
      <c r="E5461">
        <v>12</v>
      </c>
      <c r="F5461">
        <v>0.94807654619216919</v>
      </c>
      <c r="G5461">
        <v>0.97931921482086182</v>
      </c>
      <c r="H5461">
        <v>1.2288951314985752E-2</v>
      </c>
      <c r="I5461">
        <v>83.314880618418826</v>
      </c>
      <c r="J5461">
        <f t="shared" si="170"/>
        <v>0</v>
      </c>
    </row>
    <row r="5462" spans="1:10" x14ac:dyDescent="0.25">
      <c r="A5462" s="4" t="str">
        <f t="shared" si="171"/>
        <v>ZoneSouth of Lugo7/9/2021 (5pm-6pm &amp; 6:30pm-8:58pm)13</v>
      </c>
      <c r="B5462" t="s">
        <v>103</v>
      </c>
      <c r="C5462" t="s">
        <v>129</v>
      </c>
      <c r="D5462" s="5" t="s">
        <v>357</v>
      </c>
      <c r="E5462">
        <v>13</v>
      </c>
      <c r="F5462">
        <v>1.241140604019165</v>
      </c>
      <c r="G5462">
        <v>1.2220422029495239</v>
      </c>
      <c r="H5462">
        <v>1.3212896883487701E-2</v>
      </c>
      <c r="I5462">
        <v>85.712991708736226</v>
      </c>
      <c r="J5462">
        <f t="shared" si="170"/>
        <v>0</v>
      </c>
    </row>
    <row r="5463" spans="1:10" x14ac:dyDescent="0.25">
      <c r="A5463" s="4" t="str">
        <f t="shared" si="171"/>
        <v>ZoneSouth of Lugo7/9/2021 (5pm-6pm &amp; 6:30pm-8:58pm)14</v>
      </c>
      <c r="B5463" t="s">
        <v>103</v>
      </c>
      <c r="C5463" t="s">
        <v>129</v>
      </c>
      <c r="D5463" s="5" t="s">
        <v>357</v>
      </c>
      <c r="E5463">
        <v>14</v>
      </c>
      <c r="F5463">
        <v>1.4448375701904297</v>
      </c>
      <c r="G5463">
        <v>1.3881024122238159</v>
      </c>
      <c r="H5463">
        <v>1.2499921955168247E-2</v>
      </c>
      <c r="I5463">
        <v>88.11877065020181</v>
      </c>
      <c r="J5463">
        <f t="shared" si="170"/>
        <v>0</v>
      </c>
    </row>
    <row r="5464" spans="1:10" x14ac:dyDescent="0.25">
      <c r="A5464" s="4" t="str">
        <f t="shared" si="171"/>
        <v>ZoneSouth of Lugo7/9/2021 (5pm-6pm &amp; 6:30pm-8:58pm)15</v>
      </c>
      <c r="B5464" t="s">
        <v>103</v>
      </c>
      <c r="C5464" t="s">
        <v>129</v>
      </c>
      <c r="D5464" s="5" t="s">
        <v>357</v>
      </c>
      <c r="E5464">
        <v>15</v>
      </c>
      <c r="F5464">
        <v>1.6965562105178833</v>
      </c>
      <c r="G5464">
        <v>1.6816443204879761</v>
      </c>
      <c r="H5464">
        <v>6.850056815892458E-3</v>
      </c>
      <c r="I5464">
        <v>90.012006732757456</v>
      </c>
      <c r="J5464">
        <f t="shared" si="170"/>
        <v>0</v>
      </c>
    </row>
    <row r="5465" spans="1:10" x14ac:dyDescent="0.25">
      <c r="A5465" s="4" t="str">
        <f t="shared" si="171"/>
        <v>ZoneSouth of Lugo7/9/2021 (5pm-6pm &amp; 6:30pm-8:58pm)16</v>
      </c>
      <c r="B5465" t="s">
        <v>103</v>
      </c>
      <c r="C5465" t="s">
        <v>129</v>
      </c>
      <c r="D5465" s="5" t="s">
        <v>357</v>
      </c>
      <c r="E5465">
        <v>16</v>
      </c>
      <c r="F5465">
        <v>2.000042200088501</v>
      </c>
      <c r="G5465">
        <v>2.0149540901184082</v>
      </c>
      <c r="H5465">
        <v>6.850056815892458E-3</v>
      </c>
      <c r="I5465">
        <v>91.533950501823767</v>
      </c>
      <c r="J5465">
        <f t="shared" si="170"/>
        <v>0</v>
      </c>
    </row>
    <row r="5466" spans="1:10" x14ac:dyDescent="0.25">
      <c r="A5466" s="4" t="str">
        <f t="shared" si="171"/>
        <v>ZoneSouth of Lugo7/9/2021 (5pm-6pm &amp; 6:30pm-8:58pm)17</v>
      </c>
      <c r="B5466" t="s">
        <v>103</v>
      </c>
      <c r="C5466" t="s">
        <v>129</v>
      </c>
      <c r="D5466" s="5" t="s">
        <v>357</v>
      </c>
      <c r="E5466">
        <v>17</v>
      </c>
      <c r="F5466">
        <v>2.2708957195281982</v>
      </c>
      <c r="G5466">
        <v>2.255023717880249</v>
      </c>
      <c r="H5466">
        <v>1.2941771186888218E-2</v>
      </c>
      <c r="I5466">
        <v>92.281958730762213</v>
      </c>
      <c r="J5466">
        <f t="shared" si="170"/>
        <v>0</v>
      </c>
    </row>
    <row r="5467" spans="1:10" x14ac:dyDescent="0.25">
      <c r="A5467" s="4" t="str">
        <f t="shared" si="171"/>
        <v>ZoneSouth of Lugo7/9/2021 (5pm-6pm &amp; 6:30pm-8:58pm)18</v>
      </c>
      <c r="B5467" t="s">
        <v>103</v>
      </c>
      <c r="C5467" t="s">
        <v>129</v>
      </c>
      <c r="D5467" s="5" t="s">
        <v>357</v>
      </c>
      <c r="E5467">
        <v>18</v>
      </c>
      <c r="F5467">
        <v>2.5109856128692627</v>
      </c>
      <c r="G5467">
        <v>1.3053979873657227</v>
      </c>
      <c r="H5467">
        <v>1.5046107582747936E-2</v>
      </c>
      <c r="I5467">
        <v>91.126344990944787</v>
      </c>
      <c r="J5467">
        <f t="shared" si="170"/>
        <v>0</v>
      </c>
    </row>
    <row r="5468" spans="1:10" x14ac:dyDescent="0.25">
      <c r="A5468" s="4" t="str">
        <f t="shared" si="171"/>
        <v>ZoneSouth of Lugo7/9/2021 (5pm-6pm &amp; 6:30pm-8:58pm)19</v>
      </c>
      <c r="B5468" t="s">
        <v>103</v>
      </c>
      <c r="C5468" t="s">
        <v>129</v>
      </c>
      <c r="D5468" s="5" t="s">
        <v>357</v>
      </c>
      <c r="E5468">
        <v>19</v>
      </c>
      <c r="F5468">
        <v>2.5671696662902832</v>
      </c>
      <c r="G5468">
        <v>2.3454940319061279</v>
      </c>
      <c r="H5468">
        <v>1.4712340198457241E-2</v>
      </c>
      <c r="I5468">
        <v>89.28511938157142</v>
      </c>
      <c r="J5468">
        <f t="shared" si="170"/>
        <v>0</v>
      </c>
    </row>
    <row r="5469" spans="1:10" x14ac:dyDescent="0.25">
      <c r="A5469" s="4" t="str">
        <f t="shared" si="171"/>
        <v>ZoneSouth of Lugo7/9/2021 (5pm-6pm &amp; 6:30pm-8:58pm)20</v>
      </c>
      <c r="B5469" t="s">
        <v>103</v>
      </c>
      <c r="C5469" t="s">
        <v>129</v>
      </c>
      <c r="D5469" s="5" t="s">
        <v>357</v>
      </c>
      <c r="E5469">
        <v>20</v>
      </c>
      <c r="F5469">
        <v>2.4078280925750732</v>
      </c>
      <c r="G5469">
        <v>1.7288111448287964</v>
      </c>
      <c r="H5469">
        <v>1.4465231448411942E-2</v>
      </c>
      <c r="I5469">
        <v>86.474777133594429</v>
      </c>
      <c r="J5469">
        <f t="shared" si="170"/>
        <v>0</v>
      </c>
    </row>
    <row r="5470" spans="1:10" x14ac:dyDescent="0.25">
      <c r="A5470" s="4" t="str">
        <f t="shared" si="171"/>
        <v>ZoneSouth of Lugo7/9/2021 (5pm-6pm &amp; 6:30pm-8:58pm)21</v>
      </c>
      <c r="B5470" t="s">
        <v>103</v>
      </c>
      <c r="C5470" t="s">
        <v>129</v>
      </c>
      <c r="D5470" s="5" t="s">
        <v>357</v>
      </c>
      <c r="E5470">
        <v>21</v>
      </c>
      <c r="F5470">
        <v>2.2512469291687012</v>
      </c>
      <c r="G5470">
        <v>1.8784917593002319</v>
      </c>
      <c r="H5470">
        <v>1.3900208286941051E-2</v>
      </c>
      <c r="I5470">
        <v>82.996085032107331</v>
      </c>
      <c r="J5470">
        <f t="shared" si="170"/>
        <v>0</v>
      </c>
    </row>
    <row r="5471" spans="1:10" x14ac:dyDescent="0.25">
      <c r="A5471" s="4" t="str">
        <f t="shared" si="171"/>
        <v>ZoneSouth of Lugo7/9/2021 (5pm-6pm &amp; 6:30pm-8:58pm)22</v>
      </c>
      <c r="B5471" t="s">
        <v>103</v>
      </c>
      <c r="C5471" t="s">
        <v>129</v>
      </c>
      <c r="D5471" s="5" t="s">
        <v>357</v>
      </c>
      <c r="E5471">
        <v>22</v>
      </c>
      <c r="F5471">
        <v>2.0889897346496582</v>
      </c>
      <c r="G5471">
        <v>2.5011944770812988</v>
      </c>
      <c r="H5471">
        <v>1.3713174499571323E-2</v>
      </c>
      <c r="I5471">
        <v>79.691751761120187</v>
      </c>
      <c r="J5471">
        <f t="shared" si="170"/>
        <v>0</v>
      </c>
    </row>
    <row r="5472" spans="1:10" x14ac:dyDescent="0.25">
      <c r="A5472" s="4" t="str">
        <f t="shared" si="171"/>
        <v>ZoneSouth of Lugo7/9/2021 (5pm-6pm &amp; 6:30pm-8:58pm)23</v>
      </c>
      <c r="B5472" t="s">
        <v>103</v>
      </c>
      <c r="C5472" t="s">
        <v>129</v>
      </c>
      <c r="D5472" s="5" t="s">
        <v>357</v>
      </c>
      <c r="E5472">
        <v>23</v>
      </c>
      <c r="F5472">
        <v>1.9129871129989624</v>
      </c>
      <c r="G5472">
        <v>2.123837947845459</v>
      </c>
      <c r="H5472">
        <v>1.3612347654998302E-2</v>
      </c>
      <c r="I5472">
        <v>77.927654759673985</v>
      </c>
      <c r="J5472">
        <f t="shared" si="170"/>
        <v>0</v>
      </c>
    </row>
    <row r="5473" spans="1:10" x14ac:dyDescent="0.25">
      <c r="A5473" s="4" t="str">
        <f t="shared" si="171"/>
        <v>ZoneSouth of Lugo7/9/2021 (5pm-6pm &amp; 6:30pm-8:58pm)24</v>
      </c>
      <c r="B5473" t="s">
        <v>103</v>
      </c>
      <c r="C5473" t="s">
        <v>129</v>
      </c>
      <c r="D5473" s="5" t="s">
        <v>357</v>
      </c>
      <c r="E5473">
        <v>24</v>
      </c>
      <c r="F5473">
        <v>1.6620209217071533</v>
      </c>
      <c r="G5473">
        <v>1.7712866067886353</v>
      </c>
      <c r="H5473">
        <v>1.2895720079541206E-2</v>
      </c>
      <c r="I5473">
        <v>76.35121999876246</v>
      </c>
      <c r="J5473">
        <f t="shared" si="170"/>
        <v>0</v>
      </c>
    </row>
    <row r="5474" spans="1:10" x14ac:dyDescent="0.25">
      <c r="A5474" s="4" t="str">
        <f t="shared" si="171"/>
        <v>ZoneSouth of Lugo8/5/2021 (5pm-6pm &amp; 8pm-9pm)1</v>
      </c>
      <c r="B5474" t="s">
        <v>103</v>
      </c>
      <c r="C5474" t="s">
        <v>129</v>
      </c>
      <c r="D5474" s="5" t="s">
        <v>358</v>
      </c>
      <c r="E5474">
        <v>1</v>
      </c>
      <c r="F5474">
        <v>1.4165550470352173</v>
      </c>
      <c r="G5474">
        <v>1.3988113403320313</v>
      </c>
      <c r="H5474">
        <v>1.1227947659790516E-2</v>
      </c>
      <c r="I5474">
        <v>73.970859286606299</v>
      </c>
      <c r="J5474">
        <f t="shared" si="170"/>
        <v>0</v>
      </c>
    </row>
    <row r="5475" spans="1:10" x14ac:dyDescent="0.25">
      <c r="A5475" s="4" t="str">
        <f t="shared" si="171"/>
        <v>ZoneSouth of Lugo8/5/2021 (5pm-6pm &amp; 8pm-9pm)2</v>
      </c>
      <c r="B5475" t="s">
        <v>103</v>
      </c>
      <c r="C5475" t="s">
        <v>129</v>
      </c>
      <c r="D5475" s="5" t="s">
        <v>358</v>
      </c>
      <c r="E5475">
        <v>2</v>
      </c>
      <c r="F5475">
        <v>1.2019252777099609</v>
      </c>
      <c r="G5475">
        <v>1.1781724691390991</v>
      </c>
      <c r="H5475">
        <v>1.038549467921257E-2</v>
      </c>
      <c r="I5475">
        <v>73.051002203291631</v>
      </c>
      <c r="J5475">
        <f t="shared" si="170"/>
        <v>0</v>
      </c>
    </row>
    <row r="5476" spans="1:10" x14ac:dyDescent="0.25">
      <c r="A5476" s="4" t="str">
        <f t="shared" si="171"/>
        <v>ZoneSouth of Lugo8/5/2021 (5pm-6pm &amp; 8pm-9pm)3</v>
      </c>
      <c r="B5476" t="s">
        <v>103</v>
      </c>
      <c r="C5476" t="s">
        <v>129</v>
      </c>
      <c r="D5476" s="5" t="s">
        <v>358</v>
      </c>
      <c r="E5476">
        <v>3</v>
      </c>
      <c r="F5476">
        <v>1.0527664422988892</v>
      </c>
      <c r="G5476">
        <v>1.0222691297531128</v>
      </c>
      <c r="H5476">
        <v>9.61338821798563E-3</v>
      </c>
      <c r="I5476">
        <v>71.826883225149189</v>
      </c>
      <c r="J5476">
        <f t="shared" si="170"/>
        <v>0</v>
      </c>
    </row>
    <row r="5477" spans="1:10" x14ac:dyDescent="0.25">
      <c r="A5477" s="4" t="str">
        <f t="shared" si="171"/>
        <v>ZoneSouth of Lugo8/5/2021 (5pm-6pm &amp; 8pm-9pm)4</v>
      </c>
      <c r="B5477" t="s">
        <v>103</v>
      </c>
      <c r="C5477" t="s">
        <v>129</v>
      </c>
      <c r="D5477" s="5" t="s">
        <v>358</v>
      </c>
      <c r="E5477">
        <v>4</v>
      </c>
      <c r="F5477">
        <v>0.94740831851959229</v>
      </c>
      <c r="G5477">
        <v>0.91060405969619751</v>
      </c>
      <c r="H5477">
        <v>8.648269809782505E-3</v>
      </c>
      <c r="I5477">
        <v>71.371177276238626</v>
      </c>
      <c r="J5477">
        <f t="shared" si="170"/>
        <v>0</v>
      </c>
    </row>
    <row r="5478" spans="1:10" x14ac:dyDescent="0.25">
      <c r="A5478" s="4" t="str">
        <f t="shared" si="171"/>
        <v>ZoneSouth of Lugo8/5/2021 (5pm-6pm &amp; 8pm-9pm)5</v>
      </c>
      <c r="B5478" t="s">
        <v>103</v>
      </c>
      <c r="C5478" t="s">
        <v>129</v>
      </c>
      <c r="D5478" s="5" t="s">
        <v>358</v>
      </c>
      <c r="E5478">
        <v>5</v>
      </c>
      <c r="F5478">
        <v>0.85334283113479614</v>
      </c>
      <c r="G5478">
        <v>0.83294832706451416</v>
      </c>
      <c r="H5478">
        <v>7.5217457488179207E-3</v>
      </c>
      <c r="I5478">
        <v>71.099189543261176</v>
      </c>
      <c r="J5478">
        <f t="shared" si="170"/>
        <v>0</v>
      </c>
    </row>
    <row r="5479" spans="1:10" x14ac:dyDescent="0.25">
      <c r="A5479" s="4" t="str">
        <f t="shared" si="171"/>
        <v>ZoneSouth of Lugo8/5/2021 (5pm-6pm &amp; 8pm-9pm)6</v>
      </c>
      <c r="B5479" t="s">
        <v>103</v>
      </c>
      <c r="C5479" t="s">
        <v>129</v>
      </c>
      <c r="D5479" s="5" t="s">
        <v>358</v>
      </c>
      <c r="E5479">
        <v>6</v>
      </c>
      <c r="F5479">
        <v>0.79635226726531982</v>
      </c>
      <c r="G5479">
        <v>0.78505593538284302</v>
      </c>
      <c r="H5479">
        <v>6.2992656603455544E-3</v>
      </c>
      <c r="I5479">
        <v>70.05656702196849</v>
      </c>
      <c r="J5479">
        <f t="shared" si="170"/>
        <v>0</v>
      </c>
    </row>
    <row r="5480" spans="1:10" x14ac:dyDescent="0.25">
      <c r="A5480" s="4" t="str">
        <f t="shared" si="171"/>
        <v>ZoneSouth of Lugo8/5/2021 (5pm-6pm &amp; 8pm-9pm)7</v>
      </c>
      <c r="B5480" t="s">
        <v>103</v>
      </c>
      <c r="C5480" t="s">
        <v>129</v>
      </c>
      <c r="D5480" s="5" t="s">
        <v>358</v>
      </c>
      <c r="E5480">
        <v>7</v>
      </c>
      <c r="F5480">
        <v>0.75199413299560547</v>
      </c>
      <c r="G5480">
        <v>0.75120669603347778</v>
      </c>
      <c r="H5480">
        <v>5.6870225816965103E-3</v>
      </c>
      <c r="I5480">
        <v>69.099436074551093</v>
      </c>
      <c r="J5480">
        <f t="shared" si="170"/>
        <v>0</v>
      </c>
    </row>
    <row r="5481" spans="1:10" x14ac:dyDescent="0.25">
      <c r="A5481" s="4" t="str">
        <f t="shared" si="171"/>
        <v>ZoneSouth of Lugo8/5/2021 (5pm-6pm &amp; 8pm-9pm)8</v>
      </c>
      <c r="B5481" t="s">
        <v>103</v>
      </c>
      <c r="C5481" t="s">
        <v>129</v>
      </c>
      <c r="D5481" s="5" t="s">
        <v>358</v>
      </c>
      <c r="E5481">
        <v>8</v>
      </c>
      <c r="F5481">
        <v>0.71041405200958252</v>
      </c>
      <c r="G5481">
        <v>0.69810378551483154</v>
      </c>
      <c r="H5481">
        <v>5.9312260709702969E-3</v>
      </c>
      <c r="I5481">
        <v>69.080454355983903</v>
      </c>
      <c r="J5481">
        <f t="shared" si="170"/>
        <v>0</v>
      </c>
    </row>
    <row r="5482" spans="1:10" x14ac:dyDescent="0.25">
      <c r="A5482" s="4" t="str">
        <f t="shared" si="171"/>
        <v>ZoneSouth of Lugo8/5/2021 (5pm-6pm &amp; 8pm-9pm)9</v>
      </c>
      <c r="B5482" t="s">
        <v>103</v>
      </c>
      <c r="C5482" t="s">
        <v>129</v>
      </c>
      <c r="D5482" s="5" t="s">
        <v>358</v>
      </c>
      <c r="E5482">
        <v>9</v>
      </c>
      <c r="F5482">
        <v>0.64782744646072388</v>
      </c>
      <c r="G5482">
        <v>0.62941622734069824</v>
      </c>
      <c r="H5482">
        <v>7.0264143869280815E-3</v>
      </c>
      <c r="I5482">
        <v>71.282091943062966</v>
      </c>
      <c r="J5482">
        <f t="shared" si="170"/>
        <v>0</v>
      </c>
    </row>
    <row r="5483" spans="1:10" x14ac:dyDescent="0.25">
      <c r="A5483" s="4" t="str">
        <f t="shared" si="171"/>
        <v>ZoneSouth of Lugo8/5/2021 (5pm-6pm &amp; 8pm-9pm)10</v>
      </c>
      <c r="B5483" t="s">
        <v>103</v>
      </c>
      <c r="C5483" t="s">
        <v>129</v>
      </c>
      <c r="D5483" s="5" t="s">
        <v>358</v>
      </c>
      <c r="E5483">
        <v>10</v>
      </c>
      <c r="F5483">
        <v>0.59246140718460083</v>
      </c>
      <c r="G5483">
        <v>0.5840563178062439</v>
      </c>
      <c r="H5483">
        <v>8.3536701276898384E-3</v>
      </c>
      <c r="I5483">
        <v>75.232305127129109</v>
      </c>
      <c r="J5483">
        <f t="shared" si="170"/>
        <v>0</v>
      </c>
    </row>
    <row r="5484" spans="1:10" x14ac:dyDescent="0.25">
      <c r="A5484" s="4" t="str">
        <f t="shared" si="171"/>
        <v>ZoneSouth of Lugo8/5/2021 (5pm-6pm &amp; 8pm-9pm)11</v>
      </c>
      <c r="B5484" t="s">
        <v>103</v>
      </c>
      <c r="C5484" t="s">
        <v>129</v>
      </c>
      <c r="D5484" s="5" t="s">
        <v>358</v>
      </c>
      <c r="E5484">
        <v>11</v>
      </c>
      <c r="F5484">
        <v>0.65757602453231812</v>
      </c>
      <c r="G5484">
        <v>0.62727409601211548</v>
      </c>
      <c r="H5484">
        <v>9.7486786544322968E-3</v>
      </c>
      <c r="I5484">
        <v>79.722854760915183</v>
      </c>
      <c r="J5484">
        <f t="shared" si="170"/>
        <v>0</v>
      </c>
    </row>
    <row r="5485" spans="1:10" x14ac:dyDescent="0.25">
      <c r="A5485" s="4" t="str">
        <f t="shared" si="171"/>
        <v>ZoneSouth of Lugo8/5/2021 (5pm-6pm &amp; 8pm-9pm)12</v>
      </c>
      <c r="B5485" t="s">
        <v>103</v>
      </c>
      <c r="C5485" t="s">
        <v>129</v>
      </c>
      <c r="D5485" s="5" t="s">
        <v>358</v>
      </c>
      <c r="E5485">
        <v>12</v>
      </c>
      <c r="F5485">
        <v>0.83609694242477417</v>
      </c>
      <c r="G5485">
        <v>0.80832064151763916</v>
      </c>
      <c r="H5485">
        <v>1.119703147560358E-2</v>
      </c>
      <c r="I5485">
        <v>84.36604537605001</v>
      </c>
      <c r="J5485">
        <f t="shared" si="170"/>
        <v>0</v>
      </c>
    </row>
    <row r="5486" spans="1:10" x14ac:dyDescent="0.25">
      <c r="A5486" s="4" t="str">
        <f t="shared" si="171"/>
        <v>ZoneSouth of Lugo8/5/2021 (5pm-6pm &amp; 8pm-9pm)13</v>
      </c>
      <c r="B5486" t="s">
        <v>103</v>
      </c>
      <c r="C5486" t="s">
        <v>129</v>
      </c>
      <c r="D5486" s="5" t="s">
        <v>358</v>
      </c>
      <c r="E5486">
        <v>13</v>
      </c>
      <c r="F5486">
        <v>1.0857484340667725</v>
      </c>
      <c r="G5486">
        <v>1.0932705402374268</v>
      </c>
      <c r="H5486">
        <v>1.2216384522616863E-2</v>
      </c>
      <c r="I5486">
        <v>87.697117846734955</v>
      </c>
      <c r="J5486">
        <f t="shared" si="170"/>
        <v>0</v>
      </c>
    </row>
    <row r="5487" spans="1:10" x14ac:dyDescent="0.25">
      <c r="A5487" s="4" t="str">
        <f t="shared" si="171"/>
        <v>ZoneSouth of Lugo8/5/2021 (5pm-6pm &amp; 8pm-9pm)14</v>
      </c>
      <c r="B5487" t="s">
        <v>103</v>
      </c>
      <c r="C5487" t="s">
        <v>129</v>
      </c>
      <c r="D5487" s="5" t="s">
        <v>358</v>
      </c>
      <c r="E5487">
        <v>14</v>
      </c>
      <c r="F5487">
        <v>1.3779850006103516</v>
      </c>
      <c r="G5487">
        <v>1.3797245025634766</v>
      </c>
      <c r="H5487">
        <v>1.184059027582407E-2</v>
      </c>
      <c r="I5487">
        <v>89.181456559302603</v>
      </c>
      <c r="J5487">
        <f t="shared" si="170"/>
        <v>0</v>
      </c>
    </row>
    <row r="5488" spans="1:10" x14ac:dyDescent="0.25">
      <c r="A5488" s="4" t="str">
        <f t="shared" si="171"/>
        <v>ZoneSouth of Lugo8/5/2021 (5pm-6pm &amp; 8pm-9pm)15</v>
      </c>
      <c r="B5488" t="s">
        <v>103</v>
      </c>
      <c r="C5488" t="s">
        <v>129</v>
      </c>
      <c r="D5488" s="5" t="s">
        <v>358</v>
      </c>
      <c r="E5488">
        <v>15</v>
      </c>
      <c r="F5488">
        <v>1.649150013923645</v>
      </c>
      <c r="G5488">
        <v>1.6564834117889404</v>
      </c>
      <c r="H5488">
        <v>6.6775204613804817E-3</v>
      </c>
      <c r="I5488">
        <v>89.860876555694915</v>
      </c>
      <c r="J5488">
        <f t="shared" si="170"/>
        <v>0</v>
      </c>
    </row>
    <row r="5489" spans="1:10" x14ac:dyDescent="0.25">
      <c r="A5489" s="4" t="str">
        <f t="shared" si="171"/>
        <v>ZoneSouth of Lugo8/5/2021 (5pm-6pm &amp; 8pm-9pm)16</v>
      </c>
      <c r="B5489" t="s">
        <v>103</v>
      </c>
      <c r="C5489" t="s">
        <v>129</v>
      </c>
      <c r="D5489" s="5" t="s">
        <v>358</v>
      </c>
      <c r="E5489">
        <v>16</v>
      </c>
      <c r="F5489">
        <v>1.9626985788345337</v>
      </c>
      <c r="G5489">
        <v>1.9553651809692383</v>
      </c>
      <c r="H5489">
        <v>6.6775199957191944E-3</v>
      </c>
      <c r="I5489">
        <v>89.868522598713412</v>
      </c>
      <c r="J5489">
        <f t="shared" si="170"/>
        <v>0</v>
      </c>
    </row>
    <row r="5490" spans="1:10" x14ac:dyDescent="0.25">
      <c r="A5490" s="4" t="str">
        <f t="shared" si="171"/>
        <v>ZoneSouth of Lugo8/5/2021 (5pm-6pm &amp; 8pm-9pm)17</v>
      </c>
      <c r="B5490" t="s">
        <v>103</v>
      </c>
      <c r="C5490" t="s">
        <v>129</v>
      </c>
      <c r="D5490" s="5" t="s">
        <v>358</v>
      </c>
      <c r="E5490">
        <v>17</v>
      </c>
      <c r="F5490">
        <v>2.2695403099060059</v>
      </c>
      <c r="G5490">
        <v>2.2346847057342529</v>
      </c>
      <c r="H5490">
        <v>1.2571015395224094E-2</v>
      </c>
      <c r="I5490">
        <v>89.903102483178245</v>
      </c>
      <c r="J5490">
        <f t="shared" si="170"/>
        <v>0</v>
      </c>
    </row>
    <row r="5491" spans="1:10" x14ac:dyDescent="0.25">
      <c r="A5491" s="4" t="str">
        <f t="shared" si="171"/>
        <v>ZoneSouth of Lugo8/5/2021 (5pm-6pm &amp; 8pm-9pm)18</v>
      </c>
      <c r="B5491" t="s">
        <v>103</v>
      </c>
      <c r="C5491" t="s">
        <v>129</v>
      </c>
      <c r="D5491" s="5" t="s">
        <v>358</v>
      </c>
      <c r="E5491">
        <v>18</v>
      </c>
      <c r="F5491">
        <v>2.5324149131774902</v>
      </c>
      <c r="G5491">
        <v>1.5440566539764404</v>
      </c>
      <c r="H5491">
        <v>1.4458931051194668E-2</v>
      </c>
      <c r="I5491">
        <v>89.440195319483891</v>
      </c>
      <c r="J5491">
        <f t="shared" si="170"/>
        <v>0</v>
      </c>
    </row>
    <row r="5492" spans="1:10" x14ac:dyDescent="0.25">
      <c r="A5492" s="4" t="str">
        <f t="shared" si="171"/>
        <v>ZoneSouth of Lugo8/5/2021 (5pm-6pm &amp; 8pm-9pm)19</v>
      </c>
      <c r="B5492" t="s">
        <v>103</v>
      </c>
      <c r="C5492" t="s">
        <v>129</v>
      </c>
      <c r="D5492" s="5" t="s">
        <v>358</v>
      </c>
      <c r="E5492">
        <v>19</v>
      </c>
      <c r="F5492">
        <v>2.6210637092590332</v>
      </c>
      <c r="G5492">
        <v>2.9183640480041504</v>
      </c>
      <c r="H5492">
        <v>1.4420312829315662E-2</v>
      </c>
      <c r="I5492">
        <v>88.229399154417351</v>
      </c>
      <c r="J5492">
        <f t="shared" si="170"/>
        <v>0</v>
      </c>
    </row>
    <row r="5493" spans="1:10" x14ac:dyDescent="0.25">
      <c r="A5493" s="4" t="str">
        <f t="shared" si="171"/>
        <v>ZoneSouth of Lugo8/5/2021 (5pm-6pm &amp; 8pm-9pm)20</v>
      </c>
      <c r="B5493" t="s">
        <v>103</v>
      </c>
      <c r="C5493" t="s">
        <v>129</v>
      </c>
      <c r="D5493" s="5" t="s">
        <v>358</v>
      </c>
      <c r="E5493">
        <v>20</v>
      </c>
      <c r="F5493">
        <v>2.4902238845825195</v>
      </c>
      <c r="G5493">
        <v>2.5548200607299805</v>
      </c>
      <c r="H5493">
        <v>1.375181507319212E-2</v>
      </c>
      <c r="I5493">
        <v>85.757500148878037</v>
      </c>
      <c r="J5493">
        <f t="shared" si="170"/>
        <v>0</v>
      </c>
    </row>
    <row r="5494" spans="1:10" x14ac:dyDescent="0.25">
      <c r="A5494" s="4" t="str">
        <f t="shared" si="171"/>
        <v>ZoneSouth of Lugo8/5/2021 (5pm-6pm &amp; 8pm-9pm)21</v>
      </c>
      <c r="B5494" t="s">
        <v>103</v>
      </c>
      <c r="C5494" t="s">
        <v>129</v>
      </c>
      <c r="D5494" s="5" t="s">
        <v>358</v>
      </c>
      <c r="E5494">
        <v>21</v>
      </c>
      <c r="F5494">
        <v>2.3177604675292969</v>
      </c>
      <c r="G5494">
        <v>1.6215320825576782</v>
      </c>
      <c r="H5494">
        <v>1.3276997022330761E-2</v>
      </c>
      <c r="I5494">
        <v>82.19497528731533</v>
      </c>
      <c r="J5494">
        <f t="shared" si="170"/>
        <v>0</v>
      </c>
    </row>
    <row r="5495" spans="1:10" x14ac:dyDescent="0.25">
      <c r="A5495" s="4" t="str">
        <f t="shared" si="171"/>
        <v>ZoneSouth of Lugo8/5/2021 (5pm-6pm &amp; 8pm-9pm)22</v>
      </c>
      <c r="B5495" t="s">
        <v>103</v>
      </c>
      <c r="C5495" t="s">
        <v>129</v>
      </c>
      <c r="D5495" s="5" t="s">
        <v>358</v>
      </c>
      <c r="E5495">
        <v>22</v>
      </c>
      <c r="F5495">
        <v>2.1596012115478516</v>
      </c>
      <c r="G5495">
        <v>2.5378420352935791</v>
      </c>
      <c r="H5495">
        <v>1.3013084419071674E-2</v>
      </c>
      <c r="I5495">
        <v>78.364707318533803</v>
      </c>
      <c r="J5495">
        <f t="shared" si="170"/>
        <v>0</v>
      </c>
    </row>
    <row r="5496" spans="1:10" x14ac:dyDescent="0.25">
      <c r="A5496" s="4" t="str">
        <f t="shared" si="171"/>
        <v>ZoneSouth of Lugo8/5/2021 (5pm-6pm &amp; 8pm-9pm)23</v>
      </c>
      <c r="B5496" t="s">
        <v>103</v>
      </c>
      <c r="C5496" t="s">
        <v>129</v>
      </c>
      <c r="D5496" s="5" t="s">
        <v>358</v>
      </c>
      <c r="E5496">
        <v>23</v>
      </c>
      <c r="F5496">
        <v>1.8853551149368286</v>
      </c>
      <c r="G5496">
        <v>2.0047409534454346</v>
      </c>
      <c r="H5496">
        <v>1.2629405595362186E-2</v>
      </c>
      <c r="I5496">
        <v>75.99212886321466</v>
      </c>
      <c r="J5496">
        <f t="shared" si="170"/>
        <v>0</v>
      </c>
    </row>
    <row r="5497" spans="1:10" x14ac:dyDescent="0.25">
      <c r="A5497" s="4" t="str">
        <f t="shared" si="171"/>
        <v>ZoneSouth of Lugo8/5/2021 (5pm-6pm &amp; 8pm-9pm)24</v>
      </c>
      <c r="B5497" t="s">
        <v>103</v>
      </c>
      <c r="C5497" t="s">
        <v>129</v>
      </c>
      <c r="D5497" s="5" t="s">
        <v>358</v>
      </c>
      <c r="E5497">
        <v>24</v>
      </c>
      <c r="F5497">
        <v>1.5724211931228638</v>
      </c>
      <c r="G5497">
        <v>1.6440039873123169</v>
      </c>
      <c r="H5497">
        <v>1.1807677336037159E-2</v>
      </c>
      <c r="I5497">
        <v>73.84771750134702</v>
      </c>
      <c r="J5497">
        <f t="shared" si="170"/>
        <v>0</v>
      </c>
    </row>
    <row r="5498" spans="1:10" x14ac:dyDescent="0.25">
      <c r="A5498" s="4" t="str">
        <f t="shared" si="171"/>
        <v>ZoneSouth of Lugo8/27/2021 (6pm-8pm)1</v>
      </c>
      <c r="B5498" t="s">
        <v>103</v>
      </c>
      <c r="C5498" t="s">
        <v>129</v>
      </c>
      <c r="D5498" s="5" t="s">
        <v>359</v>
      </c>
      <c r="E5498">
        <v>1</v>
      </c>
      <c r="F5498">
        <v>1.2546674013137817</v>
      </c>
      <c r="G5498">
        <v>1.2693231105804443</v>
      </c>
      <c r="H5498">
        <v>1.0780510492622852E-2</v>
      </c>
      <c r="I5498">
        <v>75.699485646631786</v>
      </c>
      <c r="J5498">
        <f t="shared" si="170"/>
        <v>0</v>
      </c>
    </row>
    <row r="5499" spans="1:10" x14ac:dyDescent="0.25">
      <c r="A5499" s="4" t="str">
        <f t="shared" si="171"/>
        <v>ZoneSouth of Lugo8/27/2021 (6pm-8pm)2</v>
      </c>
      <c r="B5499" t="s">
        <v>103</v>
      </c>
      <c r="C5499" t="s">
        <v>129</v>
      </c>
      <c r="D5499" s="5" t="s">
        <v>359</v>
      </c>
      <c r="E5499">
        <v>2</v>
      </c>
      <c r="F5499">
        <v>1.0688614845275879</v>
      </c>
      <c r="G5499">
        <v>1.0681549310684204</v>
      </c>
      <c r="H5499">
        <v>9.9943643435835838E-3</v>
      </c>
      <c r="I5499">
        <v>73.87446049126325</v>
      </c>
      <c r="J5499">
        <f t="shared" si="170"/>
        <v>0</v>
      </c>
    </row>
    <row r="5500" spans="1:10" x14ac:dyDescent="0.25">
      <c r="A5500" s="4" t="str">
        <f t="shared" si="171"/>
        <v>ZoneSouth of Lugo8/27/2021 (6pm-8pm)3</v>
      </c>
      <c r="B5500" t="s">
        <v>103</v>
      </c>
      <c r="C5500" t="s">
        <v>129</v>
      </c>
      <c r="D5500" s="5" t="s">
        <v>359</v>
      </c>
      <c r="E5500">
        <v>3</v>
      </c>
      <c r="F5500">
        <v>0.91788011789321899</v>
      </c>
      <c r="G5500">
        <v>0.93218857049942017</v>
      </c>
      <c r="H5500">
        <v>9.0622371062636375E-3</v>
      </c>
      <c r="I5500">
        <v>72.306195915943022</v>
      </c>
      <c r="J5500">
        <f t="shared" si="170"/>
        <v>0</v>
      </c>
    </row>
    <row r="5501" spans="1:10" x14ac:dyDescent="0.25">
      <c r="A5501" s="4" t="str">
        <f t="shared" si="171"/>
        <v>ZoneSouth of Lugo8/27/2021 (6pm-8pm)4</v>
      </c>
      <c r="B5501" t="s">
        <v>103</v>
      </c>
      <c r="C5501" t="s">
        <v>129</v>
      </c>
      <c r="D5501" s="5" t="s">
        <v>359</v>
      </c>
      <c r="E5501">
        <v>4</v>
      </c>
      <c r="F5501">
        <v>0.83324992656707764</v>
      </c>
      <c r="G5501">
        <v>0.82436347007751465</v>
      </c>
      <c r="H5501">
        <v>8.3496132865548134E-3</v>
      </c>
      <c r="I5501">
        <v>71.348892571778251</v>
      </c>
      <c r="J5501">
        <f t="shared" si="170"/>
        <v>0</v>
      </c>
    </row>
    <row r="5502" spans="1:10" x14ac:dyDescent="0.25">
      <c r="A5502" s="4" t="str">
        <f t="shared" si="171"/>
        <v>ZoneSouth of Lugo8/27/2021 (6pm-8pm)5</v>
      </c>
      <c r="B5502" t="s">
        <v>103</v>
      </c>
      <c r="C5502" t="s">
        <v>129</v>
      </c>
      <c r="D5502" s="5" t="s">
        <v>359</v>
      </c>
      <c r="E5502">
        <v>5</v>
      </c>
      <c r="F5502">
        <v>0.74923288822174072</v>
      </c>
      <c r="G5502">
        <v>0.74867773056030273</v>
      </c>
      <c r="H5502">
        <v>7.2717233560979366E-3</v>
      </c>
      <c r="I5502">
        <v>70.457583900551612</v>
      </c>
      <c r="J5502">
        <f t="shared" si="170"/>
        <v>0</v>
      </c>
    </row>
    <row r="5503" spans="1:10" x14ac:dyDescent="0.25">
      <c r="A5503" s="4" t="str">
        <f t="shared" si="171"/>
        <v>ZoneSouth of Lugo8/27/2021 (6pm-8pm)6</v>
      </c>
      <c r="B5503" t="s">
        <v>103</v>
      </c>
      <c r="C5503" t="s">
        <v>129</v>
      </c>
      <c r="D5503" s="5" t="s">
        <v>359</v>
      </c>
      <c r="E5503">
        <v>6</v>
      </c>
      <c r="F5503">
        <v>0.70783317089080811</v>
      </c>
      <c r="G5503">
        <v>0.70984774827957153</v>
      </c>
      <c r="H5503">
        <v>6.2151160091161728E-3</v>
      </c>
      <c r="I5503">
        <v>69.728310742833941</v>
      </c>
      <c r="J5503">
        <f t="shared" si="170"/>
        <v>0</v>
      </c>
    </row>
    <row r="5504" spans="1:10" x14ac:dyDescent="0.25">
      <c r="A5504" s="4" t="str">
        <f t="shared" si="171"/>
        <v>ZoneSouth of Lugo8/27/2021 (6pm-8pm)7</v>
      </c>
      <c r="B5504" t="s">
        <v>103</v>
      </c>
      <c r="C5504" t="s">
        <v>129</v>
      </c>
      <c r="D5504" s="5" t="s">
        <v>359</v>
      </c>
      <c r="E5504">
        <v>7</v>
      </c>
      <c r="F5504">
        <v>0.70874130725860596</v>
      </c>
      <c r="G5504">
        <v>0.72291028499603271</v>
      </c>
      <c r="H5504">
        <v>5.4418947547674179E-3</v>
      </c>
      <c r="I5504">
        <v>68.899781592198039</v>
      </c>
      <c r="J5504">
        <f t="shared" si="170"/>
        <v>0</v>
      </c>
    </row>
    <row r="5505" spans="1:10" x14ac:dyDescent="0.25">
      <c r="A5505" s="4" t="str">
        <f t="shared" si="171"/>
        <v>ZoneSouth of Lugo8/27/2021 (6pm-8pm)8</v>
      </c>
      <c r="B5505" t="s">
        <v>103</v>
      </c>
      <c r="C5505" t="s">
        <v>129</v>
      </c>
      <c r="D5505" s="5" t="s">
        <v>359</v>
      </c>
      <c r="E5505">
        <v>8</v>
      </c>
      <c r="F5505">
        <v>0.67242741584777832</v>
      </c>
      <c r="G5505">
        <v>0.67350888252258301</v>
      </c>
      <c r="H5505">
        <v>5.686919204890728E-3</v>
      </c>
      <c r="I5505">
        <v>68.589676827452806</v>
      </c>
      <c r="J5505">
        <f t="shared" si="170"/>
        <v>0</v>
      </c>
    </row>
    <row r="5506" spans="1:10" x14ac:dyDescent="0.25">
      <c r="A5506" s="4" t="str">
        <f t="shared" si="171"/>
        <v>ZoneSouth of Lugo8/27/2021 (6pm-8pm)9</v>
      </c>
      <c r="B5506" t="s">
        <v>103</v>
      </c>
      <c r="C5506" t="s">
        <v>129</v>
      </c>
      <c r="D5506" s="5" t="s">
        <v>359</v>
      </c>
      <c r="E5506">
        <v>9</v>
      </c>
      <c r="F5506">
        <v>0.54628264904022217</v>
      </c>
      <c r="G5506">
        <v>0.55557060241699219</v>
      </c>
      <c r="H5506">
        <v>6.4877420663833618E-3</v>
      </c>
      <c r="I5506">
        <v>71.546254513168137</v>
      </c>
      <c r="J5506">
        <f t="shared" ref="J5506:J5569" si="172">INDEX(events, MATCH(CONCATENATE(B5506, C5506, D5506), events_y, 0), MATCH("Confidential", events_x, 0))</f>
        <v>0</v>
      </c>
    </row>
    <row r="5507" spans="1:10" x14ac:dyDescent="0.25">
      <c r="A5507" s="4" t="str">
        <f t="shared" ref="A5507:A5570" si="173">B5507&amp;C5507&amp;D5507&amp;E5507</f>
        <v>ZoneSouth of Lugo8/27/2021 (6pm-8pm)10</v>
      </c>
      <c r="B5507" t="s">
        <v>103</v>
      </c>
      <c r="C5507" t="s">
        <v>129</v>
      </c>
      <c r="D5507" s="5" t="s">
        <v>359</v>
      </c>
      <c r="E5507">
        <v>10</v>
      </c>
      <c r="F5507">
        <v>0.46241247653961182</v>
      </c>
      <c r="G5507">
        <v>0.47451305389404297</v>
      </c>
      <c r="H5507">
        <v>7.7104349620640278E-3</v>
      </c>
      <c r="I5507">
        <v>76.871514649295477</v>
      </c>
      <c r="J5507">
        <f t="shared" si="172"/>
        <v>0</v>
      </c>
    </row>
    <row r="5508" spans="1:10" x14ac:dyDescent="0.25">
      <c r="A5508" s="4" t="str">
        <f t="shared" si="173"/>
        <v>ZoneSouth of Lugo8/27/2021 (6pm-8pm)11</v>
      </c>
      <c r="B5508" t="s">
        <v>103</v>
      </c>
      <c r="C5508" t="s">
        <v>129</v>
      </c>
      <c r="D5508" s="5" t="s">
        <v>359</v>
      </c>
      <c r="E5508">
        <v>11</v>
      </c>
      <c r="F5508">
        <v>0.44886770844459534</v>
      </c>
      <c r="G5508">
        <v>0.47267639636993408</v>
      </c>
      <c r="H5508">
        <v>9.0509215369820595E-3</v>
      </c>
      <c r="I5508">
        <v>81.876880733960959</v>
      </c>
      <c r="J5508">
        <f t="shared" si="172"/>
        <v>0</v>
      </c>
    </row>
    <row r="5509" spans="1:10" x14ac:dyDescent="0.25">
      <c r="A5509" s="4" t="str">
        <f t="shared" si="173"/>
        <v>ZoneSouth of Lugo8/27/2021 (6pm-8pm)12</v>
      </c>
      <c r="B5509" t="s">
        <v>103</v>
      </c>
      <c r="C5509" t="s">
        <v>129</v>
      </c>
      <c r="D5509" s="5" t="s">
        <v>359</v>
      </c>
      <c r="E5509">
        <v>12</v>
      </c>
      <c r="F5509">
        <v>0.60139131546020508</v>
      </c>
      <c r="G5509">
        <v>0.60382235050201416</v>
      </c>
      <c r="H5509">
        <v>1.0564720258116722E-2</v>
      </c>
      <c r="I5509">
        <v>86.466931044691236</v>
      </c>
      <c r="J5509">
        <f t="shared" si="172"/>
        <v>0</v>
      </c>
    </row>
    <row r="5510" spans="1:10" x14ac:dyDescent="0.25">
      <c r="A5510" s="4" t="str">
        <f t="shared" si="173"/>
        <v>ZoneSouth of Lugo8/27/2021 (6pm-8pm)13</v>
      </c>
      <c r="B5510" t="s">
        <v>103</v>
      </c>
      <c r="C5510" t="s">
        <v>129</v>
      </c>
      <c r="D5510" s="5" t="s">
        <v>359</v>
      </c>
      <c r="E5510">
        <v>13</v>
      </c>
      <c r="F5510">
        <v>0.89714646339416504</v>
      </c>
      <c r="G5510">
        <v>0.91336840391159058</v>
      </c>
      <c r="H5510">
        <v>1.2141639366745949E-2</v>
      </c>
      <c r="I5510">
        <v>90.530784255700453</v>
      </c>
      <c r="J5510">
        <f t="shared" si="172"/>
        <v>0</v>
      </c>
    </row>
    <row r="5511" spans="1:10" x14ac:dyDescent="0.25">
      <c r="A5511" s="4" t="str">
        <f t="shared" si="173"/>
        <v>ZoneSouth of Lugo8/27/2021 (6pm-8pm)14</v>
      </c>
      <c r="B5511" t="s">
        <v>103</v>
      </c>
      <c r="C5511" t="s">
        <v>129</v>
      </c>
      <c r="D5511" s="5" t="s">
        <v>359</v>
      </c>
      <c r="E5511">
        <v>14</v>
      </c>
      <c r="F5511">
        <v>1.289615273475647</v>
      </c>
      <c r="G5511">
        <v>1.3126479387283325</v>
      </c>
      <c r="H5511">
        <v>1.3048612512648106E-2</v>
      </c>
      <c r="I5511">
        <v>93.178603137023671</v>
      </c>
      <c r="J5511">
        <f t="shared" si="172"/>
        <v>0</v>
      </c>
    </row>
    <row r="5512" spans="1:10" x14ac:dyDescent="0.25">
      <c r="A5512" s="4" t="str">
        <f t="shared" si="173"/>
        <v>ZoneSouth of Lugo8/27/2021 (6pm-8pm)15</v>
      </c>
      <c r="B5512" t="s">
        <v>103</v>
      </c>
      <c r="C5512" t="s">
        <v>129</v>
      </c>
      <c r="D5512" s="5" t="s">
        <v>359</v>
      </c>
      <c r="E5512">
        <v>15</v>
      </c>
      <c r="F5512">
        <v>1.6548774242401123</v>
      </c>
      <c r="G5512">
        <v>1.7271157503128052</v>
      </c>
      <c r="H5512">
        <v>1.2472274713218212E-2</v>
      </c>
      <c r="I5512">
        <v>94.809902337979906</v>
      </c>
      <c r="J5512">
        <f t="shared" si="172"/>
        <v>0</v>
      </c>
    </row>
    <row r="5513" spans="1:10" x14ac:dyDescent="0.25">
      <c r="A5513" s="4" t="str">
        <f t="shared" si="173"/>
        <v>ZoneSouth of Lugo8/27/2021 (6pm-8pm)16</v>
      </c>
      <c r="B5513" t="s">
        <v>103</v>
      </c>
      <c r="C5513" t="s">
        <v>129</v>
      </c>
      <c r="D5513" s="5" t="s">
        <v>359</v>
      </c>
      <c r="E5513">
        <v>16</v>
      </c>
      <c r="F5513">
        <v>2.1403851509094238</v>
      </c>
      <c r="G5513">
        <v>2.1639492511749268</v>
      </c>
      <c r="H5513">
        <v>6.9631664082407951E-3</v>
      </c>
      <c r="I5513">
        <v>96.178277596915223</v>
      </c>
      <c r="J5513">
        <f t="shared" si="172"/>
        <v>0</v>
      </c>
    </row>
    <row r="5514" spans="1:10" x14ac:dyDescent="0.25">
      <c r="A5514" s="4" t="str">
        <f t="shared" si="173"/>
        <v>ZoneSouth of Lugo8/27/2021 (6pm-8pm)17</v>
      </c>
      <c r="B5514" t="s">
        <v>103</v>
      </c>
      <c r="C5514" t="s">
        <v>129</v>
      </c>
      <c r="D5514" s="5" t="s">
        <v>359</v>
      </c>
      <c r="E5514">
        <v>17</v>
      </c>
      <c r="F5514">
        <v>2.5182509422302246</v>
      </c>
      <c r="G5514">
        <v>2.4946868419647217</v>
      </c>
      <c r="H5514">
        <v>6.9631664082407951E-3</v>
      </c>
      <c r="I5514">
        <v>96.156448653446532</v>
      </c>
      <c r="J5514">
        <f t="shared" si="172"/>
        <v>0</v>
      </c>
    </row>
    <row r="5515" spans="1:10" x14ac:dyDescent="0.25">
      <c r="A5515" s="4" t="str">
        <f t="shared" si="173"/>
        <v>ZoneSouth of Lugo8/27/2021 (6pm-8pm)18</v>
      </c>
      <c r="B5515" t="s">
        <v>103</v>
      </c>
      <c r="C5515" t="s">
        <v>129</v>
      </c>
      <c r="D5515" s="5" t="s">
        <v>359</v>
      </c>
      <c r="E5515">
        <v>18</v>
      </c>
      <c r="F5515">
        <v>2.739485502243042</v>
      </c>
      <c r="G5515">
        <v>2.7267053127288818</v>
      </c>
      <c r="H5515">
        <v>1.267378032207489E-2</v>
      </c>
      <c r="I5515">
        <v>94.57620005918298</v>
      </c>
      <c r="J5515">
        <f t="shared" si="172"/>
        <v>0</v>
      </c>
    </row>
    <row r="5516" spans="1:10" x14ac:dyDescent="0.25">
      <c r="A5516" s="4" t="str">
        <f t="shared" si="173"/>
        <v>ZoneSouth of Lugo8/27/2021 (6pm-8pm)19</v>
      </c>
      <c r="B5516" t="s">
        <v>103</v>
      </c>
      <c r="C5516" t="s">
        <v>129</v>
      </c>
      <c r="D5516" s="5" t="s">
        <v>359</v>
      </c>
      <c r="E5516">
        <v>19</v>
      </c>
      <c r="F5516">
        <v>2.7539486885070801</v>
      </c>
      <c r="G5516">
        <v>1.7273306846618652</v>
      </c>
      <c r="H5516">
        <v>1.4280157163739204E-2</v>
      </c>
      <c r="I5516">
        <v>92.822906185282463</v>
      </c>
      <c r="J5516">
        <f t="shared" si="172"/>
        <v>0</v>
      </c>
    </row>
    <row r="5517" spans="1:10" x14ac:dyDescent="0.25">
      <c r="A5517" s="4" t="str">
        <f t="shared" si="173"/>
        <v>ZoneSouth of Lugo8/27/2021 (6pm-8pm)20</v>
      </c>
      <c r="B5517" t="s">
        <v>103</v>
      </c>
      <c r="C5517" t="s">
        <v>129</v>
      </c>
      <c r="D5517" s="5" t="s">
        <v>359</v>
      </c>
      <c r="E5517">
        <v>20</v>
      </c>
      <c r="F5517">
        <v>2.5419254302978516</v>
      </c>
      <c r="G5517">
        <v>2.0143096446990967</v>
      </c>
      <c r="H5517">
        <v>1.3836974278092384E-2</v>
      </c>
      <c r="I5517">
        <v>89.549843148864639</v>
      </c>
      <c r="J5517">
        <f t="shared" si="172"/>
        <v>0</v>
      </c>
    </row>
    <row r="5518" spans="1:10" x14ac:dyDescent="0.25">
      <c r="A5518" s="4" t="str">
        <f t="shared" si="173"/>
        <v>ZoneSouth of Lugo8/27/2021 (6pm-8pm)21</v>
      </c>
      <c r="B5518" t="s">
        <v>103</v>
      </c>
      <c r="C5518" t="s">
        <v>129</v>
      </c>
      <c r="D5518" s="5" t="s">
        <v>359</v>
      </c>
      <c r="E5518">
        <v>21</v>
      </c>
      <c r="F5518">
        <v>2.3643040657043457</v>
      </c>
      <c r="G5518">
        <v>2.8288254737854004</v>
      </c>
      <c r="H5518">
        <v>1.3439402915537357E-2</v>
      </c>
      <c r="I5518">
        <v>84.65772121930388</v>
      </c>
      <c r="J5518">
        <f t="shared" si="172"/>
        <v>0</v>
      </c>
    </row>
    <row r="5519" spans="1:10" x14ac:dyDescent="0.25">
      <c r="A5519" s="4" t="str">
        <f t="shared" si="173"/>
        <v>ZoneSouth of Lugo8/27/2021 (6pm-8pm)22</v>
      </c>
      <c r="B5519" t="s">
        <v>103</v>
      </c>
      <c r="C5519" t="s">
        <v>129</v>
      </c>
      <c r="D5519" s="5" t="s">
        <v>359</v>
      </c>
      <c r="E5519">
        <v>22</v>
      </c>
      <c r="F5519">
        <v>2.1593043804168701</v>
      </c>
      <c r="G5519">
        <v>2.3571584224700928</v>
      </c>
      <c r="H5519">
        <v>1.290467195212841E-2</v>
      </c>
      <c r="I5519">
        <v>80.714715596324481</v>
      </c>
      <c r="J5519">
        <f t="shared" si="172"/>
        <v>0</v>
      </c>
    </row>
    <row r="5520" spans="1:10" x14ac:dyDescent="0.25">
      <c r="A5520" s="4" t="str">
        <f t="shared" si="173"/>
        <v>ZoneSouth of Lugo8/27/2021 (6pm-8pm)23</v>
      </c>
      <c r="B5520" t="s">
        <v>103</v>
      </c>
      <c r="C5520" t="s">
        <v>129</v>
      </c>
      <c r="D5520" s="5" t="s">
        <v>359</v>
      </c>
      <c r="E5520">
        <v>23</v>
      </c>
      <c r="F5520">
        <v>1.9072738885879517</v>
      </c>
      <c r="G5520">
        <v>2.028287410736084</v>
      </c>
      <c r="H5520">
        <v>1.2519918382167816E-2</v>
      </c>
      <c r="I5520">
        <v>77.945305711747949</v>
      </c>
      <c r="J5520">
        <f t="shared" si="172"/>
        <v>0</v>
      </c>
    </row>
    <row r="5521" spans="1:10" x14ac:dyDescent="0.25">
      <c r="A5521" s="4" t="str">
        <f t="shared" si="173"/>
        <v>ZoneSouth of Lugo8/27/2021 (6pm-8pm)24</v>
      </c>
      <c r="B5521" t="s">
        <v>103</v>
      </c>
      <c r="C5521" t="s">
        <v>129</v>
      </c>
      <c r="D5521" s="5" t="s">
        <v>359</v>
      </c>
      <c r="E5521">
        <v>24</v>
      </c>
      <c r="F5521">
        <v>1.6113979816436768</v>
      </c>
      <c r="G5521">
        <v>1.7047441005706787</v>
      </c>
      <c r="H5521">
        <v>1.1720949783921242E-2</v>
      </c>
      <c r="I5521">
        <v>75.942321396860805</v>
      </c>
      <c r="J5521">
        <f t="shared" si="172"/>
        <v>0</v>
      </c>
    </row>
    <row r="5522" spans="1:10" x14ac:dyDescent="0.25">
      <c r="A5522" s="4" t="str">
        <f t="shared" si="173"/>
        <v>ZoneSouth of Lugo9/9/2021 (6pm-8pm)1</v>
      </c>
      <c r="B5522" t="s">
        <v>103</v>
      </c>
      <c r="C5522" t="s">
        <v>129</v>
      </c>
      <c r="D5522" s="5" t="s">
        <v>360</v>
      </c>
      <c r="E5522">
        <v>1</v>
      </c>
      <c r="F5522">
        <v>1.3263318538665771</v>
      </c>
      <c r="G5522">
        <v>1.3197160959243774</v>
      </c>
      <c r="H5522">
        <v>1.1064751073718071E-2</v>
      </c>
      <c r="I5522">
        <v>72.964342332320086</v>
      </c>
      <c r="J5522">
        <f t="shared" si="172"/>
        <v>0</v>
      </c>
    </row>
    <row r="5523" spans="1:10" x14ac:dyDescent="0.25">
      <c r="A5523" s="4" t="str">
        <f t="shared" si="173"/>
        <v>ZoneSouth of Lugo9/9/2021 (6pm-8pm)2</v>
      </c>
      <c r="B5523" t="s">
        <v>103</v>
      </c>
      <c r="C5523" t="s">
        <v>129</v>
      </c>
      <c r="D5523" s="5" t="s">
        <v>360</v>
      </c>
      <c r="E5523">
        <v>2</v>
      </c>
      <c r="F5523">
        <v>1.1153348684310913</v>
      </c>
      <c r="G5523">
        <v>1.1294804811477661</v>
      </c>
      <c r="H5523">
        <v>1.0157490149140358E-2</v>
      </c>
      <c r="I5523">
        <v>72.169957138888464</v>
      </c>
      <c r="J5523">
        <f t="shared" si="172"/>
        <v>0</v>
      </c>
    </row>
    <row r="5524" spans="1:10" x14ac:dyDescent="0.25">
      <c r="A5524" s="4" t="str">
        <f t="shared" si="173"/>
        <v>ZoneSouth of Lugo9/9/2021 (6pm-8pm)3</v>
      </c>
      <c r="B5524" t="s">
        <v>103</v>
      </c>
      <c r="C5524" t="s">
        <v>129</v>
      </c>
      <c r="D5524" s="5" t="s">
        <v>360</v>
      </c>
      <c r="E5524">
        <v>3</v>
      </c>
      <c r="F5524">
        <v>0.97793704271316528</v>
      </c>
      <c r="G5524">
        <v>0.99672722816467285</v>
      </c>
      <c r="H5524">
        <v>9.2828171327710152E-3</v>
      </c>
      <c r="I5524">
        <v>71.685884219330347</v>
      </c>
      <c r="J5524">
        <f t="shared" si="172"/>
        <v>0</v>
      </c>
    </row>
    <row r="5525" spans="1:10" x14ac:dyDescent="0.25">
      <c r="A5525" s="4" t="str">
        <f t="shared" si="173"/>
        <v>ZoneSouth of Lugo9/9/2021 (6pm-8pm)4</v>
      </c>
      <c r="B5525" t="s">
        <v>103</v>
      </c>
      <c r="C5525" t="s">
        <v>129</v>
      </c>
      <c r="D5525" s="5" t="s">
        <v>360</v>
      </c>
      <c r="E5525">
        <v>4</v>
      </c>
      <c r="F5525">
        <v>0.87710422277450562</v>
      </c>
      <c r="G5525">
        <v>0.89936906099319458</v>
      </c>
      <c r="H5525">
        <v>8.3452360704541206E-3</v>
      </c>
      <c r="I5525">
        <v>71.388332869475946</v>
      </c>
      <c r="J5525">
        <f t="shared" si="172"/>
        <v>0</v>
      </c>
    </row>
    <row r="5526" spans="1:10" x14ac:dyDescent="0.25">
      <c r="A5526" s="4" t="str">
        <f t="shared" si="173"/>
        <v>ZoneSouth of Lugo9/9/2021 (6pm-8pm)5</v>
      </c>
      <c r="B5526" t="s">
        <v>103</v>
      </c>
      <c r="C5526" t="s">
        <v>129</v>
      </c>
      <c r="D5526" s="5" t="s">
        <v>360</v>
      </c>
      <c r="E5526">
        <v>5</v>
      </c>
      <c r="F5526">
        <v>0.82226485013961792</v>
      </c>
      <c r="G5526">
        <v>0.83972668647766113</v>
      </c>
      <c r="H5526">
        <v>7.4526886455714703E-3</v>
      </c>
      <c r="I5526">
        <v>71.469190091848745</v>
      </c>
      <c r="J5526">
        <f t="shared" si="172"/>
        <v>0</v>
      </c>
    </row>
    <row r="5527" spans="1:10" x14ac:dyDescent="0.25">
      <c r="A5527" s="4" t="str">
        <f t="shared" si="173"/>
        <v>ZoneSouth of Lugo9/9/2021 (6pm-8pm)6</v>
      </c>
      <c r="B5527" t="s">
        <v>103</v>
      </c>
      <c r="C5527" t="s">
        <v>129</v>
      </c>
      <c r="D5527" s="5" t="s">
        <v>360</v>
      </c>
      <c r="E5527">
        <v>6</v>
      </c>
      <c r="F5527">
        <v>0.80710715055465698</v>
      </c>
      <c r="G5527">
        <v>0.80837124586105347</v>
      </c>
      <c r="H5527">
        <v>6.3261021859943867E-3</v>
      </c>
      <c r="I5527">
        <v>71.545635958801824</v>
      </c>
      <c r="J5527">
        <f t="shared" si="172"/>
        <v>0</v>
      </c>
    </row>
    <row r="5528" spans="1:10" x14ac:dyDescent="0.25">
      <c r="A5528" s="4" t="str">
        <f t="shared" si="173"/>
        <v>ZoneSouth of Lugo9/9/2021 (6pm-8pm)7</v>
      </c>
      <c r="B5528" t="s">
        <v>103</v>
      </c>
      <c r="C5528" t="s">
        <v>129</v>
      </c>
      <c r="D5528" s="5" t="s">
        <v>360</v>
      </c>
      <c r="E5528">
        <v>7</v>
      </c>
      <c r="F5528">
        <v>0.81226813793182373</v>
      </c>
      <c r="G5528">
        <v>0.82467019557952881</v>
      </c>
      <c r="H5528">
        <v>5.792299285531044E-3</v>
      </c>
      <c r="I5528">
        <v>71.789899805180752</v>
      </c>
      <c r="J5528">
        <f t="shared" si="172"/>
        <v>0</v>
      </c>
    </row>
    <row r="5529" spans="1:10" x14ac:dyDescent="0.25">
      <c r="A5529" s="4" t="str">
        <f t="shared" si="173"/>
        <v>ZoneSouth of Lugo9/9/2021 (6pm-8pm)8</v>
      </c>
      <c r="B5529" t="s">
        <v>103</v>
      </c>
      <c r="C5529" t="s">
        <v>129</v>
      </c>
      <c r="D5529" s="5" t="s">
        <v>360</v>
      </c>
      <c r="E5529">
        <v>8</v>
      </c>
      <c r="F5529">
        <v>0.78396070003509521</v>
      </c>
      <c r="G5529">
        <v>0.78889870643615723</v>
      </c>
      <c r="H5529">
        <v>6.055519450455904E-3</v>
      </c>
      <c r="I5529">
        <v>71.738164764821164</v>
      </c>
      <c r="J5529">
        <f t="shared" si="172"/>
        <v>0</v>
      </c>
    </row>
    <row r="5530" spans="1:10" x14ac:dyDescent="0.25">
      <c r="A5530" s="4" t="str">
        <f t="shared" si="173"/>
        <v>ZoneSouth of Lugo9/9/2021 (6pm-8pm)9</v>
      </c>
      <c r="B5530" t="s">
        <v>103</v>
      </c>
      <c r="C5530" t="s">
        <v>129</v>
      </c>
      <c r="D5530" s="5" t="s">
        <v>360</v>
      </c>
      <c r="E5530">
        <v>9</v>
      </c>
      <c r="F5530">
        <v>0.70951712131500244</v>
      </c>
      <c r="G5530">
        <v>0.71035563945770264</v>
      </c>
      <c r="H5530">
        <v>7.1448478847742081E-3</v>
      </c>
      <c r="I5530">
        <v>73.29798942389607</v>
      </c>
      <c r="J5530">
        <f t="shared" si="172"/>
        <v>0</v>
      </c>
    </row>
    <row r="5531" spans="1:10" x14ac:dyDescent="0.25">
      <c r="A5531" s="4" t="str">
        <f t="shared" si="173"/>
        <v>ZoneSouth of Lugo9/9/2021 (6pm-8pm)10</v>
      </c>
      <c r="B5531" t="s">
        <v>103</v>
      </c>
      <c r="C5531" t="s">
        <v>129</v>
      </c>
      <c r="D5531" s="5" t="s">
        <v>360</v>
      </c>
      <c r="E5531">
        <v>10</v>
      </c>
      <c r="F5531">
        <v>0.67710351943969727</v>
      </c>
      <c r="G5531">
        <v>0.65947431325912476</v>
      </c>
      <c r="H5531">
        <v>8.5100242868065834E-3</v>
      </c>
      <c r="I5531">
        <v>77.32119120511426</v>
      </c>
      <c r="J5531">
        <f t="shared" si="172"/>
        <v>0</v>
      </c>
    </row>
    <row r="5532" spans="1:10" x14ac:dyDescent="0.25">
      <c r="A5532" s="4" t="str">
        <f t="shared" si="173"/>
        <v>ZoneSouth of Lugo9/9/2021 (6pm-8pm)11</v>
      </c>
      <c r="B5532" t="s">
        <v>103</v>
      </c>
      <c r="C5532" t="s">
        <v>129</v>
      </c>
      <c r="D5532" s="5" t="s">
        <v>360</v>
      </c>
      <c r="E5532">
        <v>11</v>
      </c>
      <c r="F5532">
        <v>0.7135155200958252</v>
      </c>
      <c r="G5532">
        <v>0.71275603771209717</v>
      </c>
      <c r="H5532">
        <v>1.00285978987813E-2</v>
      </c>
      <c r="I5532">
        <v>81.405605343731764</v>
      </c>
      <c r="J5532">
        <f t="shared" si="172"/>
        <v>0</v>
      </c>
    </row>
    <row r="5533" spans="1:10" x14ac:dyDescent="0.25">
      <c r="A5533" s="4" t="str">
        <f t="shared" si="173"/>
        <v>ZoneSouth of Lugo9/9/2021 (6pm-8pm)12</v>
      </c>
      <c r="B5533" t="s">
        <v>103</v>
      </c>
      <c r="C5533" t="s">
        <v>129</v>
      </c>
      <c r="D5533" s="5" t="s">
        <v>360</v>
      </c>
      <c r="E5533">
        <v>12</v>
      </c>
      <c r="F5533">
        <v>0.88457471132278442</v>
      </c>
      <c r="G5533">
        <v>0.86535197496414185</v>
      </c>
      <c r="H5533">
        <v>1.1529003269970417E-2</v>
      </c>
      <c r="I5533">
        <v>85.112669078747615</v>
      </c>
      <c r="J5533">
        <f t="shared" si="172"/>
        <v>0</v>
      </c>
    </row>
    <row r="5534" spans="1:10" x14ac:dyDescent="0.25">
      <c r="A5534" s="4" t="str">
        <f t="shared" si="173"/>
        <v>ZoneSouth of Lugo9/9/2021 (6pm-8pm)13</v>
      </c>
      <c r="B5534" t="s">
        <v>103</v>
      </c>
      <c r="C5534" t="s">
        <v>129</v>
      </c>
      <c r="D5534" s="5" t="s">
        <v>360</v>
      </c>
      <c r="E5534">
        <v>13</v>
      </c>
      <c r="F5534">
        <v>1.1701679229736328</v>
      </c>
      <c r="G5534">
        <v>1.175707221031189</v>
      </c>
      <c r="H5534">
        <v>1.2648633681237698E-2</v>
      </c>
      <c r="I5534">
        <v>87.791205121067279</v>
      </c>
      <c r="J5534">
        <f t="shared" si="172"/>
        <v>0</v>
      </c>
    </row>
    <row r="5535" spans="1:10" x14ac:dyDescent="0.25">
      <c r="A5535" s="4" t="str">
        <f t="shared" si="173"/>
        <v>ZoneSouth of Lugo9/9/2021 (6pm-8pm)14</v>
      </c>
      <c r="B5535" t="s">
        <v>103</v>
      </c>
      <c r="C5535" t="s">
        <v>129</v>
      </c>
      <c r="D5535" s="5" t="s">
        <v>360</v>
      </c>
      <c r="E5535">
        <v>14</v>
      </c>
      <c r="F5535">
        <v>1.5234173536300659</v>
      </c>
      <c r="G5535">
        <v>1.552466869354248</v>
      </c>
      <c r="H5535">
        <v>1.3161906041204929E-2</v>
      </c>
      <c r="I5535">
        <v>90.085800166993309</v>
      </c>
      <c r="J5535">
        <f t="shared" si="172"/>
        <v>0</v>
      </c>
    </row>
    <row r="5536" spans="1:10" x14ac:dyDescent="0.25">
      <c r="A5536" s="4" t="str">
        <f t="shared" si="173"/>
        <v>ZoneSouth of Lugo9/9/2021 (6pm-8pm)15</v>
      </c>
      <c r="B5536" t="s">
        <v>103</v>
      </c>
      <c r="C5536" t="s">
        <v>129</v>
      </c>
      <c r="D5536" s="5" t="s">
        <v>360</v>
      </c>
      <c r="E5536">
        <v>15</v>
      </c>
      <c r="F5536">
        <v>1.8689781427383423</v>
      </c>
      <c r="G5536">
        <v>1.8880199193954468</v>
      </c>
      <c r="H5536">
        <v>1.2282038107514381E-2</v>
      </c>
      <c r="I5536">
        <v>91.880890620648287</v>
      </c>
      <c r="J5536">
        <f t="shared" si="172"/>
        <v>0</v>
      </c>
    </row>
    <row r="5537" spans="1:10" x14ac:dyDescent="0.25">
      <c r="A5537" s="4" t="str">
        <f t="shared" si="173"/>
        <v>ZoneSouth of Lugo9/9/2021 (6pm-8pm)16</v>
      </c>
      <c r="B5537" t="s">
        <v>103</v>
      </c>
      <c r="C5537" t="s">
        <v>129</v>
      </c>
      <c r="D5537" s="5" t="s">
        <v>360</v>
      </c>
      <c r="E5537">
        <v>16</v>
      </c>
      <c r="F5537">
        <v>2.2509093284606934</v>
      </c>
      <c r="G5537">
        <v>2.2632768154144287</v>
      </c>
      <c r="H5537">
        <v>6.6719381138682365E-3</v>
      </c>
      <c r="I5537">
        <v>93.779632619002129</v>
      </c>
      <c r="J5537">
        <f t="shared" si="172"/>
        <v>0</v>
      </c>
    </row>
    <row r="5538" spans="1:10" x14ac:dyDescent="0.25">
      <c r="A5538" s="4" t="str">
        <f t="shared" si="173"/>
        <v>ZoneSouth of Lugo9/9/2021 (6pm-8pm)17</v>
      </c>
      <c r="B5538" t="s">
        <v>103</v>
      </c>
      <c r="C5538" t="s">
        <v>129</v>
      </c>
      <c r="D5538" s="5" t="s">
        <v>360</v>
      </c>
      <c r="E5538">
        <v>17</v>
      </c>
      <c r="F5538">
        <v>2.5249738693237305</v>
      </c>
      <c r="G5538">
        <v>2.5126063823699951</v>
      </c>
      <c r="H5538">
        <v>6.6719381138682365E-3</v>
      </c>
      <c r="I5538">
        <v>94.018246590600683</v>
      </c>
      <c r="J5538">
        <f t="shared" si="172"/>
        <v>0</v>
      </c>
    </row>
    <row r="5539" spans="1:10" x14ac:dyDescent="0.25">
      <c r="A5539" s="4" t="str">
        <f t="shared" si="173"/>
        <v>ZoneSouth of Lugo9/9/2021 (6pm-8pm)18</v>
      </c>
      <c r="B5539" t="s">
        <v>103</v>
      </c>
      <c r="C5539" t="s">
        <v>129</v>
      </c>
      <c r="D5539" s="5" t="s">
        <v>360</v>
      </c>
      <c r="E5539">
        <v>18</v>
      </c>
      <c r="F5539">
        <v>2.7247099876403809</v>
      </c>
      <c r="G5539">
        <v>2.6860406398773193</v>
      </c>
      <c r="H5539">
        <v>1.2364224530756474E-2</v>
      </c>
      <c r="I5539">
        <v>92.480150292248922</v>
      </c>
      <c r="J5539">
        <f t="shared" si="172"/>
        <v>0</v>
      </c>
    </row>
    <row r="5540" spans="1:10" x14ac:dyDescent="0.25">
      <c r="A5540" s="4" t="str">
        <f t="shared" si="173"/>
        <v>ZoneSouth of Lugo9/9/2021 (6pm-8pm)19</v>
      </c>
      <c r="B5540" t="s">
        <v>103</v>
      </c>
      <c r="C5540" t="s">
        <v>129</v>
      </c>
      <c r="D5540" s="5" t="s">
        <v>360</v>
      </c>
      <c r="E5540">
        <v>19</v>
      </c>
      <c r="F5540">
        <v>2.7303693294525146</v>
      </c>
      <c r="G5540">
        <v>1.6849929094314575</v>
      </c>
      <c r="H5540">
        <v>1.385122537612915E-2</v>
      </c>
      <c r="I5540">
        <v>90.019716114667034</v>
      </c>
      <c r="J5540">
        <f t="shared" si="172"/>
        <v>0</v>
      </c>
    </row>
    <row r="5541" spans="1:10" x14ac:dyDescent="0.25">
      <c r="A5541" s="4" t="str">
        <f t="shared" si="173"/>
        <v>ZoneSouth of Lugo9/9/2021 (6pm-8pm)20</v>
      </c>
      <c r="B5541" t="s">
        <v>103</v>
      </c>
      <c r="C5541" t="s">
        <v>129</v>
      </c>
      <c r="D5541" s="5" t="s">
        <v>360</v>
      </c>
      <c r="E5541">
        <v>20</v>
      </c>
      <c r="F5541">
        <v>2.5587961673736572</v>
      </c>
      <c r="G5541">
        <v>2.0198009014129639</v>
      </c>
      <c r="H5541">
        <v>1.356040220707655E-2</v>
      </c>
      <c r="I5541">
        <v>86.556443083777822</v>
      </c>
      <c r="J5541">
        <f t="shared" si="172"/>
        <v>0</v>
      </c>
    </row>
    <row r="5542" spans="1:10" x14ac:dyDescent="0.25">
      <c r="A5542" s="4" t="str">
        <f t="shared" si="173"/>
        <v>ZoneSouth of Lugo9/9/2021 (6pm-8pm)21</v>
      </c>
      <c r="B5542" t="s">
        <v>103</v>
      </c>
      <c r="C5542" t="s">
        <v>129</v>
      </c>
      <c r="D5542" s="5" t="s">
        <v>360</v>
      </c>
      <c r="E5542">
        <v>21</v>
      </c>
      <c r="F5542">
        <v>2.4231200218200684</v>
      </c>
      <c r="G5542">
        <v>2.8621227741241455</v>
      </c>
      <c r="H5542">
        <v>1.307361014187336E-2</v>
      </c>
      <c r="I5542">
        <v>83.049451711662329</v>
      </c>
      <c r="J5542">
        <f t="shared" si="172"/>
        <v>0</v>
      </c>
    </row>
    <row r="5543" spans="1:10" x14ac:dyDescent="0.25">
      <c r="A5543" s="4" t="str">
        <f t="shared" si="173"/>
        <v>ZoneSouth of Lugo9/9/2021 (6pm-8pm)22</v>
      </c>
      <c r="B5543" t="s">
        <v>103</v>
      </c>
      <c r="C5543" t="s">
        <v>129</v>
      </c>
      <c r="D5543" s="5" t="s">
        <v>360</v>
      </c>
      <c r="E5543">
        <v>22</v>
      </c>
      <c r="F5543">
        <v>2.224790096282959</v>
      </c>
      <c r="G5543">
        <v>2.4140360355377197</v>
      </c>
      <c r="H5543">
        <v>1.257138978689909E-2</v>
      </c>
      <c r="I5543">
        <v>80.416849429457343</v>
      </c>
      <c r="J5543">
        <f t="shared" si="172"/>
        <v>0</v>
      </c>
    </row>
    <row r="5544" spans="1:10" x14ac:dyDescent="0.25">
      <c r="A5544" s="4" t="str">
        <f t="shared" si="173"/>
        <v>ZoneSouth of Lugo9/9/2021 (6pm-8pm)23</v>
      </c>
      <c r="B5544" t="s">
        <v>103</v>
      </c>
      <c r="C5544" t="s">
        <v>129</v>
      </c>
      <c r="D5544" s="5" t="s">
        <v>360</v>
      </c>
      <c r="E5544">
        <v>23</v>
      </c>
      <c r="F5544">
        <v>1.9383546113967896</v>
      </c>
      <c r="G5544">
        <v>2.0546183586120605</v>
      </c>
      <c r="H5544">
        <v>1.2300179339945316E-2</v>
      </c>
      <c r="I5544">
        <v>78.165232396313712</v>
      </c>
      <c r="J5544">
        <f t="shared" si="172"/>
        <v>0</v>
      </c>
    </row>
    <row r="5545" spans="1:10" x14ac:dyDescent="0.25">
      <c r="A5545" s="4" t="str">
        <f t="shared" si="173"/>
        <v>ZoneSouth of Lugo9/9/2021 (6pm-8pm)24</v>
      </c>
      <c r="B5545" t="s">
        <v>103</v>
      </c>
      <c r="C5545" t="s">
        <v>129</v>
      </c>
      <c r="D5545" s="5" t="s">
        <v>360</v>
      </c>
      <c r="E5545">
        <v>24</v>
      </c>
      <c r="F5545">
        <v>1.618138313293457</v>
      </c>
      <c r="G5545">
        <v>1.6926485300064087</v>
      </c>
      <c r="H5545">
        <v>1.1550952680408955E-2</v>
      </c>
      <c r="I5545">
        <v>76.481224603394821</v>
      </c>
      <c r="J5545">
        <f t="shared" si="172"/>
        <v>0</v>
      </c>
    </row>
    <row r="5546" spans="1:10" x14ac:dyDescent="0.25">
      <c r="A5546" s="4" t="str">
        <f t="shared" si="173"/>
        <v>ZoneSouth of Lugo9/14/2021 (4pm-7pm)1</v>
      </c>
      <c r="B5546" t="s">
        <v>103</v>
      </c>
      <c r="C5546" t="s">
        <v>129</v>
      </c>
      <c r="D5546" s="5" t="s">
        <v>361</v>
      </c>
      <c r="E5546">
        <v>1</v>
      </c>
      <c r="F5546">
        <v>1.0412054061889648</v>
      </c>
      <c r="G5546">
        <v>1.0556268692016602</v>
      </c>
      <c r="H5546">
        <v>9.3656629323959351E-3</v>
      </c>
      <c r="I5546">
        <v>68.910522930187227</v>
      </c>
      <c r="J5546">
        <f t="shared" si="172"/>
        <v>0</v>
      </c>
    </row>
    <row r="5547" spans="1:10" x14ac:dyDescent="0.25">
      <c r="A5547" s="4" t="str">
        <f t="shared" si="173"/>
        <v>ZoneSouth of Lugo9/14/2021 (4pm-7pm)2</v>
      </c>
      <c r="B5547" t="s">
        <v>103</v>
      </c>
      <c r="C5547" t="s">
        <v>129</v>
      </c>
      <c r="D5547" s="5" t="s">
        <v>361</v>
      </c>
      <c r="E5547">
        <v>2</v>
      </c>
      <c r="F5547">
        <v>0.88536322116851807</v>
      </c>
      <c r="G5547">
        <v>0.90241110324859619</v>
      </c>
      <c r="H5547">
        <v>8.6799729615449905E-3</v>
      </c>
      <c r="I5547">
        <v>67.468548217154435</v>
      </c>
      <c r="J5547">
        <f t="shared" si="172"/>
        <v>0</v>
      </c>
    </row>
    <row r="5548" spans="1:10" x14ac:dyDescent="0.25">
      <c r="A5548" s="4" t="str">
        <f t="shared" si="173"/>
        <v>ZoneSouth of Lugo9/14/2021 (4pm-7pm)3</v>
      </c>
      <c r="B5548" t="s">
        <v>103</v>
      </c>
      <c r="C5548" t="s">
        <v>129</v>
      </c>
      <c r="D5548" s="5" t="s">
        <v>361</v>
      </c>
      <c r="E5548">
        <v>3</v>
      </c>
      <c r="F5548">
        <v>0.77970242500305176</v>
      </c>
      <c r="G5548">
        <v>0.79330110549926758</v>
      </c>
      <c r="H5548">
        <v>8.0233672633767128E-3</v>
      </c>
      <c r="I5548">
        <v>66.425950756953753</v>
      </c>
      <c r="J5548">
        <f t="shared" si="172"/>
        <v>0</v>
      </c>
    </row>
    <row r="5549" spans="1:10" x14ac:dyDescent="0.25">
      <c r="A5549" s="4" t="str">
        <f t="shared" si="173"/>
        <v>ZoneSouth of Lugo9/14/2021 (4pm-7pm)4</v>
      </c>
      <c r="B5549" t="s">
        <v>103</v>
      </c>
      <c r="C5549" t="s">
        <v>129</v>
      </c>
      <c r="D5549" s="5" t="s">
        <v>361</v>
      </c>
      <c r="E5549">
        <v>4</v>
      </c>
      <c r="F5549">
        <v>0.69606256484985352</v>
      </c>
      <c r="G5549">
        <v>0.71931838989257813</v>
      </c>
      <c r="H5549">
        <v>7.2087785229086876E-3</v>
      </c>
      <c r="I5549">
        <v>65.831775079019266</v>
      </c>
      <c r="J5549">
        <f t="shared" si="172"/>
        <v>0</v>
      </c>
    </row>
    <row r="5550" spans="1:10" x14ac:dyDescent="0.25">
      <c r="A5550" s="4" t="str">
        <f t="shared" si="173"/>
        <v>ZoneSouth of Lugo9/14/2021 (4pm-7pm)5</v>
      </c>
      <c r="B5550" t="s">
        <v>103</v>
      </c>
      <c r="C5550" t="s">
        <v>129</v>
      </c>
      <c r="D5550" s="5" t="s">
        <v>361</v>
      </c>
      <c r="E5550">
        <v>5</v>
      </c>
      <c r="F5550">
        <v>0.66436493396759033</v>
      </c>
      <c r="G5550">
        <v>0.67460286617279053</v>
      </c>
      <c r="H5550">
        <v>6.4988881349563599E-3</v>
      </c>
      <c r="I5550">
        <v>64.965178838795893</v>
      </c>
      <c r="J5550">
        <f t="shared" si="172"/>
        <v>0</v>
      </c>
    </row>
    <row r="5551" spans="1:10" x14ac:dyDescent="0.25">
      <c r="A5551" s="4" t="str">
        <f t="shared" si="173"/>
        <v>ZoneSouth of Lugo9/14/2021 (4pm-7pm)6</v>
      </c>
      <c r="B5551" t="s">
        <v>103</v>
      </c>
      <c r="C5551" t="s">
        <v>129</v>
      </c>
      <c r="D5551" s="5" t="s">
        <v>361</v>
      </c>
      <c r="E5551">
        <v>6</v>
      </c>
      <c r="F5551">
        <v>0.65349853038787842</v>
      </c>
      <c r="G5551">
        <v>0.65917253494262695</v>
      </c>
      <c r="H5551">
        <v>5.4979543201625347E-3</v>
      </c>
      <c r="I5551">
        <v>64.201590972101613</v>
      </c>
      <c r="J5551">
        <f t="shared" si="172"/>
        <v>0</v>
      </c>
    </row>
    <row r="5552" spans="1:10" x14ac:dyDescent="0.25">
      <c r="A5552" s="4" t="str">
        <f t="shared" si="173"/>
        <v>ZoneSouth of Lugo9/14/2021 (4pm-7pm)7</v>
      </c>
      <c r="B5552" t="s">
        <v>103</v>
      </c>
      <c r="C5552" t="s">
        <v>129</v>
      </c>
      <c r="D5552" s="5" t="s">
        <v>361</v>
      </c>
      <c r="E5552">
        <v>7</v>
      </c>
      <c r="F5552">
        <v>0.69323289394378662</v>
      </c>
      <c r="G5552">
        <v>0.68419855833053589</v>
      </c>
      <c r="H5552">
        <v>4.8383488319814205E-3</v>
      </c>
      <c r="I5552">
        <v>63.513465313592718</v>
      </c>
      <c r="J5552">
        <f t="shared" si="172"/>
        <v>0</v>
      </c>
    </row>
    <row r="5553" spans="1:10" x14ac:dyDescent="0.25">
      <c r="A5553" s="4" t="str">
        <f t="shared" si="173"/>
        <v>ZoneSouth of Lugo9/14/2021 (4pm-7pm)8</v>
      </c>
      <c r="B5553" t="s">
        <v>103</v>
      </c>
      <c r="C5553" t="s">
        <v>129</v>
      </c>
      <c r="D5553" s="5" t="s">
        <v>361</v>
      </c>
      <c r="E5553">
        <v>8</v>
      </c>
      <c r="F5553">
        <v>0.63860851526260376</v>
      </c>
      <c r="G5553">
        <v>0.63216590881347656</v>
      </c>
      <c r="H5553">
        <v>4.9387631006538868E-3</v>
      </c>
      <c r="I5553">
        <v>63.364452947359396</v>
      </c>
      <c r="J5553">
        <f t="shared" si="172"/>
        <v>0</v>
      </c>
    </row>
    <row r="5554" spans="1:10" x14ac:dyDescent="0.25">
      <c r="A5554" s="4" t="str">
        <f t="shared" si="173"/>
        <v>ZoneSouth of Lugo9/14/2021 (4pm-7pm)9</v>
      </c>
      <c r="B5554" t="s">
        <v>103</v>
      </c>
      <c r="C5554" t="s">
        <v>129</v>
      </c>
      <c r="D5554" s="5" t="s">
        <v>361</v>
      </c>
      <c r="E5554">
        <v>9</v>
      </c>
      <c r="F5554">
        <v>0.49764853715896606</v>
      </c>
      <c r="G5554">
        <v>0.47925400733947754</v>
      </c>
      <c r="H5554">
        <v>5.6125507690012455E-3</v>
      </c>
      <c r="I5554">
        <v>64.352766594575925</v>
      </c>
      <c r="J5554">
        <f t="shared" si="172"/>
        <v>0</v>
      </c>
    </row>
    <row r="5555" spans="1:10" x14ac:dyDescent="0.25">
      <c r="A5555" s="4" t="str">
        <f t="shared" si="173"/>
        <v>ZoneSouth of Lugo9/14/2021 (4pm-7pm)10</v>
      </c>
      <c r="B5555" t="s">
        <v>103</v>
      </c>
      <c r="C5555" t="s">
        <v>129</v>
      </c>
      <c r="D5555" s="5" t="s">
        <v>361</v>
      </c>
      <c r="E5555">
        <v>10</v>
      </c>
      <c r="F5555">
        <v>0.33203735947608948</v>
      </c>
      <c r="G5555">
        <v>0.32079231739044189</v>
      </c>
      <c r="H5555">
        <v>6.1826999299228191E-3</v>
      </c>
      <c r="I5555">
        <v>67.629611268222391</v>
      </c>
      <c r="J5555">
        <f t="shared" si="172"/>
        <v>0</v>
      </c>
    </row>
    <row r="5556" spans="1:10" x14ac:dyDescent="0.25">
      <c r="A5556" s="4" t="str">
        <f t="shared" si="173"/>
        <v>ZoneSouth of Lugo9/14/2021 (4pm-7pm)11</v>
      </c>
      <c r="B5556" t="s">
        <v>103</v>
      </c>
      <c r="C5556" t="s">
        <v>129</v>
      </c>
      <c r="D5556" s="5" t="s">
        <v>361</v>
      </c>
      <c r="E5556">
        <v>11</v>
      </c>
      <c r="F5556">
        <v>0.23118938505649567</v>
      </c>
      <c r="G5556">
        <v>0.22539255023002625</v>
      </c>
      <c r="H5556">
        <v>6.8148062564432621E-3</v>
      </c>
      <c r="I5556">
        <v>72.026330061549871</v>
      </c>
      <c r="J5556">
        <f t="shared" si="172"/>
        <v>0</v>
      </c>
    </row>
    <row r="5557" spans="1:10" x14ac:dyDescent="0.25">
      <c r="A5557" s="4" t="str">
        <f t="shared" si="173"/>
        <v>ZoneSouth of Lugo9/14/2021 (4pm-7pm)12</v>
      </c>
      <c r="B5557" t="s">
        <v>103</v>
      </c>
      <c r="C5557" t="s">
        <v>129</v>
      </c>
      <c r="D5557" s="5" t="s">
        <v>361</v>
      </c>
      <c r="E5557">
        <v>12</v>
      </c>
      <c r="F5557">
        <v>0.22349222004413605</v>
      </c>
      <c r="G5557">
        <v>0.23050987720489502</v>
      </c>
      <c r="H5557">
        <v>7.7016353607177734E-3</v>
      </c>
      <c r="I5557">
        <v>76.954644263301645</v>
      </c>
      <c r="J5557">
        <f t="shared" si="172"/>
        <v>0</v>
      </c>
    </row>
    <row r="5558" spans="1:10" x14ac:dyDescent="0.25">
      <c r="A5558" s="4" t="str">
        <f t="shared" si="173"/>
        <v>ZoneSouth of Lugo9/14/2021 (4pm-7pm)13</v>
      </c>
      <c r="B5558" t="s">
        <v>103</v>
      </c>
      <c r="C5558" t="s">
        <v>129</v>
      </c>
      <c r="D5558" s="5" t="s">
        <v>361</v>
      </c>
      <c r="E5558">
        <v>13</v>
      </c>
      <c r="F5558">
        <v>0.36063918471336365</v>
      </c>
      <c r="G5558">
        <v>0.35000970959663391</v>
      </c>
      <c r="H5558">
        <v>8.0309081822633743E-3</v>
      </c>
      <c r="I5558">
        <v>81.537004380859216</v>
      </c>
      <c r="J5558">
        <f t="shared" si="172"/>
        <v>0</v>
      </c>
    </row>
    <row r="5559" spans="1:10" x14ac:dyDescent="0.25">
      <c r="A5559" s="4" t="str">
        <f t="shared" si="173"/>
        <v>ZoneSouth of Lugo9/14/2021 (4pm-7pm)14</v>
      </c>
      <c r="B5559" t="s">
        <v>103</v>
      </c>
      <c r="C5559" t="s">
        <v>129</v>
      </c>
      <c r="D5559" s="5" t="s">
        <v>361</v>
      </c>
      <c r="E5559">
        <v>14</v>
      </c>
      <c r="F5559">
        <v>0.60200798511505127</v>
      </c>
      <c r="G5559">
        <v>0.58477437496185303</v>
      </c>
      <c r="H5559">
        <v>5.109432153403759E-3</v>
      </c>
      <c r="I5559">
        <v>84.617761881001599</v>
      </c>
      <c r="J5559">
        <f t="shared" si="172"/>
        <v>0</v>
      </c>
    </row>
    <row r="5560" spans="1:10" x14ac:dyDescent="0.25">
      <c r="A5560" s="4" t="str">
        <f t="shared" si="173"/>
        <v>ZoneSouth of Lugo9/14/2021 (4pm-7pm)15</v>
      </c>
      <c r="B5560" t="s">
        <v>103</v>
      </c>
      <c r="C5560" t="s">
        <v>129</v>
      </c>
      <c r="D5560" s="5" t="s">
        <v>361</v>
      </c>
      <c r="E5560">
        <v>15</v>
      </c>
      <c r="F5560">
        <v>0.89924049377441406</v>
      </c>
      <c r="G5560">
        <v>0.9164741039276123</v>
      </c>
      <c r="H5560">
        <v>5.109432153403759E-3</v>
      </c>
      <c r="I5560">
        <v>86.425225974598263</v>
      </c>
      <c r="J5560">
        <f t="shared" si="172"/>
        <v>0</v>
      </c>
    </row>
    <row r="5561" spans="1:10" x14ac:dyDescent="0.25">
      <c r="A5561" s="4" t="str">
        <f t="shared" si="173"/>
        <v>ZoneSouth of Lugo9/14/2021 (4pm-7pm)16</v>
      </c>
      <c r="B5561" t="s">
        <v>103</v>
      </c>
      <c r="C5561" t="s">
        <v>129</v>
      </c>
      <c r="D5561" s="5" t="s">
        <v>361</v>
      </c>
      <c r="E5561">
        <v>16</v>
      </c>
      <c r="F5561">
        <v>1.2789907455444336</v>
      </c>
      <c r="G5561">
        <v>1.350616455078125</v>
      </c>
      <c r="H5561">
        <v>1.0620838962495327E-2</v>
      </c>
      <c r="I5561">
        <v>86.988315865359652</v>
      </c>
      <c r="J5561">
        <f t="shared" si="172"/>
        <v>0</v>
      </c>
    </row>
    <row r="5562" spans="1:10" x14ac:dyDescent="0.25">
      <c r="A5562" s="4" t="str">
        <f t="shared" si="173"/>
        <v>ZoneSouth of Lugo9/14/2021 (4pm-7pm)17</v>
      </c>
      <c r="B5562" t="s">
        <v>103</v>
      </c>
      <c r="C5562" t="s">
        <v>129</v>
      </c>
      <c r="D5562" s="5" t="s">
        <v>361</v>
      </c>
      <c r="E5562">
        <v>17</v>
      </c>
      <c r="F5562">
        <v>1.660277247428894</v>
      </c>
      <c r="G5562">
        <v>0.98963415622711182</v>
      </c>
      <c r="H5562">
        <v>1.2645660899579525E-2</v>
      </c>
      <c r="I5562">
        <v>86.638313092650691</v>
      </c>
      <c r="J5562">
        <f t="shared" si="172"/>
        <v>0</v>
      </c>
    </row>
    <row r="5563" spans="1:10" x14ac:dyDescent="0.25">
      <c r="A5563" s="4" t="str">
        <f t="shared" si="173"/>
        <v>ZoneSouth of Lugo9/14/2021 (4pm-7pm)18</v>
      </c>
      <c r="B5563" t="s">
        <v>103</v>
      </c>
      <c r="C5563" t="s">
        <v>129</v>
      </c>
      <c r="D5563" s="5" t="s">
        <v>361</v>
      </c>
      <c r="E5563">
        <v>18</v>
      </c>
      <c r="F5563">
        <v>1.876295804977417</v>
      </c>
      <c r="G5563">
        <v>1.454481840133667</v>
      </c>
      <c r="H5563">
        <v>1.3017195276916027E-2</v>
      </c>
      <c r="I5563">
        <v>85.197504574960902</v>
      </c>
      <c r="J5563">
        <f t="shared" si="172"/>
        <v>0</v>
      </c>
    </row>
    <row r="5564" spans="1:10" x14ac:dyDescent="0.25">
      <c r="A5564" s="4" t="str">
        <f t="shared" si="173"/>
        <v>ZoneSouth of Lugo9/14/2021 (4pm-7pm)19</v>
      </c>
      <c r="B5564" t="s">
        <v>103</v>
      </c>
      <c r="C5564" t="s">
        <v>129</v>
      </c>
      <c r="D5564" s="5" t="s">
        <v>361</v>
      </c>
      <c r="E5564">
        <v>19</v>
      </c>
      <c r="F5564">
        <v>1.8807603120803833</v>
      </c>
      <c r="G5564">
        <v>1.6103059053421021</v>
      </c>
      <c r="H5564">
        <v>1.2552914209663868E-2</v>
      </c>
      <c r="I5564">
        <v>82.532076748182817</v>
      </c>
      <c r="J5564">
        <f t="shared" si="172"/>
        <v>0</v>
      </c>
    </row>
    <row r="5565" spans="1:10" x14ac:dyDescent="0.25">
      <c r="A5565" s="4" t="str">
        <f t="shared" si="173"/>
        <v>ZoneSouth of Lugo9/14/2021 (4pm-7pm)20</v>
      </c>
      <c r="B5565" t="s">
        <v>103</v>
      </c>
      <c r="C5565" t="s">
        <v>129</v>
      </c>
      <c r="D5565" s="5" t="s">
        <v>361</v>
      </c>
      <c r="E5565">
        <v>20</v>
      </c>
      <c r="F5565">
        <v>1.7736235857009888</v>
      </c>
      <c r="G5565">
        <v>2.0840957164764404</v>
      </c>
      <c r="H5565">
        <v>1.1659671552479267E-2</v>
      </c>
      <c r="I5565">
        <v>78.300665446680554</v>
      </c>
      <c r="J5565">
        <f t="shared" si="172"/>
        <v>0</v>
      </c>
    </row>
    <row r="5566" spans="1:10" x14ac:dyDescent="0.25">
      <c r="A5566" s="4" t="str">
        <f t="shared" si="173"/>
        <v>ZoneSouth of Lugo9/14/2021 (4pm-7pm)21</v>
      </c>
      <c r="B5566" t="s">
        <v>103</v>
      </c>
      <c r="C5566" t="s">
        <v>129</v>
      </c>
      <c r="D5566" s="5" t="s">
        <v>361</v>
      </c>
      <c r="E5566">
        <v>21</v>
      </c>
      <c r="F5566">
        <v>1.6821693181991577</v>
      </c>
      <c r="G5566">
        <v>1.7830873727798462</v>
      </c>
      <c r="H5566">
        <v>1.0968376882374287E-2</v>
      </c>
      <c r="I5566">
        <v>73.884448511067475</v>
      </c>
      <c r="J5566">
        <f t="shared" si="172"/>
        <v>0</v>
      </c>
    </row>
    <row r="5567" spans="1:10" x14ac:dyDescent="0.25">
      <c r="A5567" s="4" t="str">
        <f t="shared" si="173"/>
        <v>ZoneSouth of Lugo9/14/2021 (4pm-7pm)22</v>
      </c>
      <c r="B5567" t="s">
        <v>103</v>
      </c>
      <c r="C5567" t="s">
        <v>129</v>
      </c>
      <c r="D5567" s="5" t="s">
        <v>361</v>
      </c>
      <c r="E5567">
        <v>22</v>
      </c>
      <c r="F5567">
        <v>1.5669888257980347</v>
      </c>
      <c r="G5567">
        <v>1.5937923192977905</v>
      </c>
      <c r="H5567">
        <v>1.0828624479472637E-2</v>
      </c>
      <c r="I5567">
        <v>70.923097654307853</v>
      </c>
      <c r="J5567">
        <f t="shared" si="172"/>
        <v>0</v>
      </c>
    </row>
    <row r="5568" spans="1:10" x14ac:dyDescent="0.25">
      <c r="A5568" s="4" t="str">
        <f t="shared" si="173"/>
        <v>ZoneSouth of Lugo9/14/2021 (4pm-7pm)23</v>
      </c>
      <c r="B5568" t="s">
        <v>103</v>
      </c>
      <c r="C5568" t="s">
        <v>129</v>
      </c>
      <c r="D5568" s="5" t="s">
        <v>361</v>
      </c>
      <c r="E5568">
        <v>23</v>
      </c>
      <c r="F5568">
        <v>1.3723601102828979</v>
      </c>
      <c r="G5568">
        <v>1.385388970375061</v>
      </c>
      <c r="H5568">
        <v>1.0859083384275436E-2</v>
      </c>
      <c r="I5568">
        <v>68.4407292186456</v>
      </c>
      <c r="J5568">
        <f t="shared" si="172"/>
        <v>0</v>
      </c>
    </row>
    <row r="5569" spans="1:10" x14ac:dyDescent="0.25">
      <c r="A5569" s="4" t="str">
        <f t="shared" si="173"/>
        <v>ZoneSouth of Lugo9/14/2021 (4pm-7pm)24</v>
      </c>
      <c r="B5569" t="s">
        <v>103</v>
      </c>
      <c r="C5569" t="s">
        <v>129</v>
      </c>
      <c r="D5569" s="5" t="s">
        <v>361</v>
      </c>
      <c r="E5569">
        <v>24</v>
      </c>
      <c r="F5569">
        <v>1.1553951501846313</v>
      </c>
      <c r="G5569">
        <v>1.1541962623596191</v>
      </c>
      <c r="H5569">
        <v>1.0201204568147659E-2</v>
      </c>
      <c r="I5569">
        <v>67.192071202790757</v>
      </c>
      <c r="J5569">
        <f t="shared" si="172"/>
        <v>0</v>
      </c>
    </row>
    <row r="5570" spans="1:10" x14ac:dyDescent="0.25">
      <c r="A5570" s="4" t="str">
        <f t="shared" si="173"/>
        <v>ZoneSouth of Lugo9/22/2021 (4pm-5pm &amp; 5:55pm-7pm)1</v>
      </c>
      <c r="B5570" t="s">
        <v>103</v>
      </c>
      <c r="C5570" t="s">
        <v>129</v>
      </c>
      <c r="D5570" s="5" t="s">
        <v>362</v>
      </c>
      <c r="E5570">
        <v>1</v>
      </c>
      <c r="F5570">
        <v>1.2448382377624512</v>
      </c>
      <c r="G5570">
        <v>1.2826448678970337</v>
      </c>
      <c r="H5570">
        <v>1.0853054001927376E-2</v>
      </c>
      <c r="I5570">
        <v>76.901502918807239</v>
      </c>
      <c r="J5570">
        <f t="shared" ref="J5570:J5617" si="174">INDEX(events, MATCH(CONCATENATE(B5570, C5570, D5570), events_y, 0), MATCH("Confidential", events_x, 0))</f>
        <v>0</v>
      </c>
    </row>
    <row r="5571" spans="1:10" x14ac:dyDescent="0.25">
      <c r="A5571" s="4" t="str">
        <f t="shared" ref="A5571:A5634" si="175">B5571&amp;C5571&amp;D5571&amp;E5571</f>
        <v>ZoneSouth of Lugo9/22/2021 (4pm-5pm &amp; 5:55pm-7pm)2</v>
      </c>
      <c r="B5571" t="s">
        <v>103</v>
      </c>
      <c r="C5571" t="s">
        <v>129</v>
      </c>
      <c r="D5571" s="5" t="s">
        <v>362</v>
      </c>
      <c r="E5571">
        <v>2</v>
      </c>
      <c r="F5571">
        <v>1.0658940076828003</v>
      </c>
      <c r="G5571">
        <v>1.0865926742553711</v>
      </c>
      <c r="H5571">
        <v>9.7238998860120773E-3</v>
      </c>
      <c r="I5571">
        <v>74.745734111696876</v>
      </c>
      <c r="J5571">
        <f t="shared" si="174"/>
        <v>0</v>
      </c>
    </row>
    <row r="5572" spans="1:10" x14ac:dyDescent="0.25">
      <c r="A5572" s="4" t="str">
        <f t="shared" si="175"/>
        <v>ZoneSouth of Lugo9/22/2021 (4pm-5pm &amp; 5:55pm-7pm)3</v>
      </c>
      <c r="B5572" t="s">
        <v>103</v>
      </c>
      <c r="C5572" t="s">
        <v>129</v>
      </c>
      <c r="D5572" s="5" t="s">
        <v>362</v>
      </c>
      <c r="E5572">
        <v>3</v>
      </c>
      <c r="F5572">
        <v>0.92160129547119141</v>
      </c>
      <c r="G5572">
        <v>0.94696879386901855</v>
      </c>
      <c r="H5572">
        <v>8.7092621251940727E-3</v>
      </c>
      <c r="I5572">
        <v>73.898270734662532</v>
      </c>
      <c r="J5572">
        <f t="shared" si="174"/>
        <v>0</v>
      </c>
    </row>
    <row r="5573" spans="1:10" x14ac:dyDescent="0.25">
      <c r="A5573" s="4" t="str">
        <f t="shared" si="175"/>
        <v>ZoneSouth of Lugo9/22/2021 (4pm-5pm &amp; 5:55pm-7pm)4</v>
      </c>
      <c r="B5573" t="s">
        <v>103</v>
      </c>
      <c r="C5573" t="s">
        <v>129</v>
      </c>
      <c r="D5573" s="5" t="s">
        <v>362</v>
      </c>
      <c r="E5573">
        <v>4</v>
      </c>
      <c r="F5573">
        <v>0.82468616962432861</v>
      </c>
      <c r="G5573">
        <v>0.84895247220993042</v>
      </c>
      <c r="H5573">
        <v>7.9237623140215874E-3</v>
      </c>
      <c r="I5573">
        <v>72.730151448384788</v>
      </c>
      <c r="J5573">
        <f t="shared" si="174"/>
        <v>0</v>
      </c>
    </row>
    <row r="5574" spans="1:10" x14ac:dyDescent="0.25">
      <c r="A5574" s="4" t="str">
        <f t="shared" si="175"/>
        <v>ZoneSouth of Lugo9/22/2021 (4pm-5pm &amp; 5:55pm-7pm)5</v>
      </c>
      <c r="B5574" t="s">
        <v>103</v>
      </c>
      <c r="C5574" t="s">
        <v>129</v>
      </c>
      <c r="D5574" s="5" t="s">
        <v>362</v>
      </c>
      <c r="E5574">
        <v>5</v>
      </c>
      <c r="F5574">
        <v>0.76312929391860962</v>
      </c>
      <c r="G5574">
        <v>0.7740776538848877</v>
      </c>
      <c r="H5574">
        <v>7.043799851089716E-3</v>
      </c>
      <c r="I5574">
        <v>71.839394757134187</v>
      </c>
      <c r="J5574">
        <f t="shared" si="174"/>
        <v>0</v>
      </c>
    </row>
    <row r="5575" spans="1:10" x14ac:dyDescent="0.25">
      <c r="A5575" s="4" t="str">
        <f t="shared" si="175"/>
        <v>ZoneSouth of Lugo9/22/2021 (4pm-5pm &amp; 5:55pm-7pm)6</v>
      </c>
      <c r="B5575" t="s">
        <v>103</v>
      </c>
      <c r="C5575" t="s">
        <v>129</v>
      </c>
      <c r="D5575" s="5" t="s">
        <v>362</v>
      </c>
      <c r="E5575">
        <v>6</v>
      </c>
      <c r="F5575">
        <v>0.72392022609710693</v>
      </c>
      <c r="G5575">
        <v>0.7359011173248291</v>
      </c>
      <c r="H5575">
        <v>5.9265675954520702E-3</v>
      </c>
      <c r="I5575">
        <v>71.940707126338339</v>
      </c>
      <c r="J5575">
        <f t="shared" si="174"/>
        <v>0</v>
      </c>
    </row>
    <row r="5576" spans="1:10" x14ac:dyDescent="0.25">
      <c r="A5576" s="4" t="str">
        <f t="shared" si="175"/>
        <v>ZoneSouth of Lugo9/22/2021 (4pm-5pm &amp; 5:55pm-7pm)7</v>
      </c>
      <c r="B5576" t="s">
        <v>103</v>
      </c>
      <c r="C5576" t="s">
        <v>129</v>
      </c>
      <c r="D5576" s="5" t="s">
        <v>362</v>
      </c>
      <c r="E5576">
        <v>7</v>
      </c>
      <c r="F5576">
        <v>0.73589789867401123</v>
      </c>
      <c r="G5576">
        <v>0.75346088409423828</v>
      </c>
      <c r="H5576">
        <v>5.3058895282447338E-3</v>
      </c>
      <c r="I5576">
        <v>71.546631787635206</v>
      </c>
      <c r="J5576">
        <f t="shared" si="174"/>
        <v>0</v>
      </c>
    </row>
    <row r="5577" spans="1:10" x14ac:dyDescent="0.25">
      <c r="A5577" s="4" t="str">
        <f t="shared" si="175"/>
        <v>ZoneSouth of Lugo9/22/2021 (4pm-5pm &amp; 5:55pm-7pm)8</v>
      </c>
      <c r="B5577" t="s">
        <v>103</v>
      </c>
      <c r="C5577" t="s">
        <v>129</v>
      </c>
      <c r="D5577" s="5" t="s">
        <v>362</v>
      </c>
      <c r="E5577">
        <v>8</v>
      </c>
      <c r="F5577">
        <v>0.70463752746582031</v>
      </c>
      <c r="G5577">
        <v>0.7106248140335083</v>
      </c>
      <c r="H5577">
        <v>5.5683106184005737E-3</v>
      </c>
      <c r="I5577">
        <v>71.040969269747947</v>
      </c>
      <c r="J5577">
        <f t="shared" si="174"/>
        <v>0</v>
      </c>
    </row>
    <row r="5578" spans="1:10" x14ac:dyDescent="0.25">
      <c r="A5578" s="4" t="str">
        <f t="shared" si="175"/>
        <v>ZoneSouth of Lugo9/22/2021 (4pm-5pm &amp; 5:55pm-7pm)9</v>
      </c>
      <c r="B5578" t="s">
        <v>103</v>
      </c>
      <c r="C5578" t="s">
        <v>129</v>
      </c>
      <c r="D5578" s="5" t="s">
        <v>362</v>
      </c>
      <c r="E5578">
        <v>9</v>
      </c>
      <c r="F5578">
        <v>0.60354334115982056</v>
      </c>
      <c r="G5578">
        <v>0.60593289136886597</v>
      </c>
      <c r="H5578">
        <v>6.4953374676406384E-3</v>
      </c>
      <c r="I5578">
        <v>72.281293644669887</v>
      </c>
      <c r="J5578">
        <f t="shared" si="174"/>
        <v>0</v>
      </c>
    </row>
    <row r="5579" spans="1:10" x14ac:dyDescent="0.25">
      <c r="A5579" s="4" t="str">
        <f t="shared" si="175"/>
        <v>ZoneSouth of Lugo9/22/2021 (4pm-5pm &amp; 5:55pm-7pm)10</v>
      </c>
      <c r="B5579" t="s">
        <v>103</v>
      </c>
      <c r="C5579" t="s">
        <v>129</v>
      </c>
      <c r="D5579" s="5" t="s">
        <v>362</v>
      </c>
      <c r="E5579">
        <v>10</v>
      </c>
      <c r="F5579">
        <v>0.54464191198348999</v>
      </c>
      <c r="G5579">
        <v>0.55034923553466797</v>
      </c>
      <c r="H5579">
        <v>7.6038003899157047E-3</v>
      </c>
      <c r="I5579">
        <v>76.555699966954194</v>
      </c>
      <c r="J5579">
        <f t="shared" si="174"/>
        <v>0</v>
      </c>
    </row>
    <row r="5580" spans="1:10" x14ac:dyDescent="0.25">
      <c r="A5580" s="4" t="str">
        <f t="shared" si="175"/>
        <v>ZoneSouth of Lugo9/22/2021 (4pm-5pm &amp; 5:55pm-7pm)11</v>
      </c>
      <c r="B5580" t="s">
        <v>103</v>
      </c>
      <c r="C5580" t="s">
        <v>129</v>
      </c>
      <c r="D5580" s="5" t="s">
        <v>362</v>
      </c>
      <c r="E5580">
        <v>11</v>
      </c>
      <c r="F5580">
        <v>0.56386452913284302</v>
      </c>
      <c r="G5580">
        <v>0.57769292593002319</v>
      </c>
      <c r="H5580">
        <v>8.9213838800787926E-3</v>
      </c>
      <c r="I5580">
        <v>82.211185152541475</v>
      </c>
      <c r="J5580">
        <f t="shared" si="174"/>
        <v>0</v>
      </c>
    </row>
    <row r="5581" spans="1:10" x14ac:dyDescent="0.25">
      <c r="A5581" s="4" t="str">
        <f t="shared" si="175"/>
        <v>ZoneSouth of Lugo9/22/2021 (4pm-5pm &amp; 5:55pm-7pm)12</v>
      </c>
      <c r="B5581" t="s">
        <v>103</v>
      </c>
      <c r="C5581" t="s">
        <v>129</v>
      </c>
      <c r="D5581" s="5" t="s">
        <v>362</v>
      </c>
      <c r="E5581">
        <v>12</v>
      </c>
      <c r="F5581">
        <v>0.75978535413742065</v>
      </c>
      <c r="G5581">
        <v>0.74784207344055176</v>
      </c>
      <c r="H5581">
        <v>1.0157031938433647E-2</v>
      </c>
      <c r="I5581">
        <v>88.032013437598806</v>
      </c>
      <c r="J5581">
        <f t="shared" si="174"/>
        <v>0</v>
      </c>
    </row>
    <row r="5582" spans="1:10" x14ac:dyDescent="0.25">
      <c r="A5582" s="4" t="str">
        <f t="shared" si="175"/>
        <v>ZoneSouth of Lugo9/22/2021 (4pm-5pm &amp; 5:55pm-7pm)13</v>
      </c>
      <c r="B5582" t="s">
        <v>103</v>
      </c>
      <c r="C5582" t="s">
        <v>129</v>
      </c>
      <c r="D5582" s="5" t="s">
        <v>362</v>
      </c>
      <c r="E5582">
        <v>13</v>
      </c>
      <c r="F5582">
        <v>1.1050337553024292</v>
      </c>
      <c r="G5582">
        <v>1.0824975967407227</v>
      </c>
      <c r="H5582">
        <v>1.0599342174828053E-2</v>
      </c>
      <c r="I5582">
        <v>91.864665712107978</v>
      </c>
      <c r="J5582">
        <f t="shared" si="174"/>
        <v>0</v>
      </c>
    </row>
    <row r="5583" spans="1:10" x14ac:dyDescent="0.25">
      <c r="A5583" s="4" t="str">
        <f t="shared" si="175"/>
        <v>ZoneSouth of Lugo9/22/2021 (4pm-5pm &amp; 5:55pm-7pm)14</v>
      </c>
      <c r="B5583" t="s">
        <v>103</v>
      </c>
      <c r="C5583" t="s">
        <v>129</v>
      </c>
      <c r="D5583" s="5" t="s">
        <v>362</v>
      </c>
      <c r="E5583">
        <v>14</v>
      </c>
      <c r="F5583">
        <v>1.5077534914016724</v>
      </c>
      <c r="G5583">
        <v>1.4999382495880127</v>
      </c>
      <c r="H5583">
        <v>6.2116733752191067E-3</v>
      </c>
      <c r="I5583">
        <v>93.886110805133242</v>
      </c>
      <c r="J5583">
        <f t="shared" si="174"/>
        <v>0</v>
      </c>
    </row>
    <row r="5584" spans="1:10" x14ac:dyDescent="0.25">
      <c r="A5584" s="4" t="str">
        <f t="shared" si="175"/>
        <v>ZoneSouth of Lugo9/22/2021 (4pm-5pm &amp; 5:55pm-7pm)15</v>
      </c>
      <c r="B5584" t="s">
        <v>103</v>
      </c>
      <c r="C5584" t="s">
        <v>129</v>
      </c>
      <c r="D5584" s="5" t="s">
        <v>362</v>
      </c>
      <c r="E5584">
        <v>15</v>
      </c>
      <c r="F5584">
        <v>1.8987599611282349</v>
      </c>
      <c r="G5584">
        <v>1.9065752029418945</v>
      </c>
      <c r="H5584">
        <v>6.2116733752191067E-3</v>
      </c>
      <c r="I5584">
        <v>94.883098358852521</v>
      </c>
      <c r="J5584">
        <f t="shared" si="174"/>
        <v>0</v>
      </c>
    </row>
    <row r="5585" spans="1:10" x14ac:dyDescent="0.25">
      <c r="A5585" s="4" t="str">
        <f t="shared" si="175"/>
        <v>ZoneSouth of Lugo9/22/2021 (4pm-5pm &amp; 5:55pm-7pm)16</v>
      </c>
      <c r="B5585" t="s">
        <v>103</v>
      </c>
      <c r="C5585" t="s">
        <v>129</v>
      </c>
      <c r="D5585" s="5" t="s">
        <v>362</v>
      </c>
      <c r="E5585">
        <v>16</v>
      </c>
      <c r="F5585">
        <v>2.2644481658935547</v>
      </c>
      <c r="G5585">
        <v>2.2785758972167969</v>
      </c>
      <c r="H5585">
        <v>1.2328415177762508E-2</v>
      </c>
      <c r="I5585">
        <v>95.128676065630742</v>
      </c>
      <c r="J5585">
        <f t="shared" si="174"/>
        <v>0</v>
      </c>
    </row>
    <row r="5586" spans="1:10" x14ac:dyDescent="0.25">
      <c r="A5586" s="4" t="str">
        <f t="shared" si="175"/>
        <v>ZoneSouth of Lugo9/22/2021 (4pm-5pm &amp; 5:55pm-7pm)17</v>
      </c>
      <c r="B5586" t="s">
        <v>103</v>
      </c>
      <c r="C5586" t="s">
        <v>129</v>
      </c>
      <c r="D5586" s="5" t="s">
        <v>362</v>
      </c>
      <c r="E5586">
        <v>17</v>
      </c>
      <c r="F5586">
        <v>2.4581606388092041</v>
      </c>
      <c r="G5586">
        <v>1.3712496757507324</v>
      </c>
      <c r="H5586">
        <v>1.4277052134275436E-2</v>
      </c>
      <c r="I5586">
        <v>93.379827073486993</v>
      </c>
      <c r="J5586">
        <f t="shared" si="174"/>
        <v>0</v>
      </c>
    </row>
    <row r="5587" spans="1:10" x14ac:dyDescent="0.25">
      <c r="A5587" s="4" t="str">
        <f t="shared" si="175"/>
        <v>ZoneSouth of Lugo9/22/2021 (4pm-5pm &amp; 5:55pm-7pm)18</v>
      </c>
      <c r="B5587" t="s">
        <v>103</v>
      </c>
      <c r="C5587" t="s">
        <v>129</v>
      </c>
      <c r="D5587" s="5" t="s">
        <v>362</v>
      </c>
      <c r="E5587">
        <v>18</v>
      </c>
      <c r="F5587">
        <v>2.532487154006958</v>
      </c>
      <c r="G5587">
        <v>2.8748791217803955</v>
      </c>
      <c r="H5587">
        <v>1.4011654071509838E-2</v>
      </c>
      <c r="I5587">
        <v>91.261510078215181</v>
      </c>
      <c r="J5587">
        <f t="shared" si="174"/>
        <v>0</v>
      </c>
    </row>
    <row r="5588" spans="1:10" x14ac:dyDescent="0.25">
      <c r="A5588" s="4" t="str">
        <f t="shared" si="175"/>
        <v>ZoneSouth of Lugo9/22/2021 (4pm-5pm &amp; 5:55pm-7pm)19</v>
      </c>
      <c r="B5588" t="s">
        <v>103</v>
      </c>
      <c r="C5588" t="s">
        <v>129</v>
      </c>
      <c r="D5588" s="5" t="s">
        <v>362</v>
      </c>
      <c r="E5588">
        <v>19</v>
      </c>
      <c r="F5588">
        <v>2.4311678409576416</v>
      </c>
      <c r="G5588">
        <v>1.6605339050292969</v>
      </c>
      <c r="H5588">
        <v>1.3779556378722191E-2</v>
      </c>
      <c r="I5588">
        <v>88.419781914284755</v>
      </c>
      <c r="J5588">
        <f t="shared" si="174"/>
        <v>0</v>
      </c>
    </row>
    <row r="5589" spans="1:10" x14ac:dyDescent="0.25">
      <c r="A5589" s="4" t="str">
        <f t="shared" si="175"/>
        <v>ZoneSouth of Lugo9/22/2021 (4pm-5pm &amp; 5:55pm-7pm)20</v>
      </c>
      <c r="B5589" t="s">
        <v>103</v>
      </c>
      <c r="C5589" t="s">
        <v>129</v>
      </c>
      <c r="D5589" s="5" t="s">
        <v>362</v>
      </c>
      <c r="E5589">
        <v>20</v>
      </c>
      <c r="F5589">
        <v>2.2695786952972412</v>
      </c>
      <c r="G5589">
        <v>2.6954090595245361</v>
      </c>
      <c r="H5589">
        <v>1.3157328590750694E-2</v>
      </c>
      <c r="I5589">
        <v>84.840911444009009</v>
      </c>
      <c r="J5589">
        <f t="shared" si="174"/>
        <v>0</v>
      </c>
    </row>
    <row r="5590" spans="1:10" x14ac:dyDescent="0.25">
      <c r="A5590" s="4" t="str">
        <f t="shared" si="175"/>
        <v>ZoneSouth of Lugo9/22/2021 (4pm-5pm &amp; 5:55pm-7pm)21</v>
      </c>
      <c r="B5590" t="s">
        <v>103</v>
      </c>
      <c r="C5590" t="s">
        <v>129</v>
      </c>
      <c r="D5590" s="5" t="s">
        <v>362</v>
      </c>
      <c r="E5590">
        <v>21</v>
      </c>
      <c r="F5590">
        <v>2.1328413486480713</v>
      </c>
      <c r="G5590">
        <v>2.2764828205108643</v>
      </c>
      <c r="H5590">
        <v>1.2354704551398754E-2</v>
      </c>
      <c r="I5590">
        <v>82.552746447832902</v>
      </c>
      <c r="J5590">
        <f t="shared" si="174"/>
        <v>0</v>
      </c>
    </row>
    <row r="5591" spans="1:10" x14ac:dyDescent="0.25">
      <c r="A5591" s="4" t="str">
        <f t="shared" si="175"/>
        <v>ZoneSouth of Lugo9/22/2021 (4pm-5pm &amp; 5:55pm-7pm)22</v>
      </c>
      <c r="B5591" t="s">
        <v>103</v>
      </c>
      <c r="C5591" t="s">
        <v>129</v>
      </c>
      <c r="D5591" s="5" t="s">
        <v>362</v>
      </c>
      <c r="E5591">
        <v>22</v>
      </c>
      <c r="F5591">
        <v>1.9475589990615845</v>
      </c>
      <c r="G5591">
        <v>2.0480220317840576</v>
      </c>
      <c r="H5591">
        <v>1.1976074427366257E-2</v>
      </c>
      <c r="I5591">
        <v>80.580138231067536</v>
      </c>
      <c r="J5591">
        <f t="shared" si="174"/>
        <v>0</v>
      </c>
    </row>
    <row r="5592" spans="1:10" x14ac:dyDescent="0.25">
      <c r="A5592" s="4" t="str">
        <f t="shared" si="175"/>
        <v>ZoneSouth of Lugo9/22/2021 (4pm-5pm &amp; 5:55pm-7pm)23</v>
      </c>
      <c r="B5592" t="s">
        <v>103</v>
      </c>
      <c r="C5592" t="s">
        <v>129</v>
      </c>
      <c r="D5592" s="5" t="s">
        <v>362</v>
      </c>
      <c r="E5592">
        <v>23</v>
      </c>
      <c r="F5592">
        <v>1.6933468580245972</v>
      </c>
      <c r="G5592">
        <v>1.774909496307373</v>
      </c>
      <c r="H5592">
        <v>1.1773049831390381E-2</v>
      </c>
      <c r="I5592">
        <v>78.283308183727101</v>
      </c>
      <c r="J5592">
        <f t="shared" si="174"/>
        <v>0</v>
      </c>
    </row>
    <row r="5593" spans="1:10" x14ac:dyDescent="0.25">
      <c r="A5593" s="4" t="str">
        <f t="shared" si="175"/>
        <v>ZoneSouth of Lugo9/22/2021 (4pm-5pm &amp; 5:55pm-7pm)24</v>
      </c>
      <c r="B5593" t="s">
        <v>103</v>
      </c>
      <c r="C5593" t="s">
        <v>129</v>
      </c>
      <c r="D5593" s="5" t="s">
        <v>362</v>
      </c>
      <c r="E5593">
        <v>24</v>
      </c>
      <c r="F5593">
        <v>1.3921830654144287</v>
      </c>
      <c r="G5593">
        <v>1.4807586669921875</v>
      </c>
      <c r="H5593">
        <v>1.0870376601815224E-2</v>
      </c>
      <c r="I5593">
        <v>76.348577486516746</v>
      </c>
      <c r="J5593">
        <f t="shared" si="174"/>
        <v>0</v>
      </c>
    </row>
    <row r="5594" spans="1:10" x14ac:dyDescent="0.25">
      <c r="A5594" s="4" t="str">
        <f t="shared" si="175"/>
        <v>ZoneSouth of Lugo9/30/2021 (5pm-7pm)1</v>
      </c>
      <c r="B5594" t="s">
        <v>103</v>
      </c>
      <c r="C5594" t="s">
        <v>129</v>
      </c>
      <c r="D5594" s="5" t="s">
        <v>363</v>
      </c>
      <c r="E5594">
        <v>1</v>
      </c>
      <c r="F5594">
        <v>0.75106877088546753</v>
      </c>
      <c r="G5594">
        <v>0.77752423286437988</v>
      </c>
      <c r="H5594">
        <v>9.0643716976046562E-3</v>
      </c>
      <c r="I5594">
        <v>64.016235390956226</v>
      </c>
      <c r="J5594">
        <f t="shared" si="174"/>
        <v>0</v>
      </c>
    </row>
    <row r="5595" spans="1:10" x14ac:dyDescent="0.25">
      <c r="A5595" s="4" t="str">
        <f t="shared" si="175"/>
        <v>ZoneSouth of Lugo9/30/2021 (5pm-7pm)2</v>
      </c>
      <c r="B5595" t="s">
        <v>103</v>
      </c>
      <c r="C5595" t="s">
        <v>129</v>
      </c>
      <c r="D5595" s="5" t="s">
        <v>363</v>
      </c>
      <c r="E5595">
        <v>2</v>
      </c>
      <c r="F5595">
        <v>0.664642333984375</v>
      </c>
      <c r="G5595">
        <v>0.69578588008880615</v>
      </c>
      <c r="H5595">
        <v>8.5575636476278305E-3</v>
      </c>
      <c r="I5595">
        <v>62.7397964334858</v>
      </c>
      <c r="J5595">
        <f t="shared" si="174"/>
        <v>0</v>
      </c>
    </row>
    <row r="5596" spans="1:10" x14ac:dyDescent="0.25">
      <c r="A5596" s="4" t="str">
        <f t="shared" si="175"/>
        <v>ZoneSouth of Lugo9/30/2021 (5pm-7pm)3</v>
      </c>
      <c r="B5596" t="s">
        <v>103</v>
      </c>
      <c r="C5596" t="s">
        <v>129</v>
      </c>
      <c r="D5596" s="5" t="s">
        <v>363</v>
      </c>
      <c r="E5596">
        <v>3</v>
      </c>
      <c r="F5596">
        <v>0.61541199684143066</v>
      </c>
      <c r="G5596">
        <v>0.63731777667999268</v>
      </c>
      <c r="H5596">
        <v>7.7998102642595768E-3</v>
      </c>
      <c r="I5596">
        <v>61.436927846361407</v>
      </c>
      <c r="J5596">
        <f t="shared" si="174"/>
        <v>0</v>
      </c>
    </row>
    <row r="5597" spans="1:10" x14ac:dyDescent="0.25">
      <c r="A5597" s="4" t="str">
        <f t="shared" si="175"/>
        <v>ZoneSouth of Lugo9/30/2021 (5pm-7pm)4</v>
      </c>
      <c r="B5597" t="s">
        <v>103</v>
      </c>
      <c r="C5597" t="s">
        <v>129</v>
      </c>
      <c r="D5597" s="5" t="s">
        <v>363</v>
      </c>
      <c r="E5597">
        <v>4</v>
      </c>
      <c r="F5597">
        <v>0.57831770181655884</v>
      </c>
      <c r="G5597">
        <v>0.60159963369369507</v>
      </c>
      <c r="H5597">
        <v>7.1110902354121208E-3</v>
      </c>
      <c r="I5597">
        <v>60.743203840876184</v>
      </c>
      <c r="J5597">
        <f t="shared" si="174"/>
        <v>0</v>
      </c>
    </row>
    <row r="5598" spans="1:10" x14ac:dyDescent="0.25">
      <c r="A5598" s="4" t="str">
        <f t="shared" si="175"/>
        <v>ZoneSouth of Lugo9/30/2021 (5pm-7pm)5</v>
      </c>
      <c r="B5598" t="s">
        <v>103</v>
      </c>
      <c r="C5598" t="s">
        <v>129</v>
      </c>
      <c r="D5598" s="5" t="s">
        <v>363</v>
      </c>
      <c r="E5598">
        <v>5</v>
      </c>
      <c r="F5598">
        <v>0.5601544976234436</v>
      </c>
      <c r="G5598">
        <v>0.57931250333786011</v>
      </c>
      <c r="H5598">
        <v>6.2467139214277267E-3</v>
      </c>
      <c r="I5598">
        <v>59.687142935529138</v>
      </c>
      <c r="J5598">
        <f t="shared" si="174"/>
        <v>0</v>
      </c>
    </row>
    <row r="5599" spans="1:10" x14ac:dyDescent="0.25">
      <c r="A5599" s="4" t="str">
        <f t="shared" si="175"/>
        <v>ZoneSouth of Lugo9/30/2021 (5pm-7pm)6</v>
      </c>
      <c r="B5599" t="s">
        <v>103</v>
      </c>
      <c r="C5599" t="s">
        <v>129</v>
      </c>
      <c r="D5599" s="5" t="s">
        <v>363</v>
      </c>
      <c r="E5599">
        <v>6</v>
      </c>
      <c r="F5599">
        <v>0.56221133470535278</v>
      </c>
      <c r="G5599">
        <v>0.57656973600387573</v>
      </c>
      <c r="H5599">
        <v>5.0839795731008053E-3</v>
      </c>
      <c r="I5599">
        <v>59.262153086437522</v>
      </c>
      <c r="J5599">
        <f t="shared" si="174"/>
        <v>0</v>
      </c>
    </row>
    <row r="5600" spans="1:10" x14ac:dyDescent="0.25">
      <c r="A5600" s="4" t="str">
        <f t="shared" si="175"/>
        <v>ZoneSouth of Lugo9/30/2021 (5pm-7pm)7</v>
      </c>
      <c r="B5600" t="s">
        <v>103</v>
      </c>
      <c r="C5600" t="s">
        <v>129</v>
      </c>
      <c r="D5600" s="5" t="s">
        <v>363</v>
      </c>
      <c r="E5600">
        <v>7</v>
      </c>
      <c r="F5600">
        <v>0.61216682195663452</v>
      </c>
      <c r="G5600">
        <v>0.62719517946243286</v>
      </c>
      <c r="H5600">
        <v>4.4796671718358994E-3</v>
      </c>
      <c r="I5600">
        <v>61.874832921817806</v>
      </c>
      <c r="J5600">
        <f t="shared" si="174"/>
        <v>0</v>
      </c>
    </row>
    <row r="5601" spans="1:10" x14ac:dyDescent="0.25">
      <c r="A5601" s="4" t="str">
        <f t="shared" si="175"/>
        <v>ZoneSouth of Lugo9/30/2021 (5pm-7pm)8</v>
      </c>
      <c r="B5601" t="s">
        <v>103</v>
      </c>
      <c r="C5601" t="s">
        <v>129</v>
      </c>
      <c r="D5601" s="5" t="s">
        <v>363</v>
      </c>
      <c r="E5601">
        <v>8</v>
      </c>
      <c r="F5601">
        <v>0.57927095890045166</v>
      </c>
      <c r="G5601">
        <v>0.58875447511672974</v>
      </c>
      <c r="H5601">
        <v>4.725518636405468E-3</v>
      </c>
      <c r="I5601">
        <v>63.342250754438652</v>
      </c>
      <c r="J5601">
        <f t="shared" si="174"/>
        <v>0</v>
      </c>
    </row>
    <row r="5602" spans="1:10" x14ac:dyDescent="0.25">
      <c r="A5602" s="4" t="str">
        <f t="shared" si="175"/>
        <v>ZoneSouth of Lugo9/30/2021 (5pm-7pm)9</v>
      </c>
      <c r="B5602" t="s">
        <v>103</v>
      </c>
      <c r="C5602" t="s">
        <v>129</v>
      </c>
      <c r="D5602" s="5" t="s">
        <v>363</v>
      </c>
      <c r="E5602">
        <v>9</v>
      </c>
      <c r="F5602">
        <v>0.42741274833679199</v>
      </c>
      <c r="G5602">
        <v>0.42140647768974304</v>
      </c>
      <c r="H5602">
        <v>5.6782616302371025E-3</v>
      </c>
      <c r="I5602">
        <v>65.050797256522031</v>
      </c>
      <c r="J5602">
        <f t="shared" si="174"/>
        <v>0</v>
      </c>
    </row>
    <row r="5603" spans="1:10" x14ac:dyDescent="0.25">
      <c r="A5603" s="4" t="str">
        <f t="shared" si="175"/>
        <v>ZoneSouth of Lugo9/30/2021 (5pm-7pm)10</v>
      </c>
      <c r="B5603" t="s">
        <v>103</v>
      </c>
      <c r="C5603" t="s">
        <v>129</v>
      </c>
      <c r="D5603" s="5" t="s">
        <v>363</v>
      </c>
      <c r="E5603">
        <v>10</v>
      </c>
      <c r="F5603">
        <v>0.25795489549636841</v>
      </c>
      <c r="G5603">
        <v>0.26104369759559631</v>
      </c>
      <c r="H5603">
        <v>6.2927394174039364E-3</v>
      </c>
      <c r="I5603">
        <v>69.468223319616001</v>
      </c>
      <c r="J5603">
        <f t="shared" si="174"/>
        <v>0</v>
      </c>
    </row>
    <row r="5604" spans="1:10" x14ac:dyDescent="0.25">
      <c r="A5604" s="4" t="str">
        <f t="shared" si="175"/>
        <v>ZoneSouth of Lugo9/30/2021 (5pm-7pm)11</v>
      </c>
      <c r="B5604" t="s">
        <v>103</v>
      </c>
      <c r="C5604" t="s">
        <v>129</v>
      </c>
      <c r="D5604" s="5" t="s">
        <v>363</v>
      </c>
      <c r="E5604">
        <v>11</v>
      </c>
      <c r="F5604">
        <v>0.12459265440702438</v>
      </c>
      <c r="G5604">
        <v>0.11387263238430023</v>
      </c>
      <c r="H5604">
        <v>6.347226444631815E-3</v>
      </c>
      <c r="I5604">
        <v>74.547533058993551</v>
      </c>
      <c r="J5604">
        <f t="shared" si="174"/>
        <v>0</v>
      </c>
    </row>
    <row r="5605" spans="1:10" x14ac:dyDescent="0.25">
      <c r="A5605" s="4" t="str">
        <f t="shared" si="175"/>
        <v>ZoneSouth of Lugo9/30/2021 (5pm-7pm)12</v>
      </c>
      <c r="B5605" t="s">
        <v>103</v>
      </c>
      <c r="C5605" t="s">
        <v>129</v>
      </c>
      <c r="D5605" s="5" t="s">
        <v>363</v>
      </c>
      <c r="E5605">
        <v>12</v>
      </c>
      <c r="F5605">
        <v>5.2628125995397568E-2</v>
      </c>
      <c r="G5605">
        <v>4.5056451112031937E-2</v>
      </c>
      <c r="H5605">
        <v>6.8083563819527626E-3</v>
      </c>
      <c r="I5605">
        <v>79.583602554043267</v>
      </c>
      <c r="J5605">
        <f t="shared" si="174"/>
        <v>0</v>
      </c>
    </row>
    <row r="5606" spans="1:10" x14ac:dyDescent="0.25">
      <c r="A5606" s="4" t="str">
        <f t="shared" si="175"/>
        <v>ZoneSouth of Lugo9/30/2021 (5pm-7pm)13</v>
      </c>
      <c r="B5606" t="s">
        <v>103</v>
      </c>
      <c r="C5606" t="s">
        <v>129</v>
      </c>
      <c r="D5606" s="5" t="s">
        <v>363</v>
      </c>
      <c r="E5606">
        <v>13</v>
      </c>
      <c r="F5606">
        <v>9.5545113086700439E-2</v>
      </c>
      <c r="G5606">
        <v>7.5276806950569153E-2</v>
      </c>
      <c r="H5606">
        <v>7.5206891633570194E-3</v>
      </c>
      <c r="I5606">
        <v>83.924041671324503</v>
      </c>
      <c r="J5606">
        <f t="shared" si="174"/>
        <v>0</v>
      </c>
    </row>
    <row r="5607" spans="1:10" x14ac:dyDescent="0.25">
      <c r="A5607" s="4" t="str">
        <f t="shared" si="175"/>
        <v>ZoneSouth of Lugo9/30/2021 (5pm-7pm)14</v>
      </c>
      <c r="B5607" t="s">
        <v>103</v>
      </c>
      <c r="C5607" t="s">
        <v>129</v>
      </c>
      <c r="D5607" s="5" t="s">
        <v>363</v>
      </c>
      <c r="E5607">
        <v>14</v>
      </c>
      <c r="F5607">
        <v>0.22893495857715607</v>
      </c>
      <c r="G5607">
        <v>0.21666496992111206</v>
      </c>
      <c r="H5607">
        <v>7.605609018355608E-3</v>
      </c>
      <c r="I5607">
        <v>85.353887644208953</v>
      </c>
      <c r="J5607">
        <f t="shared" si="174"/>
        <v>0</v>
      </c>
    </row>
    <row r="5608" spans="1:10" x14ac:dyDescent="0.25">
      <c r="A5608" s="4" t="str">
        <f t="shared" si="175"/>
        <v>ZoneSouth of Lugo9/30/2021 (5pm-7pm)15</v>
      </c>
      <c r="B5608" t="s">
        <v>103</v>
      </c>
      <c r="C5608" t="s">
        <v>129</v>
      </c>
      <c r="D5608" s="5" t="s">
        <v>363</v>
      </c>
      <c r="E5608">
        <v>15</v>
      </c>
      <c r="F5608">
        <v>0.46401509642601013</v>
      </c>
      <c r="G5608">
        <v>0.45680233836174011</v>
      </c>
      <c r="H5608">
        <v>4.6049230732023716E-3</v>
      </c>
      <c r="I5608">
        <v>86.407773608172761</v>
      </c>
      <c r="J5608">
        <f t="shared" si="174"/>
        <v>0</v>
      </c>
    </row>
    <row r="5609" spans="1:10" x14ac:dyDescent="0.25">
      <c r="A5609" s="4" t="str">
        <f t="shared" si="175"/>
        <v>ZoneSouth of Lugo9/30/2021 (5pm-7pm)16</v>
      </c>
      <c r="B5609" t="s">
        <v>103</v>
      </c>
      <c r="C5609" t="s">
        <v>129</v>
      </c>
      <c r="D5609" s="5" t="s">
        <v>363</v>
      </c>
      <c r="E5609">
        <v>16</v>
      </c>
      <c r="F5609">
        <v>0.82344287633895874</v>
      </c>
      <c r="G5609">
        <v>0.83065563440322876</v>
      </c>
      <c r="H5609">
        <v>4.6049230732023716E-3</v>
      </c>
      <c r="I5609">
        <v>87.674628094520529</v>
      </c>
      <c r="J5609">
        <f t="shared" si="174"/>
        <v>0</v>
      </c>
    </row>
    <row r="5610" spans="1:10" x14ac:dyDescent="0.25">
      <c r="A5610" s="4" t="str">
        <f t="shared" si="175"/>
        <v>ZoneSouth of Lugo9/30/2021 (5pm-7pm)17</v>
      </c>
      <c r="B5610" t="s">
        <v>103</v>
      </c>
      <c r="C5610" t="s">
        <v>129</v>
      </c>
      <c r="D5610" s="5" t="s">
        <v>363</v>
      </c>
      <c r="E5610">
        <v>17</v>
      </c>
      <c r="F5610">
        <v>1.1883023977279663</v>
      </c>
      <c r="G5610">
        <v>1.1611847877502441</v>
      </c>
      <c r="H5610">
        <v>9.5056565478444099E-3</v>
      </c>
      <c r="I5610">
        <v>88.310965049848605</v>
      </c>
      <c r="J5610">
        <f t="shared" si="174"/>
        <v>0</v>
      </c>
    </row>
    <row r="5611" spans="1:10" x14ac:dyDescent="0.25">
      <c r="A5611" s="4" t="str">
        <f t="shared" si="175"/>
        <v>ZoneSouth of Lugo9/30/2021 (5pm-7pm)18</v>
      </c>
      <c r="B5611" t="s">
        <v>103</v>
      </c>
      <c r="C5611" t="s">
        <v>129</v>
      </c>
      <c r="D5611" s="5" t="s">
        <v>363</v>
      </c>
      <c r="E5611">
        <v>18</v>
      </c>
      <c r="F5611">
        <v>1.437725305557251</v>
      </c>
      <c r="G5611">
        <v>0.96459949016571045</v>
      </c>
      <c r="H5611">
        <v>1.078182365745306E-2</v>
      </c>
      <c r="I5611">
        <v>88.271516746955328</v>
      </c>
      <c r="J5611">
        <f t="shared" si="174"/>
        <v>0</v>
      </c>
    </row>
    <row r="5612" spans="1:10" x14ac:dyDescent="0.25">
      <c r="A5612" s="4" t="str">
        <f t="shared" si="175"/>
        <v>ZoneSouth of Lugo9/30/2021 (5pm-7pm)19</v>
      </c>
      <c r="B5612" t="s">
        <v>103</v>
      </c>
      <c r="C5612" t="s">
        <v>129</v>
      </c>
      <c r="D5612" s="5" t="s">
        <v>363</v>
      </c>
      <c r="E5612">
        <v>19</v>
      </c>
      <c r="F5612">
        <v>1.4611213207244873</v>
      </c>
      <c r="G5612">
        <v>1.228490948677063</v>
      </c>
      <c r="H5612">
        <v>1.059435959905386E-2</v>
      </c>
      <c r="I5612">
        <v>87.527787050506163</v>
      </c>
      <c r="J5612">
        <f t="shared" si="174"/>
        <v>0</v>
      </c>
    </row>
    <row r="5613" spans="1:10" x14ac:dyDescent="0.25">
      <c r="A5613" s="4" t="str">
        <f t="shared" si="175"/>
        <v>ZoneSouth of Lugo9/30/2021 (5pm-7pm)20</v>
      </c>
      <c r="B5613" t="s">
        <v>103</v>
      </c>
      <c r="C5613" t="s">
        <v>129</v>
      </c>
      <c r="D5613" s="5" t="s">
        <v>363</v>
      </c>
      <c r="E5613">
        <v>20</v>
      </c>
      <c r="F5613">
        <v>1.4383918046951294</v>
      </c>
      <c r="G5613">
        <v>1.7273062467575073</v>
      </c>
      <c r="H5613">
        <v>1.0145421139895916E-2</v>
      </c>
      <c r="I5613">
        <v>84.300691161647165</v>
      </c>
      <c r="J5613">
        <f t="shared" si="174"/>
        <v>0</v>
      </c>
    </row>
    <row r="5614" spans="1:10" x14ac:dyDescent="0.25">
      <c r="A5614" s="4" t="str">
        <f t="shared" si="175"/>
        <v>ZoneSouth of Lugo9/30/2021 (5pm-7pm)21</v>
      </c>
      <c r="B5614" t="s">
        <v>103</v>
      </c>
      <c r="C5614" t="s">
        <v>129</v>
      </c>
      <c r="D5614" s="5" t="s">
        <v>363</v>
      </c>
      <c r="E5614">
        <v>21</v>
      </c>
      <c r="F5614">
        <v>1.3645048141479492</v>
      </c>
      <c r="G5614">
        <v>1.456142783164978</v>
      </c>
      <c r="H5614">
        <v>9.454711340367794E-3</v>
      </c>
      <c r="I5614">
        <v>80.97232496919861</v>
      </c>
      <c r="J5614">
        <f t="shared" si="174"/>
        <v>0</v>
      </c>
    </row>
    <row r="5615" spans="1:10" x14ac:dyDescent="0.25">
      <c r="A5615" s="4" t="str">
        <f t="shared" si="175"/>
        <v>ZoneSouth of Lugo9/30/2021 (5pm-7pm)22</v>
      </c>
      <c r="B5615" t="s">
        <v>103</v>
      </c>
      <c r="C5615" t="s">
        <v>129</v>
      </c>
      <c r="D5615" s="5" t="s">
        <v>363</v>
      </c>
      <c r="E5615">
        <v>22</v>
      </c>
      <c r="F5615">
        <v>1.280026912689209</v>
      </c>
      <c r="G5615">
        <v>1.3304842710494995</v>
      </c>
      <c r="H5615">
        <v>9.4915535300970078E-3</v>
      </c>
      <c r="I5615">
        <v>78.070511930116979</v>
      </c>
      <c r="J5615">
        <f t="shared" si="174"/>
        <v>0</v>
      </c>
    </row>
    <row r="5616" spans="1:10" x14ac:dyDescent="0.25">
      <c r="A5616" s="4" t="str">
        <f t="shared" si="175"/>
        <v>ZoneSouth of Lugo9/30/2021 (5pm-7pm)23</v>
      </c>
      <c r="B5616" t="s">
        <v>103</v>
      </c>
      <c r="C5616" t="s">
        <v>129</v>
      </c>
      <c r="D5616" s="5" t="s">
        <v>363</v>
      </c>
      <c r="E5616">
        <v>23</v>
      </c>
      <c r="F5616">
        <v>1.1363203525543213</v>
      </c>
      <c r="G5616">
        <v>1.1852496862411499</v>
      </c>
      <c r="H5616">
        <v>9.8857870325446129E-3</v>
      </c>
      <c r="I5616">
        <v>75.603103506221913</v>
      </c>
      <c r="J5616">
        <f t="shared" si="174"/>
        <v>0</v>
      </c>
    </row>
    <row r="5617" spans="1:10" x14ac:dyDescent="0.25">
      <c r="A5617" s="4" t="str">
        <f t="shared" si="175"/>
        <v>ZoneSouth of Lugo9/30/2021 (5pm-7pm)24</v>
      </c>
      <c r="B5617" t="s">
        <v>103</v>
      </c>
      <c r="C5617" t="s">
        <v>129</v>
      </c>
      <c r="D5617" s="5" t="s">
        <v>363</v>
      </c>
      <c r="E5617">
        <v>24</v>
      </c>
      <c r="F5617">
        <v>0.96307814121246338</v>
      </c>
      <c r="G5617">
        <v>0.99747365713119507</v>
      </c>
      <c r="H5617">
        <v>9.426875039935112E-3</v>
      </c>
      <c r="I5617">
        <v>73.926709980947422</v>
      </c>
      <c r="J5617">
        <f t="shared" si="174"/>
        <v>0</v>
      </c>
    </row>
    <row r="5618" spans="1:10" x14ac:dyDescent="0.25">
      <c r="A5618" s="4" t="str">
        <f t="shared" si="175"/>
        <v/>
      </c>
      <c r="D5618" s="5"/>
    </row>
    <row r="5619" spans="1:10" x14ac:dyDescent="0.25">
      <c r="A5619" s="4" t="str">
        <f t="shared" si="175"/>
        <v/>
      </c>
      <c r="D5619" s="5"/>
    </row>
    <row r="5620" spans="1:10" x14ac:dyDescent="0.25">
      <c r="A5620" s="4" t="str">
        <f t="shared" si="175"/>
        <v/>
      </c>
      <c r="D5620" s="5"/>
    </row>
    <row r="5621" spans="1:10" x14ac:dyDescent="0.25">
      <c r="A5621" s="4" t="str">
        <f t="shared" si="175"/>
        <v/>
      </c>
      <c r="D5621" s="5"/>
    </row>
    <row r="5622" spans="1:10" x14ac:dyDescent="0.25">
      <c r="A5622" s="4" t="str">
        <f t="shared" si="175"/>
        <v/>
      </c>
      <c r="D5622" s="5"/>
    </row>
    <row r="5623" spans="1:10" x14ac:dyDescent="0.25">
      <c r="A5623" s="4" t="str">
        <f t="shared" si="175"/>
        <v/>
      </c>
      <c r="D5623" s="5"/>
    </row>
    <row r="5624" spans="1:10" x14ac:dyDescent="0.25">
      <c r="A5624" s="4" t="str">
        <f t="shared" si="175"/>
        <v/>
      </c>
      <c r="D5624" s="5"/>
    </row>
    <row r="5625" spans="1:10" x14ac:dyDescent="0.25">
      <c r="A5625" s="4" t="str">
        <f t="shared" si="175"/>
        <v/>
      </c>
      <c r="D5625" s="5"/>
    </row>
    <row r="5626" spans="1:10" x14ac:dyDescent="0.25">
      <c r="A5626" s="4" t="str">
        <f t="shared" si="175"/>
        <v/>
      </c>
      <c r="D5626" s="5"/>
    </row>
    <row r="5627" spans="1:10" x14ac:dyDescent="0.25">
      <c r="A5627" s="4" t="str">
        <f t="shared" si="175"/>
        <v/>
      </c>
      <c r="D5627" s="5"/>
    </row>
    <row r="5628" spans="1:10" x14ac:dyDescent="0.25">
      <c r="A5628" s="4" t="str">
        <f t="shared" si="175"/>
        <v/>
      </c>
      <c r="D5628" s="5"/>
    </row>
    <row r="5629" spans="1:10" x14ac:dyDescent="0.25">
      <c r="A5629" s="4" t="str">
        <f t="shared" si="175"/>
        <v/>
      </c>
      <c r="D5629" s="5"/>
    </row>
    <row r="5630" spans="1:10" x14ac:dyDescent="0.25">
      <c r="A5630" s="4" t="str">
        <f t="shared" si="175"/>
        <v/>
      </c>
      <c r="D5630" s="5"/>
    </row>
    <row r="5631" spans="1:10" x14ac:dyDescent="0.25">
      <c r="A5631" s="4" t="str">
        <f t="shared" si="175"/>
        <v/>
      </c>
      <c r="D5631" s="5"/>
    </row>
    <row r="5632" spans="1:10" x14ac:dyDescent="0.25">
      <c r="A5632" s="4" t="str">
        <f t="shared" si="175"/>
        <v/>
      </c>
      <c r="D5632" s="5"/>
    </row>
    <row r="5633" spans="1:4" x14ac:dyDescent="0.25">
      <c r="A5633" s="4" t="str">
        <f t="shared" si="175"/>
        <v/>
      </c>
      <c r="D5633" s="5"/>
    </row>
    <row r="5634" spans="1:4" x14ac:dyDescent="0.25">
      <c r="A5634" s="4" t="str">
        <f t="shared" si="175"/>
        <v/>
      </c>
      <c r="D5634" s="5"/>
    </row>
    <row r="5635" spans="1:4" x14ac:dyDescent="0.25">
      <c r="A5635" s="4" t="str">
        <f t="shared" ref="A5635:A5698" si="176">B5635&amp;C5635&amp;D5635&amp;E5635</f>
        <v/>
      </c>
      <c r="D5635" s="5"/>
    </row>
    <row r="5636" spans="1:4" x14ac:dyDescent="0.25">
      <c r="A5636" s="4" t="str">
        <f t="shared" si="176"/>
        <v/>
      </c>
      <c r="D5636" s="5"/>
    </row>
    <row r="5637" spans="1:4" x14ac:dyDescent="0.25">
      <c r="A5637" s="4" t="str">
        <f t="shared" si="176"/>
        <v/>
      </c>
      <c r="D5637" s="5"/>
    </row>
    <row r="5638" spans="1:4" x14ac:dyDescent="0.25">
      <c r="A5638" s="4" t="str">
        <f t="shared" si="176"/>
        <v/>
      </c>
      <c r="D5638" s="5"/>
    </row>
    <row r="5639" spans="1:4" x14ac:dyDescent="0.25">
      <c r="A5639" s="4" t="str">
        <f t="shared" si="176"/>
        <v/>
      </c>
      <c r="D5639" s="5"/>
    </row>
    <row r="5640" spans="1:4" x14ac:dyDescent="0.25">
      <c r="A5640" s="4" t="str">
        <f t="shared" si="176"/>
        <v/>
      </c>
      <c r="D5640" s="5"/>
    </row>
    <row r="5641" spans="1:4" x14ac:dyDescent="0.25">
      <c r="A5641" s="4" t="str">
        <f t="shared" si="176"/>
        <v/>
      </c>
      <c r="D5641" s="5"/>
    </row>
    <row r="5642" spans="1:4" x14ac:dyDescent="0.25">
      <c r="A5642" s="4" t="str">
        <f t="shared" si="176"/>
        <v/>
      </c>
      <c r="D5642" s="5"/>
    </row>
    <row r="5643" spans="1:4" x14ac:dyDescent="0.25">
      <c r="A5643" s="4" t="str">
        <f t="shared" si="176"/>
        <v/>
      </c>
      <c r="D5643" s="5"/>
    </row>
    <row r="5644" spans="1:4" x14ac:dyDescent="0.25">
      <c r="A5644" s="4" t="str">
        <f t="shared" si="176"/>
        <v/>
      </c>
      <c r="D5644" s="5"/>
    </row>
    <row r="5645" spans="1:4" x14ac:dyDescent="0.25">
      <c r="A5645" s="4" t="str">
        <f t="shared" si="176"/>
        <v/>
      </c>
      <c r="D5645" s="5"/>
    </row>
    <row r="5646" spans="1:4" x14ac:dyDescent="0.25">
      <c r="A5646" s="4" t="str">
        <f t="shared" si="176"/>
        <v/>
      </c>
      <c r="D5646" s="5"/>
    </row>
    <row r="5647" spans="1:4" x14ac:dyDescent="0.25">
      <c r="A5647" s="4" t="str">
        <f t="shared" si="176"/>
        <v/>
      </c>
      <c r="D5647" s="5"/>
    </row>
    <row r="5648" spans="1:4" x14ac:dyDescent="0.25">
      <c r="A5648" s="4" t="str">
        <f t="shared" si="176"/>
        <v/>
      </c>
      <c r="D5648" s="5"/>
    </row>
    <row r="5649" spans="1:4" x14ac:dyDescent="0.25">
      <c r="A5649" s="4" t="str">
        <f t="shared" si="176"/>
        <v/>
      </c>
      <c r="D5649" s="5"/>
    </row>
    <row r="5650" spans="1:4" x14ac:dyDescent="0.25">
      <c r="A5650" s="4" t="str">
        <f t="shared" si="176"/>
        <v/>
      </c>
      <c r="D5650" s="5"/>
    </row>
    <row r="5651" spans="1:4" x14ac:dyDescent="0.25">
      <c r="A5651" s="4" t="str">
        <f t="shared" si="176"/>
        <v/>
      </c>
      <c r="D5651" s="5"/>
    </row>
    <row r="5652" spans="1:4" x14ac:dyDescent="0.25">
      <c r="A5652" s="4" t="str">
        <f t="shared" si="176"/>
        <v/>
      </c>
      <c r="D5652" s="5"/>
    </row>
    <row r="5653" spans="1:4" x14ac:dyDescent="0.25">
      <c r="A5653" s="4" t="str">
        <f t="shared" si="176"/>
        <v/>
      </c>
      <c r="D5653" s="5"/>
    </row>
    <row r="5654" spans="1:4" x14ac:dyDescent="0.25">
      <c r="A5654" s="4" t="str">
        <f t="shared" si="176"/>
        <v/>
      </c>
      <c r="D5654" s="5"/>
    </row>
    <row r="5655" spans="1:4" x14ac:dyDescent="0.25">
      <c r="A5655" s="4" t="str">
        <f t="shared" si="176"/>
        <v/>
      </c>
      <c r="D5655" s="5"/>
    </row>
    <row r="5656" spans="1:4" x14ac:dyDescent="0.25">
      <c r="A5656" s="4" t="str">
        <f t="shared" si="176"/>
        <v/>
      </c>
      <c r="D5656" s="5"/>
    </row>
    <row r="5657" spans="1:4" x14ac:dyDescent="0.25">
      <c r="A5657" s="4" t="str">
        <f t="shared" si="176"/>
        <v/>
      </c>
      <c r="D5657" s="5"/>
    </row>
    <row r="5658" spans="1:4" x14ac:dyDescent="0.25">
      <c r="A5658" s="4" t="str">
        <f t="shared" si="176"/>
        <v/>
      </c>
      <c r="D5658" s="5"/>
    </row>
    <row r="5659" spans="1:4" x14ac:dyDescent="0.25">
      <c r="A5659" s="4" t="str">
        <f t="shared" si="176"/>
        <v/>
      </c>
      <c r="D5659" s="5"/>
    </row>
    <row r="5660" spans="1:4" x14ac:dyDescent="0.25">
      <c r="A5660" s="4" t="str">
        <f t="shared" si="176"/>
        <v/>
      </c>
      <c r="D5660" s="5"/>
    </row>
    <row r="5661" spans="1:4" x14ac:dyDescent="0.25">
      <c r="A5661" s="4" t="str">
        <f t="shared" si="176"/>
        <v/>
      </c>
      <c r="D5661" s="5"/>
    </row>
    <row r="5662" spans="1:4" x14ac:dyDescent="0.25">
      <c r="A5662" s="4" t="str">
        <f t="shared" si="176"/>
        <v/>
      </c>
      <c r="D5662" s="5"/>
    </row>
    <row r="5663" spans="1:4" x14ac:dyDescent="0.25">
      <c r="A5663" s="4" t="str">
        <f t="shared" si="176"/>
        <v/>
      </c>
      <c r="D5663" s="5"/>
    </row>
    <row r="5664" spans="1:4" x14ac:dyDescent="0.25">
      <c r="A5664" s="4" t="str">
        <f t="shared" si="176"/>
        <v/>
      </c>
      <c r="D5664" s="5"/>
    </row>
    <row r="5665" spans="1:4" x14ac:dyDescent="0.25">
      <c r="A5665" s="4" t="str">
        <f t="shared" si="176"/>
        <v/>
      </c>
      <c r="D5665" s="5"/>
    </row>
    <row r="5666" spans="1:4" x14ac:dyDescent="0.25">
      <c r="A5666" s="4" t="str">
        <f t="shared" si="176"/>
        <v/>
      </c>
      <c r="D5666" s="5"/>
    </row>
    <row r="5667" spans="1:4" x14ac:dyDescent="0.25">
      <c r="A5667" s="4" t="str">
        <f t="shared" si="176"/>
        <v/>
      </c>
      <c r="D5667" s="5"/>
    </row>
    <row r="5668" spans="1:4" x14ac:dyDescent="0.25">
      <c r="A5668" s="4" t="str">
        <f t="shared" si="176"/>
        <v/>
      </c>
      <c r="D5668" s="5"/>
    </row>
    <row r="5669" spans="1:4" x14ac:dyDescent="0.25">
      <c r="A5669" s="4" t="str">
        <f t="shared" si="176"/>
        <v/>
      </c>
      <c r="D5669" s="5"/>
    </row>
    <row r="5670" spans="1:4" x14ac:dyDescent="0.25">
      <c r="A5670" s="4" t="str">
        <f t="shared" si="176"/>
        <v/>
      </c>
      <c r="D5670" s="5"/>
    </row>
    <row r="5671" spans="1:4" x14ac:dyDescent="0.25">
      <c r="A5671" s="4" t="str">
        <f t="shared" si="176"/>
        <v/>
      </c>
      <c r="D5671" s="5"/>
    </row>
    <row r="5672" spans="1:4" x14ac:dyDescent="0.25">
      <c r="A5672" s="4" t="str">
        <f t="shared" si="176"/>
        <v/>
      </c>
      <c r="D5672" s="5"/>
    </row>
    <row r="5673" spans="1:4" x14ac:dyDescent="0.25">
      <c r="A5673" s="4" t="str">
        <f t="shared" si="176"/>
        <v/>
      </c>
      <c r="D5673" s="5"/>
    </row>
    <row r="5674" spans="1:4" x14ac:dyDescent="0.25">
      <c r="A5674" s="4" t="str">
        <f t="shared" si="176"/>
        <v/>
      </c>
      <c r="D5674" s="5"/>
    </row>
    <row r="5675" spans="1:4" x14ac:dyDescent="0.25">
      <c r="A5675" s="4" t="str">
        <f t="shared" si="176"/>
        <v/>
      </c>
      <c r="D5675" s="5"/>
    </row>
    <row r="5676" spans="1:4" x14ac:dyDescent="0.25">
      <c r="A5676" s="4" t="str">
        <f t="shared" si="176"/>
        <v/>
      </c>
      <c r="D5676" s="5"/>
    </row>
    <row r="5677" spans="1:4" x14ac:dyDescent="0.25">
      <c r="A5677" s="4" t="str">
        <f t="shared" si="176"/>
        <v/>
      </c>
      <c r="D5677" s="5"/>
    </row>
    <row r="5678" spans="1:4" x14ac:dyDescent="0.25">
      <c r="A5678" s="4" t="str">
        <f t="shared" si="176"/>
        <v/>
      </c>
      <c r="D5678" s="5"/>
    </row>
    <row r="5679" spans="1:4" x14ac:dyDescent="0.25">
      <c r="A5679" s="4" t="str">
        <f t="shared" si="176"/>
        <v/>
      </c>
      <c r="D5679" s="5"/>
    </row>
    <row r="5680" spans="1:4" x14ac:dyDescent="0.25">
      <c r="A5680" s="4" t="str">
        <f t="shared" si="176"/>
        <v/>
      </c>
      <c r="D5680" s="5"/>
    </row>
    <row r="5681" spans="1:4" x14ac:dyDescent="0.25">
      <c r="A5681" s="4" t="str">
        <f t="shared" si="176"/>
        <v/>
      </c>
      <c r="D5681" s="5"/>
    </row>
    <row r="5682" spans="1:4" x14ac:dyDescent="0.25">
      <c r="A5682" s="4" t="str">
        <f t="shared" si="176"/>
        <v/>
      </c>
      <c r="D5682" s="5"/>
    </row>
    <row r="5683" spans="1:4" x14ac:dyDescent="0.25">
      <c r="A5683" s="4" t="str">
        <f t="shared" si="176"/>
        <v/>
      </c>
      <c r="D5683" s="5"/>
    </row>
    <row r="5684" spans="1:4" x14ac:dyDescent="0.25">
      <c r="A5684" s="4" t="str">
        <f t="shared" si="176"/>
        <v/>
      </c>
      <c r="D5684" s="5"/>
    </row>
    <row r="5685" spans="1:4" x14ac:dyDescent="0.25">
      <c r="A5685" s="4" t="str">
        <f t="shared" si="176"/>
        <v/>
      </c>
      <c r="D5685" s="5"/>
    </row>
    <row r="5686" spans="1:4" x14ac:dyDescent="0.25">
      <c r="A5686" s="4" t="str">
        <f t="shared" si="176"/>
        <v/>
      </c>
      <c r="D5686" s="5"/>
    </row>
    <row r="5687" spans="1:4" x14ac:dyDescent="0.25">
      <c r="A5687" s="4" t="str">
        <f t="shared" si="176"/>
        <v/>
      </c>
      <c r="D5687" s="5"/>
    </row>
    <row r="5688" spans="1:4" x14ac:dyDescent="0.25">
      <c r="A5688" s="4" t="str">
        <f t="shared" si="176"/>
        <v/>
      </c>
      <c r="D5688" s="5"/>
    </row>
    <row r="5689" spans="1:4" x14ac:dyDescent="0.25">
      <c r="A5689" s="4" t="str">
        <f t="shared" si="176"/>
        <v/>
      </c>
      <c r="D5689" s="5"/>
    </row>
    <row r="5690" spans="1:4" x14ac:dyDescent="0.25">
      <c r="A5690" s="4" t="str">
        <f t="shared" si="176"/>
        <v/>
      </c>
      <c r="D5690" s="5"/>
    </row>
    <row r="5691" spans="1:4" x14ac:dyDescent="0.25">
      <c r="A5691" s="4" t="str">
        <f t="shared" si="176"/>
        <v/>
      </c>
      <c r="D5691" s="5"/>
    </row>
    <row r="5692" spans="1:4" x14ac:dyDescent="0.25">
      <c r="A5692" s="4" t="str">
        <f t="shared" si="176"/>
        <v/>
      </c>
      <c r="D5692" s="5"/>
    </row>
    <row r="5693" spans="1:4" x14ac:dyDescent="0.25">
      <c r="A5693" s="4" t="str">
        <f t="shared" si="176"/>
        <v/>
      </c>
      <c r="D5693" s="5"/>
    </row>
    <row r="5694" spans="1:4" x14ac:dyDescent="0.25">
      <c r="A5694" s="4" t="str">
        <f t="shared" si="176"/>
        <v/>
      </c>
      <c r="D5694" s="5"/>
    </row>
    <row r="5695" spans="1:4" x14ac:dyDescent="0.25">
      <c r="A5695" s="4" t="str">
        <f t="shared" si="176"/>
        <v/>
      </c>
      <c r="D5695" s="5"/>
    </row>
    <row r="5696" spans="1:4" x14ac:dyDescent="0.25">
      <c r="A5696" s="4" t="str">
        <f t="shared" si="176"/>
        <v/>
      </c>
      <c r="D5696" s="5"/>
    </row>
    <row r="5697" spans="1:4" x14ac:dyDescent="0.25">
      <c r="A5697" s="4" t="str">
        <f t="shared" si="176"/>
        <v/>
      </c>
      <c r="D5697" s="5"/>
    </row>
    <row r="5698" spans="1:4" x14ac:dyDescent="0.25">
      <c r="A5698" s="4" t="str">
        <f t="shared" si="176"/>
        <v/>
      </c>
      <c r="D5698" s="5"/>
    </row>
    <row r="5699" spans="1:4" x14ac:dyDescent="0.25">
      <c r="A5699" s="4" t="str">
        <f t="shared" ref="A5699:A5762" si="177">B5699&amp;C5699&amp;D5699&amp;E5699</f>
        <v/>
      </c>
      <c r="D5699" s="5"/>
    </row>
    <row r="5700" spans="1:4" x14ac:dyDescent="0.25">
      <c r="A5700" s="4" t="str">
        <f t="shared" si="177"/>
        <v/>
      </c>
      <c r="D5700" s="5"/>
    </row>
    <row r="5701" spans="1:4" x14ac:dyDescent="0.25">
      <c r="A5701" s="4" t="str">
        <f t="shared" si="177"/>
        <v/>
      </c>
      <c r="D5701" s="5"/>
    </row>
    <row r="5702" spans="1:4" x14ac:dyDescent="0.25">
      <c r="A5702" s="4" t="str">
        <f t="shared" si="177"/>
        <v/>
      </c>
      <c r="D5702" s="5"/>
    </row>
    <row r="5703" spans="1:4" x14ac:dyDescent="0.25">
      <c r="A5703" s="4" t="str">
        <f t="shared" si="177"/>
        <v/>
      </c>
      <c r="D5703" s="5"/>
    </row>
    <row r="5704" spans="1:4" x14ac:dyDescent="0.25">
      <c r="A5704" s="4" t="str">
        <f t="shared" si="177"/>
        <v/>
      </c>
      <c r="D5704" s="5"/>
    </row>
    <row r="5705" spans="1:4" x14ac:dyDescent="0.25">
      <c r="A5705" s="4" t="str">
        <f t="shared" si="177"/>
        <v/>
      </c>
      <c r="D5705" s="5"/>
    </row>
    <row r="5706" spans="1:4" x14ac:dyDescent="0.25">
      <c r="A5706" s="4" t="str">
        <f t="shared" si="177"/>
        <v/>
      </c>
      <c r="D5706" s="5"/>
    </row>
    <row r="5707" spans="1:4" x14ac:dyDescent="0.25">
      <c r="A5707" s="4" t="str">
        <f t="shared" si="177"/>
        <v/>
      </c>
      <c r="D5707" s="5"/>
    </row>
    <row r="5708" spans="1:4" x14ac:dyDescent="0.25">
      <c r="A5708" s="4" t="str">
        <f t="shared" si="177"/>
        <v/>
      </c>
      <c r="D5708" s="5"/>
    </row>
    <row r="5709" spans="1:4" x14ac:dyDescent="0.25">
      <c r="A5709" s="4" t="str">
        <f t="shared" si="177"/>
        <v/>
      </c>
      <c r="D5709" s="5"/>
    </row>
    <row r="5710" spans="1:4" x14ac:dyDescent="0.25">
      <c r="A5710" s="4" t="str">
        <f t="shared" si="177"/>
        <v/>
      </c>
      <c r="D5710" s="5"/>
    </row>
    <row r="5711" spans="1:4" x14ac:dyDescent="0.25">
      <c r="A5711" s="4" t="str">
        <f t="shared" si="177"/>
        <v/>
      </c>
      <c r="D5711" s="5"/>
    </row>
    <row r="5712" spans="1:4" x14ac:dyDescent="0.25">
      <c r="A5712" s="4" t="str">
        <f t="shared" si="177"/>
        <v/>
      </c>
      <c r="D5712" s="5"/>
    </row>
    <row r="5713" spans="1:4" x14ac:dyDescent="0.25">
      <c r="A5713" s="4" t="str">
        <f t="shared" si="177"/>
        <v/>
      </c>
      <c r="D5713" s="5"/>
    </row>
    <row r="5714" spans="1:4" x14ac:dyDescent="0.25">
      <c r="A5714" s="4" t="str">
        <f t="shared" si="177"/>
        <v/>
      </c>
      <c r="D5714" s="5"/>
    </row>
    <row r="5715" spans="1:4" x14ac:dyDescent="0.25">
      <c r="A5715" s="4" t="str">
        <f t="shared" si="177"/>
        <v/>
      </c>
      <c r="D5715" s="5"/>
    </row>
    <row r="5716" spans="1:4" x14ac:dyDescent="0.25">
      <c r="A5716" s="4" t="str">
        <f t="shared" si="177"/>
        <v/>
      </c>
      <c r="D5716" s="5"/>
    </row>
    <row r="5717" spans="1:4" x14ac:dyDescent="0.25">
      <c r="A5717" s="4" t="str">
        <f t="shared" si="177"/>
        <v/>
      </c>
      <c r="D5717" s="5"/>
    </row>
    <row r="5718" spans="1:4" x14ac:dyDescent="0.25">
      <c r="A5718" s="4" t="str">
        <f t="shared" si="177"/>
        <v/>
      </c>
      <c r="D5718" s="5"/>
    </row>
    <row r="5719" spans="1:4" x14ac:dyDescent="0.25">
      <c r="A5719" s="4" t="str">
        <f t="shared" si="177"/>
        <v/>
      </c>
      <c r="D5719" s="5"/>
    </row>
    <row r="5720" spans="1:4" x14ac:dyDescent="0.25">
      <c r="A5720" s="4" t="str">
        <f t="shared" si="177"/>
        <v/>
      </c>
      <c r="D5720" s="5"/>
    </row>
    <row r="5721" spans="1:4" x14ac:dyDescent="0.25">
      <c r="A5721" s="4" t="str">
        <f t="shared" si="177"/>
        <v/>
      </c>
      <c r="D5721" s="5"/>
    </row>
    <row r="5722" spans="1:4" x14ac:dyDescent="0.25">
      <c r="A5722" s="4" t="str">
        <f t="shared" si="177"/>
        <v/>
      </c>
      <c r="D5722" s="5"/>
    </row>
    <row r="5723" spans="1:4" x14ac:dyDescent="0.25">
      <c r="A5723" s="4" t="str">
        <f t="shared" si="177"/>
        <v/>
      </c>
      <c r="D5723" s="5"/>
    </row>
    <row r="5724" spans="1:4" x14ac:dyDescent="0.25">
      <c r="A5724" s="4" t="str">
        <f t="shared" si="177"/>
        <v/>
      </c>
      <c r="D5724" s="5"/>
    </row>
    <row r="5725" spans="1:4" x14ac:dyDescent="0.25">
      <c r="A5725" s="4" t="str">
        <f t="shared" si="177"/>
        <v/>
      </c>
      <c r="D5725" s="5"/>
    </row>
    <row r="5726" spans="1:4" x14ac:dyDescent="0.25">
      <c r="A5726" s="4" t="str">
        <f t="shared" si="177"/>
        <v/>
      </c>
      <c r="D5726" s="5"/>
    </row>
    <row r="5727" spans="1:4" x14ac:dyDescent="0.25">
      <c r="A5727" s="4" t="str">
        <f t="shared" si="177"/>
        <v/>
      </c>
      <c r="D5727" s="5"/>
    </row>
    <row r="5728" spans="1:4" x14ac:dyDescent="0.25">
      <c r="A5728" s="4" t="str">
        <f t="shared" si="177"/>
        <v/>
      </c>
      <c r="D5728" s="5"/>
    </row>
    <row r="5729" spans="1:4" x14ac:dyDescent="0.25">
      <c r="A5729" s="4" t="str">
        <f t="shared" si="177"/>
        <v/>
      </c>
      <c r="D5729" s="5"/>
    </row>
    <row r="5730" spans="1:4" x14ac:dyDescent="0.25">
      <c r="A5730" s="4" t="str">
        <f t="shared" si="177"/>
        <v/>
      </c>
      <c r="D5730" s="5"/>
    </row>
    <row r="5731" spans="1:4" x14ac:dyDescent="0.25">
      <c r="A5731" s="4" t="str">
        <f t="shared" si="177"/>
        <v/>
      </c>
      <c r="D5731" s="5"/>
    </row>
    <row r="5732" spans="1:4" x14ac:dyDescent="0.25">
      <c r="A5732" s="4" t="str">
        <f t="shared" si="177"/>
        <v/>
      </c>
      <c r="D5732" s="5"/>
    </row>
    <row r="5733" spans="1:4" x14ac:dyDescent="0.25">
      <c r="A5733" s="4" t="str">
        <f t="shared" si="177"/>
        <v/>
      </c>
      <c r="D5733" s="5"/>
    </row>
    <row r="5734" spans="1:4" x14ac:dyDescent="0.25">
      <c r="A5734" s="4" t="str">
        <f t="shared" si="177"/>
        <v/>
      </c>
      <c r="D5734" s="5"/>
    </row>
    <row r="5735" spans="1:4" x14ac:dyDescent="0.25">
      <c r="A5735" s="4" t="str">
        <f t="shared" si="177"/>
        <v/>
      </c>
      <c r="D5735" s="5"/>
    </row>
    <row r="5736" spans="1:4" x14ac:dyDescent="0.25">
      <c r="A5736" s="4" t="str">
        <f t="shared" si="177"/>
        <v/>
      </c>
      <c r="D5736" s="5"/>
    </row>
    <row r="5737" spans="1:4" x14ac:dyDescent="0.25">
      <c r="A5737" s="4" t="str">
        <f t="shared" si="177"/>
        <v/>
      </c>
      <c r="D5737" s="5"/>
    </row>
    <row r="5738" spans="1:4" x14ac:dyDescent="0.25">
      <c r="A5738" s="4" t="str">
        <f t="shared" si="177"/>
        <v/>
      </c>
      <c r="D5738" s="5"/>
    </row>
    <row r="5739" spans="1:4" x14ac:dyDescent="0.25">
      <c r="A5739" s="4" t="str">
        <f t="shared" si="177"/>
        <v/>
      </c>
      <c r="D5739" s="5"/>
    </row>
    <row r="5740" spans="1:4" x14ac:dyDescent="0.25">
      <c r="A5740" s="4" t="str">
        <f t="shared" si="177"/>
        <v/>
      </c>
      <c r="D5740" s="5"/>
    </row>
    <row r="5741" spans="1:4" x14ac:dyDescent="0.25">
      <c r="A5741" s="4" t="str">
        <f t="shared" si="177"/>
        <v/>
      </c>
      <c r="D5741" s="5"/>
    </row>
    <row r="5742" spans="1:4" x14ac:dyDescent="0.25">
      <c r="A5742" s="4" t="str">
        <f t="shared" si="177"/>
        <v/>
      </c>
      <c r="D5742" s="5"/>
    </row>
    <row r="5743" spans="1:4" x14ac:dyDescent="0.25">
      <c r="A5743" s="4" t="str">
        <f t="shared" si="177"/>
        <v/>
      </c>
      <c r="D5743" s="5"/>
    </row>
    <row r="5744" spans="1:4" x14ac:dyDescent="0.25">
      <c r="A5744" s="4" t="str">
        <f t="shared" si="177"/>
        <v/>
      </c>
      <c r="D5744" s="5"/>
    </row>
    <row r="5745" spans="1:4" x14ac:dyDescent="0.25">
      <c r="A5745" s="4" t="str">
        <f t="shared" si="177"/>
        <v/>
      </c>
      <c r="D5745" s="5"/>
    </row>
    <row r="5746" spans="1:4" x14ac:dyDescent="0.25">
      <c r="A5746" s="4" t="str">
        <f t="shared" si="177"/>
        <v/>
      </c>
      <c r="D5746" s="5"/>
    </row>
    <row r="5747" spans="1:4" x14ac:dyDescent="0.25">
      <c r="A5747" s="4" t="str">
        <f t="shared" si="177"/>
        <v/>
      </c>
      <c r="D5747" s="5"/>
    </row>
    <row r="5748" spans="1:4" x14ac:dyDescent="0.25">
      <c r="A5748" s="4" t="str">
        <f t="shared" si="177"/>
        <v/>
      </c>
      <c r="D5748" s="5"/>
    </row>
    <row r="5749" spans="1:4" x14ac:dyDescent="0.25">
      <c r="A5749" s="4" t="str">
        <f t="shared" si="177"/>
        <v/>
      </c>
      <c r="D5749" s="5"/>
    </row>
    <row r="5750" spans="1:4" x14ac:dyDescent="0.25">
      <c r="A5750" s="4" t="str">
        <f t="shared" si="177"/>
        <v/>
      </c>
      <c r="D5750" s="5"/>
    </row>
    <row r="5751" spans="1:4" x14ac:dyDescent="0.25">
      <c r="A5751" s="4" t="str">
        <f t="shared" si="177"/>
        <v/>
      </c>
      <c r="D5751" s="5"/>
    </row>
    <row r="5752" spans="1:4" x14ac:dyDescent="0.25">
      <c r="A5752" s="4" t="str">
        <f t="shared" si="177"/>
        <v/>
      </c>
      <c r="D5752" s="5"/>
    </row>
    <row r="5753" spans="1:4" x14ac:dyDescent="0.25">
      <c r="A5753" s="4" t="str">
        <f t="shared" si="177"/>
        <v/>
      </c>
      <c r="D5753" s="5"/>
    </row>
    <row r="5754" spans="1:4" x14ac:dyDescent="0.25">
      <c r="A5754" s="4" t="str">
        <f t="shared" si="177"/>
        <v/>
      </c>
      <c r="D5754" s="5"/>
    </row>
    <row r="5755" spans="1:4" x14ac:dyDescent="0.25">
      <c r="A5755" s="4" t="str">
        <f t="shared" si="177"/>
        <v/>
      </c>
      <c r="D5755" s="5"/>
    </row>
    <row r="5756" spans="1:4" x14ac:dyDescent="0.25">
      <c r="A5756" s="4" t="str">
        <f t="shared" si="177"/>
        <v/>
      </c>
      <c r="D5756" s="5"/>
    </row>
    <row r="5757" spans="1:4" x14ac:dyDescent="0.25">
      <c r="A5757" s="4" t="str">
        <f t="shared" si="177"/>
        <v/>
      </c>
      <c r="D5757" s="5"/>
    </row>
    <row r="5758" spans="1:4" x14ac:dyDescent="0.25">
      <c r="A5758" s="4" t="str">
        <f t="shared" si="177"/>
        <v/>
      </c>
      <c r="D5758" s="5"/>
    </row>
    <row r="5759" spans="1:4" x14ac:dyDescent="0.25">
      <c r="A5759" s="4" t="str">
        <f t="shared" si="177"/>
        <v/>
      </c>
      <c r="D5759" s="5"/>
    </row>
    <row r="5760" spans="1:4" x14ac:dyDescent="0.25">
      <c r="A5760" s="4" t="str">
        <f t="shared" si="177"/>
        <v/>
      </c>
      <c r="D5760" s="5"/>
    </row>
    <row r="5761" spans="1:4" x14ac:dyDescent="0.25">
      <c r="A5761" s="4" t="str">
        <f t="shared" si="177"/>
        <v/>
      </c>
      <c r="D5761" s="5"/>
    </row>
    <row r="5762" spans="1:4" x14ac:dyDescent="0.25">
      <c r="A5762" s="4" t="str">
        <f t="shared" si="177"/>
        <v/>
      </c>
      <c r="D5762" s="5"/>
    </row>
    <row r="5763" spans="1:4" x14ac:dyDescent="0.25">
      <c r="A5763" s="4" t="str">
        <f t="shared" ref="A5763:A5826" si="178">B5763&amp;C5763&amp;D5763&amp;E5763</f>
        <v/>
      </c>
      <c r="D5763" s="5"/>
    </row>
    <row r="5764" spans="1:4" x14ac:dyDescent="0.25">
      <c r="A5764" s="4" t="str">
        <f t="shared" si="178"/>
        <v/>
      </c>
      <c r="D5764" s="5"/>
    </row>
    <row r="5765" spans="1:4" x14ac:dyDescent="0.25">
      <c r="A5765" s="4" t="str">
        <f t="shared" si="178"/>
        <v/>
      </c>
      <c r="D5765" s="5"/>
    </row>
    <row r="5766" spans="1:4" x14ac:dyDescent="0.25">
      <c r="A5766" s="4" t="str">
        <f t="shared" si="178"/>
        <v/>
      </c>
      <c r="D5766" s="5"/>
    </row>
    <row r="5767" spans="1:4" x14ac:dyDescent="0.25">
      <c r="A5767" s="4" t="str">
        <f t="shared" si="178"/>
        <v/>
      </c>
      <c r="D5767" s="5"/>
    </row>
    <row r="5768" spans="1:4" x14ac:dyDescent="0.25">
      <c r="A5768" s="4" t="str">
        <f t="shared" si="178"/>
        <v/>
      </c>
      <c r="D5768" s="5"/>
    </row>
    <row r="5769" spans="1:4" x14ac:dyDescent="0.25">
      <c r="A5769" s="4" t="str">
        <f t="shared" si="178"/>
        <v/>
      </c>
      <c r="D5769" s="5"/>
    </row>
    <row r="5770" spans="1:4" x14ac:dyDescent="0.25">
      <c r="A5770" s="4" t="str">
        <f t="shared" si="178"/>
        <v/>
      </c>
      <c r="D5770" s="5"/>
    </row>
    <row r="5771" spans="1:4" x14ac:dyDescent="0.25">
      <c r="A5771" s="4" t="str">
        <f t="shared" si="178"/>
        <v/>
      </c>
      <c r="D5771" s="5"/>
    </row>
    <row r="5772" spans="1:4" x14ac:dyDescent="0.25">
      <c r="A5772" s="4" t="str">
        <f t="shared" si="178"/>
        <v/>
      </c>
      <c r="D5772" s="5"/>
    </row>
    <row r="5773" spans="1:4" x14ac:dyDescent="0.25">
      <c r="A5773" s="4" t="str">
        <f t="shared" si="178"/>
        <v/>
      </c>
      <c r="D5773" s="5"/>
    </row>
    <row r="5774" spans="1:4" x14ac:dyDescent="0.25">
      <c r="A5774" s="4" t="str">
        <f t="shared" si="178"/>
        <v/>
      </c>
      <c r="D5774" s="5"/>
    </row>
    <row r="5775" spans="1:4" x14ac:dyDescent="0.25">
      <c r="A5775" s="4" t="str">
        <f t="shared" si="178"/>
        <v/>
      </c>
      <c r="D5775" s="5"/>
    </row>
    <row r="5776" spans="1:4" x14ac:dyDescent="0.25">
      <c r="A5776" s="4" t="str">
        <f t="shared" si="178"/>
        <v/>
      </c>
      <c r="D5776" s="5"/>
    </row>
    <row r="5777" spans="1:4" x14ac:dyDescent="0.25">
      <c r="A5777" s="4" t="str">
        <f t="shared" si="178"/>
        <v/>
      </c>
      <c r="D5777" s="5"/>
    </row>
    <row r="5778" spans="1:4" x14ac:dyDescent="0.25">
      <c r="A5778" s="4" t="str">
        <f t="shared" si="178"/>
        <v/>
      </c>
      <c r="D5778" s="5"/>
    </row>
    <row r="5779" spans="1:4" x14ac:dyDescent="0.25">
      <c r="A5779" s="4" t="str">
        <f t="shared" si="178"/>
        <v/>
      </c>
      <c r="D5779" s="5"/>
    </row>
    <row r="5780" spans="1:4" x14ac:dyDescent="0.25">
      <c r="A5780" s="4" t="str">
        <f t="shared" si="178"/>
        <v/>
      </c>
      <c r="D5780" s="5"/>
    </row>
    <row r="5781" spans="1:4" x14ac:dyDescent="0.25">
      <c r="A5781" s="4" t="str">
        <f t="shared" si="178"/>
        <v/>
      </c>
      <c r="D5781" s="5"/>
    </row>
    <row r="5782" spans="1:4" x14ac:dyDescent="0.25">
      <c r="A5782" s="4" t="str">
        <f t="shared" si="178"/>
        <v/>
      </c>
      <c r="D5782" s="5"/>
    </row>
    <row r="5783" spans="1:4" x14ac:dyDescent="0.25">
      <c r="A5783" s="4" t="str">
        <f t="shared" si="178"/>
        <v/>
      </c>
      <c r="D5783" s="5"/>
    </row>
    <row r="5784" spans="1:4" x14ac:dyDescent="0.25">
      <c r="A5784" s="4" t="str">
        <f t="shared" si="178"/>
        <v/>
      </c>
      <c r="D5784" s="5"/>
    </row>
    <row r="5785" spans="1:4" x14ac:dyDescent="0.25">
      <c r="A5785" s="4" t="str">
        <f t="shared" si="178"/>
        <v/>
      </c>
      <c r="D5785" s="5"/>
    </row>
    <row r="5786" spans="1:4" x14ac:dyDescent="0.25">
      <c r="A5786" s="4" t="str">
        <f t="shared" si="178"/>
        <v/>
      </c>
      <c r="D5786" s="5"/>
    </row>
    <row r="5787" spans="1:4" x14ac:dyDescent="0.25">
      <c r="A5787" s="4" t="str">
        <f t="shared" si="178"/>
        <v/>
      </c>
      <c r="D5787" s="5"/>
    </row>
    <row r="5788" spans="1:4" x14ac:dyDescent="0.25">
      <c r="A5788" s="4" t="str">
        <f t="shared" si="178"/>
        <v/>
      </c>
      <c r="D5788" s="5"/>
    </row>
    <row r="5789" spans="1:4" x14ac:dyDescent="0.25">
      <c r="A5789" s="4" t="str">
        <f t="shared" si="178"/>
        <v/>
      </c>
      <c r="D5789" s="5"/>
    </row>
    <row r="5790" spans="1:4" x14ac:dyDescent="0.25">
      <c r="A5790" s="4" t="str">
        <f t="shared" si="178"/>
        <v/>
      </c>
      <c r="D5790" s="5"/>
    </row>
    <row r="5791" spans="1:4" x14ac:dyDescent="0.25">
      <c r="A5791" s="4" t="str">
        <f t="shared" si="178"/>
        <v/>
      </c>
      <c r="D5791" s="5"/>
    </row>
    <row r="5792" spans="1:4" x14ac:dyDescent="0.25">
      <c r="A5792" s="4" t="str">
        <f t="shared" si="178"/>
        <v/>
      </c>
      <c r="D5792" s="5"/>
    </row>
    <row r="5793" spans="1:4" x14ac:dyDescent="0.25">
      <c r="A5793" s="4" t="str">
        <f t="shared" si="178"/>
        <v/>
      </c>
      <c r="D5793" s="5"/>
    </row>
    <row r="5794" spans="1:4" x14ac:dyDescent="0.25">
      <c r="A5794" s="4" t="str">
        <f t="shared" si="178"/>
        <v/>
      </c>
      <c r="D5794" s="5"/>
    </row>
    <row r="5795" spans="1:4" x14ac:dyDescent="0.25">
      <c r="A5795" s="4" t="str">
        <f t="shared" si="178"/>
        <v/>
      </c>
      <c r="D5795" s="5"/>
    </row>
    <row r="5796" spans="1:4" x14ac:dyDescent="0.25">
      <c r="A5796" s="4" t="str">
        <f t="shared" si="178"/>
        <v/>
      </c>
      <c r="D5796" s="5"/>
    </row>
    <row r="5797" spans="1:4" x14ac:dyDescent="0.25">
      <c r="A5797" s="4" t="str">
        <f t="shared" si="178"/>
        <v/>
      </c>
      <c r="D5797" s="5"/>
    </row>
    <row r="5798" spans="1:4" x14ac:dyDescent="0.25">
      <c r="A5798" s="4" t="str">
        <f t="shared" si="178"/>
        <v/>
      </c>
      <c r="D5798" s="5"/>
    </row>
    <row r="5799" spans="1:4" x14ac:dyDescent="0.25">
      <c r="A5799" s="4" t="str">
        <f t="shared" si="178"/>
        <v/>
      </c>
      <c r="D5799" s="5"/>
    </row>
    <row r="5800" spans="1:4" x14ac:dyDescent="0.25">
      <c r="A5800" s="4" t="str">
        <f t="shared" si="178"/>
        <v/>
      </c>
      <c r="D5800" s="5"/>
    </row>
    <row r="5801" spans="1:4" x14ac:dyDescent="0.25">
      <c r="A5801" s="4" t="str">
        <f t="shared" si="178"/>
        <v/>
      </c>
      <c r="D5801" s="5"/>
    </row>
    <row r="5802" spans="1:4" x14ac:dyDescent="0.25">
      <c r="A5802" s="4" t="str">
        <f t="shared" si="178"/>
        <v/>
      </c>
      <c r="D5802" s="5"/>
    </row>
    <row r="5803" spans="1:4" x14ac:dyDescent="0.25">
      <c r="A5803" s="4" t="str">
        <f t="shared" si="178"/>
        <v/>
      </c>
      <c r="D5803" s="5"/>
    </row>
    <row r="5804" spans="1:4" x14ac:dyDescent="0.25">
      <c r="A5804" s="4" t="str">
        <f t="shared" si="178"/>
        <v/>
      </c>
      <c r="D5804" s="5"/>
    </row>
    <row r="5805" spans="1:4" x14ac:dyDescent="0.25">
      <c r="A5805" s="4" t="str">
        <f t="shared" si="178"/>
        <v/>
      </c>
      <c r="D5805" s="5"/>
    </row>
    <row r="5806" spans="1:4" x14ac:dyDescent="0.25">
      <c r="A5806" s="4" t="str">
        <f t="shared" si="178"/>
        <v/>
      </c>
      <c r="D5806" s="5"/>
    </row>
    <row r="5807" spans="1:4" x14ac:dyDescent="0.25">
      <c r="A5807" s="4" t="str">
        <f t="shared" si="178"/>
        <v/>
      </c>
      <c r="D5807" s="5"/>
    </row>
    <row r="5808" spans="1:4" x14ac:dyDescent="0.25">
      <c r="A5808" s="4" t="str">
        <f t="shared" si="178"/>
        <v/>
      </c>
      <c r="D5808" s="5"/>
    </row>
    <row r="5809" spans="1:4" x14ac:dyDescent="0.25">
      <c r="A5809" s="4" t="str">
        <f t="shared" si="178"/>
        <v/>
      </c>
      <c r="D5809" s="5"/>
    </row>
    <row r="5810" spans="1:4" x14ac:dyDescent="0.25">
      <c r="A5810" s="4" t="str">
        <f t="shared" si="178"/>
        <v/>
      </c>
      <c r="D5810" s="5"/>
    </row>
    <row r="5811" spans="1:4" x14ac:dyDescent="0.25">
      <c r="A5811" s="4" t="str">
        <f t="shared" si="178"/>
        <v/>
      </c>
      <c r="D5811" s="5"/>
    </row>
    <row r="5812" spans="1:4" x14ac:dyDescent="0.25">
      <c r="A5812" s="4" t="str">
        <f t="shared" si="178"/>
        <v/>
      </c>
      <c r="D5812" s="5"/>
    </row>
    <row r="5813" spans="1:4" x14ac:dyDescent="0.25">
      <c r="A5813" s="4" t="str">
        <f t="shared" si="178"/>
        <v/>
      </c>
      <c r="D5813" s="5"/>
    </row>
    <row r="5814" spans="1:4" x14ac:dyDescent="0.25">
      <c r="A5814" s="4" t="str">
        <f t="shared" si="178"/>
        <v/>
      </c>
      <c r="D5814" s="5"/>
    </row>
    <row r="5815" spans="1:4" x14ac:dyDescent="0.25">
      <c r="A5815" s="4" t="str">
        <f t="shared" si="178"/>
        <v/>
      </c>
      <c r="D5815" s="5"/>
    </row>
    <row r="5816" spans="1:4" x14ac:dyDescent="0.25">
      <c r="A5816" s="4" t="str">
        <f t="shared" si="178"/>
        <v/>
      </c>
      <c r="D5816" s="5"/>
    </row>
    <row r="5817" spans="1:4" x14ac:dyDescent="0.25">
      <c r="A5817" s="4" t="str">
        <f t="shared" si="178"/>
        <v/>
      </c>
      <c r="D5817" s="5"/>
    </row>
    <row r="5818" spans="1:4" x14ac:dyDescent="0.25">
      <c r="A5818" s="4" t="str">
        <f t="shared" si="178"/>
        <v/>
      </c>
      <c r="D5818" s="5"/>
    </row>
    <row r="5819" spans="1:4" x14ac:dyDescent="0.25">
      <c r="A5819" s="4" t="str">
        <f t="shared" si="178"/>
        <v/>
      </c>
      <c r="D5819" s="5"/>
    </row>
    <row r="5820" spans="1:4" x14ac:dyDescent="0.25">
      <c r="A5820" s="4" t="str">
        <f t="shared" si="178"/>
        <v/>
      </c>
      <c r="D5820" s="5"/>
    </row>
    <row r="5821" spans="1:4" x14ac:dyDescent="0.25">
      <c r="A5821" s="4" t="str">
        <f t="shared" si="178"/>
        <v/>
      </c>
      <c r="D5821" s="5"/>
    </row>
    <row r="5822" spans="1:4" x14ac:dyDescent="0.25">
      <c r="A5822" s="4" t="str">
        <f t="shared" si="178"/>
        <v/>
      </c>
      <c r="D5822" s="5"/>
    </row>
    <row r="5823" spans="1:4" x14ac:dyDescent="0.25">
      <c r="A5823" s="4" t="str">
        <f t="shared" si="178"/>
        <v/>
      </c>
      <c r="D5823" s="5"/>
    </row>
    <row r="5824" spans="1:4" x14ac:dyDescent="0.25">
      <c r="A5824" s="4" t="str">
        <f t="shared" si="178"/>
        <v/>
      </c>
      <c r="D5824" s="5"/>
    </row>
    <row r="5825" spans="1:4" x14ac:dyDescent="0.25">
      <c r="A5825" s="4" t="str">
        <f t="shared" si="178"/>
        <v/>
      </c>
      <c r="D5825" s="5"/>
    </row>
    <row r="5826" spans="1:4" x14ac:dyDescent="0.25">
      <c r="A5826" s="4" t="str">
        <f t="shared" si="178"/>
        <v/>
      </c>
      <c r="D5826" s="5"/>
    </row>
    <row r="5827" spans="1:4" x14ac:dyDescent="0.25">
      <c r="A5827" s="4" t="str">
        <f t="shared" ref="A5827:A5890" si="179">B5827&amp;C5827&amp;D5827&amp;E5827</f>
        <v/>
      </c>
      <c r="D5827" s="5"/>
    </row>
    <row r="5828" spans="1:4" x14ac:dyDescent="0.25">
      <c r="A5828" s="4" t="str">
        <f t="shared" si="179"/>
        <v/>
      </c>
      <c r="D5828" s="5"/>
    </row>
    <row r="5829" spans="1:4" x14ac:dyDescent="0.25">
      <c r="A5829" s="4" t="str">
        <f t="shared" si="179"/>
        <v/>
      </c>
      <c r="D5829" s="5"/>
    </row>
    <row r="5830" spans="1:4" x14ac:dyDescent="0.25">
      <c r="A5830" s="4" t="str">
        <f t="shared" si="179"/>
        <v/>
      </c>
      <c r="D5830" s="5"/>
    </row>
    <row r="5831" spans="1:4" x14ac:dyDescent="0.25">
      <c r="A5831" s="4" t="str">
        <f t="shared" si="179"/>
        <v/>
      </c>
      <c r="D5831" s="5"/>
    </row>
    <row r="5832" spans="1:4" x14ac:dyDescent="0.25">
      <c r="A5832" s="4" t="str">
        <f t="shared" si="179"/>
        <v/>
      </c>
      <c r="D5832" s="5"/>
    </row>
    <row r="5833" spans="1:4" x14ac:dyDescent="0.25">
      <c r="A5833" s="4" t="str">
        <f t="shared" si="179"/>
        <v/>
      </c>
      <c r="D5833" s="5"/>
    </row>
    <row r="5834" spans="1:4" x14ac:dyDescent="0.25">
      <c r="A5834" s="4" t="str">
        <f t="shared" si="179"/>
        <v/>
      </c>
      <c r="D5834" s="5"/>
    </row>
    <row r="5835" spans="1:4" x14ac:dyDescent="0.25">
      <c r="A5835" s="4" t="str">
        <f t="shared" si="179"/>
        <v/>
      </c>
      <c r="D5835" s="5"/>
    </row>
    <row r="5836" spans="1:4" x14ac:dyDescent="0.25">
      <c r="A5836" s="4" t="str">
        <f t="shared" si="179"/>
        <v/>
      </c>
      <c r="D5836" s="5"/>
    </row>
    <row r="5837" spans="1:4" x14ac:dyDescent="0.25">
      <c r="A5837" s="4" t="str">
        <f t="shared" si="179"/>
        <v/>
      </c>
      <c r="D5837" s="5"/>
    </row>
    <row r="5838" spans="1:4" x14ac:dyDescent="0.25">
      <c r="A5838" s="4" t="str">
        <f t="shared" si="179"/>
        <v/>
      </c>
      <c r="D5838" s="5"/>
    </row>
    <row r="5839" spans="1:4" x14ac:dyDescent="0.25">
      <c r="A5839" s="4" t="str">
        <f t="shared" si="179"/>
        <v/>
      </c>
      <c r="D5839" s="5"/>
    </row>
    <row r="5840" spans="1:4" x14ac:dyDescent="0.25">
      <c r="A5840" s="4" t="str">
        <f t="shared" si="179"/>
        <v/>
      </c>
      <c r="D5840" s="5"/>
    </row>
    <row r="5841" spans="1:4" x14ac:dyDescent="0.25">
      <c r="A5841" s="4" t="str">
        <f t="shared" si="179"/>
        <v/>
      </c>
      <c r="D5841" s="5"/>
    </row>
    <row r="5842" spans="1:4" x14ac:dyDescent="0.25">
      <c r="A5842" s="4" t="str">
        <f t="shared" si="179"/>
        <v/>
      </c>
      <c r="D5842" s="5"/>
    </row>
    <row r="5843" spans="1:4" x14ac:dyDescent="0.25">
      <c r="A5843" s="4" t="str">
        <f t="shared" si="179"/>
        <v/>
      </c>
      <c r="D5843" s="5"/>
    </row>
    <row r="5844" spans="1:4" x14ac:dyDescent="0.25">
      <c r="A5844" s="4" t="str">
        <f t="shared" si="179"/>
        <v/>
      </c>
      <c r="D5844" s="5"/>
    </row>
    <row r="5845" spans="1:4" x14ac:dyDescent="0.25">
      <c r="A5845" s="4" t="str">
        <f t="shared" si="179"/>
        <v/>
      </c>
      <c r="D5845" s="5"/>
    </row>
    <row r="5846" spans="1:4" x14ac:dyDescent="0.25">
      <c r="A5846" s="4" t="str">
        <f t="shared" si="179"/>
        <v/>
      </c>
      <c r="D5846" s="5"/>
    </row>
    <row r="5847" spans="1:4" x14ac:dyDescent="0.25">
      <c r="A5847" s="4" t="str">
        <f t="shared" si="179"/>
        <v/>
      </c>
      <c r="D5847" s="5"/>
    </row>
    <row r="5848" spans="1:4" x14ac:dyDescent="0.25">
      <c r="A5848" s="4" t="str">
        <f t="shared" si="179"/>
        <v/>
      </c>
      <c r="D5848" s="5"/>
    </row>
    <row r="5849" spans="1:4" x14ac:dyDescent="0.25">
      <c r="A5849" s="4" t="str">
        <f t="shared" si="179"/>
        <v/>
      </c>
      <c r="D5849" s="5"/>
    </row>
    <row r="5850" spans="1:4" x14ac:dyDescent="0.25">
      <c r="A5850" s="4" t="str">
        <f t="shared" si="179"/>
        <v/>
      </c>
      <c r="D5850" s="5"/>
    </row>
    <row r="5851" spans="1:4" x14ac:dyDescent="0.25">
      <c r="A5851" s="4" t="str">
        <f t="shared" si="179"/>
        <v/>
      </c>
      <c r="D5851" s="5"/>
    </row>
    <row r="5852" spans="1:4" x14ac:dyDescent="0.25">
      <c r="A5852" s="4" t="str">
        <f t="shared" si="179"/>
        <v/>
      </c>
      <c r="D5852" s="5"/>
    </row>
    <row r="5853" spans="1:4" x14ac:dyDescent="0.25">
      <c r="A5853" s="4" t="str">
        <f t="shared" si="179"/>
        <v/>
      </c>
      <c r="D5853" s="5"/>
    </row>
    <row r="5854" spans="1:4" x14ac:dyDescent="0.25">
      <c r="A5854" s="4" t="str">
        <f t="shared" si="179"/>
        <v/>
      </c>
      <c r="D5854" s="5"/>
    </row>
    <row r="5855" spans="1:4" x14ac:dyDescent="0.25">
      <c r="A5855" s="4" t="str">
        <f t="shared" si="179"/>
        <v/>
      </c>
      <c r="D5855" s="5"/>
    </row>
    <row r="5856" spans="1:4" x14ac:dyDescent="0.25">
      <c r="A5856" s="4" t="str">
        <f t="shared" si="179"/>
        <v/>
      </c>
      <c r="D5856" s="5"/>
    </row>
    <row r="5857" spans="1:4" x14ac:dyDescent="0.25">
      <c r="A5857" s="4" t="str">
        <f t="shared" si="179"/>
        <v/>
      </c>
      <c r="D5857" s="5"/>
    </row>
    <row r="5858" spans="1:4" x14ac:dyDescent="0.25">
      <c r="A5858" s="4" t="str">
        <f t="shared" si="179"/>
        <v/>
      </c>
      <c r="D5858" s="5"/>
    </row>
    <row r="5859" spans="1:4" x14ac:dyDescent="0.25">
      <c r="A5859" s="4" t="str">
        <f t="shared" si="179"/>
        <v/>
      </c>
      <c r="D5859" s="5"/>
    </row>
    <row r="5860" spans="1:4" x14ac:dyDescent="0.25">
      <c r="A5860" s="4" t="str">
        <f t="shared" si="179"/>
        <v/>
      </c>
      <c r="D5860" s="5"/>
    </row>
    <row r="5861" spans="1:4" x14ac:dyDescent="0.25">
      <c r="A5861" s="4" t="str">
        <f t="shared" si="179"/>
        <v/>
      </c>
      <c r="D5861" s="5"/>
    </row>
    <row r="5862" spans="1:4" x14ac:dyDescent="0.25">
      <c r="A5862" s="4" t="str">
        <f t="shared" si="179"/>
        <v/>
      </c>
      <c r="D5862" s="5"/>
    </row>
    <row r="5863" spans="1:4" x14ac:dyDescent="0.25">
      <c r="A5863" s="4" t="str">
        <f t="shared" si="179"/>
        <v/>
      </c>
      <c r="D5863" s="5"/>
    </row>
    <row r="5864" spans="1:4" x14ac:dyDescent="0.25">
      <c r="A5864" s="4" t="str">
        <f t="shared" si="179"/>
        <v/>
      </c>
      <c r="D5864" s="5"/>
    </row>
    <row r="5865" spans="1:4" x14ac:dyDescent="0.25">
      <c r="A5865" s="4" t="str">
        <f t="shared" si="179"/>
        <v/>
      </c>
      <c r="D5865" s="5"/>
    </row>
    <row r="5866" spans="1:4" x14ac:dyDescent="0.25">
      <c r="A5866" s="4" t="str">
        <f t="shared" si="179"/>
        <v/>
      </c>
      <c r="D5866" s="5"/>
    </row>
    <row r="5867" spans="1:4" x14ac:dyDescent="0.25">
      <c r="A5867" s="4" t="str">
        <f t="shared" si="179"/>
        <v/>
      </c>
      <c r="D5867" s="5"/>
    </row>
    <row r="5868" spans="1:4" x14ac:dyDescent="0.25">
      <c r="A5868" s="4" t="str">
        <f t="shared" si="179"/>
        <v/>
      </c>
      <c r="D5868" s="5"/>
    </row>
    <row r="5869" spans="1:4" x14ac:dyDescent="0.25">
      <c r="A5869" s="4" t="str">
        <f t="shared" si="179"/>
        <v/>
      </c>
      <c r="D5869" s="5"/>
    </row>
    <row r="5870" spans="1:4" x14ac:dyDescent="0.25">
      <c r="A5870" s="4" t="str">
        <f t="shared" si="179"/>
        <v/>
      </c>
      <c r="D5870" s="5"/>
    </row>
    <row r="5871" spans="1:4" x14ac:dyDescent="0.25">
      <c r="A5871" s="4" t="str">
        <f t="shared" si="179"/>
        <v/>
      </c>
      <c r="D5871" s="5"/>
    </row>
    <row r="5872" spans="1:4" x14ac:dyDescent="0.25">
      <c r="A5872" s="4" t="str">
        <f t="shared" si="179"/>
        <v/>
      </c>
      <c r="D5872" s="5"/>
    </row>
    <row r="5873" spans="1:4" x14ac:dyDescent="0.25">
      <c r="A5873" s="4" t="str">
        <f t="shared" si="179"/>
        <v/>
      </c>
      <c r="D5873" s="5"/>
    </row>
    <row r="5874" spans="1:4" x14ac:dyDescent="0.25">
      <c r="A5874" s="4" t="str">
        <f t="shared" si="179"/>
        <v/>
      </c>
      <c r="D5874" s="5"/>
    </row>
    <row r="5875" spans="1:4" x14ac:dyDescent="0.25">
      <c r="A5875" s="4" t="str">
        <f t="shared" si="179"/>
        <v/>
      </c>
      <c r="D5875" s="5"/>
    </row>
    <row r="5876" spans="1:4" x14ac:dyDescent="0.25">
      <c r="A5876" s="4" t="str">
        <f t="shared" si="179"/>
        <v/>
      </c>
      <c r="D5876" s="5"/>
    </row>
    <row r="5877" spans="1:4" x14ac:dyDescent="0.25">
      <c r="A5877" s="4" t="str">
        <f t="shared" si="179"/>
        <v/>
      </c>
      <c r="D5877" s="5"/>
    </row>
    <row r="5878" spans="1:4" x14ac:dyDescent="0.25">
      <c r="A5878" s="4" t="str">
        <f t="shared" si="179"/>
        <v/>
      </c>
      <c r="D5878" s="5"/>
    </row>
    <row r="5879" spans="1:4" x14ac:dyDescent="0.25">
      <c r="A5879" s="4" t="str">
        <f t="shared" si="179"/>
        <v/>
      </c>
      <c r="D5879" s="5"/>
    </row>
    <row r="5880" spans="1:4" x14ac:dyDescent="0.25">
      <c r="A5880" s="4" t="str">
        <f t="shared" si="179"/>
        <v/>
      </c>
      <c r="D5880" s="5"/>
    </row>
    <row r="5881" spans="1:4" x14ac:dyDescent="0.25">
      <c r="A5881" s="4" t="str">
        <f t="shared" si="179"/>
        <v/>
      </c>
      <c r="D5881" s="5"/>
    </row>
    <row r="5882" spans="1:4" x14ac:dyDescent="0.25">
      <c r="A5882" s="4" t="str">
        <f t="shared" si="179"/>
        <v/>
      </c>
      <c r="D5882" s="5"/>
    </row>
    <row r="5883" spans="1:4" x14ac:dyDescent="0.25">
      <c r="A5883" s="4" t="str">
        <f t="shared" si="179"/>
        <v/>
      </c>
      <c r="D5883" s="5"/>
    </row>
    <row r="5884" spans="1:4" x14ac:dyDescent="0.25">
      <c r="A5884" s="4" t="str">
        <f t="shared" si="179"/>
        <v/>
      </c>
      <c r="D5884" s="5"/>
    </row>
    <row r="5885" spans="1:4" x14ac:dyDescent="0.25">
      <c r="A5885" s="4" t="str">
        <f t="shared" si="179"/>
        <v/>
      </c>
      <c r="D5885" s="5"/>
    </row>
    <row r="5886" spans="1:4" x14ac:dyDescent="0.25">
      <c r="A5886" s="4" t="str">
        <f t="shared" si="179"/>
        <v/>
      </c>
      <c r="D5886" s="5"/>
    </row>
    <row r="5887" spans="1:4" x14ac:dyDescent="0.25">
      <c r="A5887" s="4" t="str">
        <f t="shared" si="179"/>
        <v/>
      </c>
      <c r="D5887" s="5"/>
    </row>
    <row r="5888" spans="1:4" x14ac:dyDescent="0.25">
      <c r="A5888" s="4" t="str">
        <f t="shared" si="179"/>
        <v/>
      </c>
      <c r="D5888" s="5"/>
    </row>
    <row r="5889" spans="1:4" x14ac:dyDescent="0.25">
      <c r="A5889" s="4" t="str">
        <f t="shared" si="179"/>
        <v/>
      </c>
      <c r="D5889" s="5"/>
    </row>
    <row r="5890" spans="1:4" x14ac:dyDescent="0.25">
      <c r="A5890" s="4" t="str">
        <f t="shared" si="179"/>
        <v/>
      </c>
      <c r="D5890" s="5"/>
    </row>
    <row r="5891" spans="1:4" x14ac:dyDescent="0.25">
      <c r="A5891" s="4" t="str">
        <f t="shared" ref="A5891:A5954" si="180">B5891&amp;C5891&amp;D5891&amp;E5891</f>
        <v/>
      </c>
      <c r="D5891" s="5"/>
    </row>
    <row r="5892" spans="1:4" x14ac:dyDescent="0.25">
      <c r="A5892" s="4" t="str">
        <f t="shared" si="180"/>
        <v/>
      </c>
      <c r="D5892" s="5"/>
    </row>
    <row r="5893" spans="1:4" x14ac:dyDescent="0.25">
      <c r="A5893" s="4" t="str">
        <f t="shared" si="180"/>
        <v/>
      </c>
      <c r="D5893" s="5"/>
    </row>
    <row r="5894" spans="1:4" x14ac:dyDescent="0.25">
      <c r="A5894" s="4" t="str">
        <f t="shared" si="180"/>
        <v/>
      </c>
      <c r="D5894" s="5"/>
    </row>
    <row r="5895" spans="1:4" x14ac:dyDescent="0.25">
      <c r="A5895" s="4" t="str">
        <f t="shared" si="180"/>
        <v/>
      </c>
      <c r="D5895" s="5"/>
    </row>
    <row r="5896" spans="1:4" x14ac:dyDescent="0.25">
      <c r="A5896" s="4" t="str">
        <f t="shared" si="180"/>
        <v/>
      </c>
      <c r="D5896" s="5"/>
    </row>
    <row r="5897" spans="1:4" x14ac:dyDescent="0.25">
      <c r="A5897" s="4" t="str">
        <f t="shared" si="180"/>
        <v/>
      </c>
      <c r="D5897" s="5"/>
    </row>
    <row r="5898" spans="1:4" x14ac:dyDescent="0.25">
      <c r="A5898" s="4" t="str">
        <f t="shared" si="180"/>
        <v/>
      </c>
      <c r="D5898" s="5"/>
    </row>
    <row r="5899" spans="1:4" x14ac:dyDescent="0.25">
      <c r="A5899" s="4" t="str">
        <f t="shared" si="180"/>
        <v/>
      </c>
      <c r="D5899" s="5"/>
    </row>
    <row r="5900" spans="1:4" x14ac:dyDescent="0.25">
      <c r="A5900" s="4" t="str">
        <f t="shared" si="180"/>
        <v/>
      </c>
      <c r="D5900" s="5"/>
    </row>
    <row r="5901" spans="1:4" x14ac:dyDescent="0.25">
      <c r="A5901" s="4" t="str">
        <f t="shared" si="180"/>
        <v/>
      </c>
      <c r="D5901" s="5"/>
    </row>
    <row r="5902" spans="1:4" x14ac:dyDescent="0.25">
      <c r="A5902" s="4" t="str">
        <f t="shared" si="180"/>
        <v/>
      </c>
      <c r="D5902" s="5"/>
    </row>
    <row r="5903" spans="1:4" x14ac:dyDescent="0.25">
      <c r="A5903" s="4" t="str">
        <f t="shared" si="180"/>
        <v/>
      </c>
      <c r="D5903" s="5"/>
    </row>
    <row r="5904" spans="1:4" x14ac:dyDescent="0.25">
      <c r="A5904" s="4" t="str">
        <f t="shared" si="180"/>
        <v/>
      </c>
      <c r="D5904" s="5"/>
    </row>
    <row r="5905" spans="1:4" x14ac:dyDescent="0.25">
      <c r="A5905" s="4" t="str">
        <f t="shared" si="180"/>
        <v/>
      </c>
      <c r="D5905" s="5"/>
    </row>
    <row r="5906" spans="1:4" x14ac:dyDescent="0.25">
      <c r="A5906" s="4" t="str">
        <f t="shared" si="180"/>
        <v/>
      </c>
      <c r="D5906" s="5"/>
    </row>
    <row r="5907" spans="1:4" x14ac:dyDescent="0.25">
      <c r="A5907" s="4" t="str">
        <f t="shared" si="180"/>
        <v/>
      </c>
      <c r="D5907" s="5"/>
    </row>
    <row r="5908" spans="1:4" x14ac:dyDescent="0.25">
      <c r="A5908" s="4" t="str">
        <f t="shared" si="180"/>
        <v/>
      </c>
      <c r="D5908" s="5"/>
    </row>
    <row r="5909" spans="1:4" x14ac:dyDescent="0.25">
      <c r="A5909" s="4" t="str">
        <f t="shared" si="180"/>
        <v/>
      </c>
      <c r="D5909" s="5"/>
    </row>
    <row r="5910" spans="1:4" x14ac:dyDescent="0.25">
      <c r="A5910" s="4" t="str">
        <f t="shared" si="180"/>
        <v/>
      </c>
      <c r="D5910" s="5"/>
    </row>
    <row r="5911" spans="1:4" x14ac:dyDescent="0.25">
      <c r="A5911" s="4" t="str">
        <f t="shared" si="180"/>
        <v/>
      </c>
      <c r="D5911" s="5"/>
    </row>
    <row r="5912" spans="1:4" x14ac:dyDescent="0.25">
      <c r="A5912" s="4" t="str">
        <f t="shared" si="180"/>
        <v/>
      </c>
      <c r="D5912" s="5"/>
    </row>
    <row r="5913" spans="1:4" x14ac:dyDescent="0.25">
      <c r="A5913" s="4" t="str">
        <f t="shared" si="180"/>
        <v/>
      </c>
      <c r="D5913" s="5"/>
    </row>
    <row r="5914" spans="1:4" x14ac:dyDescent="0.25">
      <c r="A5914" s="4" t="str">
        <f t="shared" si="180"/>
        <v/>
      </c>
      <c r="D5914" s="5"/>
    </row>
    <row r="5915" spans="1:4" x14ac:dyDescent="0.25">
      <c r="A5915" s="4" t="str">
        <f t="shared" si="180"/>
        <v/>
      </c>
      <c r="D5915" s="5"/>
    </row>
    <row r="5916" spans="1:4" x14ac:dyDescent="0.25">
      <c r="A5916" s="4" t="str">
        <f t="shared" si="180"/>
        <v/>
      </c>
      <c r="D5916" s="5"/>
    </row>
    <row r="5917" spans="1:4" x14ac:dyDescent="0.25">
      <c r="A5917" s="4" t="str">
        <f t="shared" si="180"/>
        <v/>
      </c>
      <c r="D5917" s="5"/>
    </row>
    <row r="5918" spans="1:4" x14ac:dyDescent="0.25">
      <c r="A5918" s="4" t="str">
        <f t="shared" si="180"/>
        <v/>
      </c>
      <c r="D5918" s="5"/>
    </row>
    <row r="5919" spans="1:4" x14ac:dyDescent="0.25">
      <c r="A5919" s="4" t="str">
        <f t="shared" si="180"/>
        <v/>
      </c>
      <c r="D5919" s="5"/>
    </row>
    <row r="5920" spans="1:4" x14ac:dyDescent="0.25">
      <c r="A5920" s="4" t="str">
        <f t="shared" si="180"/>
        <v/>
      </c>
      <c r="D5920" s="5"/>
    </row>
    <row r="5921" spans="1:4" x14ac:dyDescent="0.25">
      <c r="A5921" s="4" t="str">
        <f t="shared" si="180"/>
        <v/>
      </c>
      <c r="D5921" s="5"/>
    </row>
    <row r="5922" spans="1:4" x14ac:dyDescent="0.25">
      <c r="A5922" s="4" t="str">
        <f t="shared" si="180"/>
        <v/>
      </c>
      <c r="D5922" s="5"/>
    </row>
    <row r="5923" spans="1:4" x14ac:dyDescent="0.25">
      <c r="A5923" s="4" t="str">
        <f t="shared" si="180"/>
        <v/>
      </c>
      <c r="D5923" s="5"/>
    </row>
    <row r="5924" spans="1:4" x14ac:dyDescent="0.25">
      <c r="A5924" s="4" t="str">
        <f t="shared" si="180"/>
        <v/>
      </c>
      <c r="D5924" s="5"/>
    </row>
    <row r="5925" spans="1:4" x14ac:dyDescent="0.25">
      <c r="A5925" s="4" t="str">
        <f t="shared" si="180"/>
        <v/>
      </c>
      <c r="D5925" s="5"/>
    </row>
    <row r="5926" spans="1:4" x14ac:dyDescent="0.25">
      <c r="A5926" s="4" t="str">
        <f t="shared" si="180"/>
        <v/>
      </c>
      <c r="D5926" s="5"/>
    </row>
    <row r="5927" spans="1:4" x14ac:dyDescent="0.25">
      <c r="A5927" s="4" t="str">
        <f t="shared" si="180"/>
        <v/>
      </c>
      <c r="D5927" s="5"/>
    </row>
    <row r="5928" spans="1:4" x14ac:dyDescent="0.25">
      <c r="A5928" s="4" t="str">
        <f t="shared" si="180"/>
        <v/>
      </c>
      <c r="D5928" s="5"/>
    </row>
    <row r="5929" spans="1:4" x14ac:dyDescent="0.25">
      <c r="A5929" s="4" t="str">
        <f t="shared" si="180"/>
        <v/>
      </c>
      <c r="D5929" s="5"/>
    </row>
    <row r="5930" spans="1:4" x14ac:dyDescent="0.25">
      <c r="A5930" s="4" t="str">
        <f t="shared" si="180"/>
        <v/>
      </c>
      <c r="D5930" s="5"/>
    </row>
    <row r="5931" spans="1:4" x14ac:dyDescent="0.25">
      <c r="A5931" s="4" t="str">
        <f t="shared" si="180"/>
        <v/>
      </c>
      <c r="D5931" s="5"/>
    </row>
    <row r="5932" spans="1:4" x14ac:dyDescent="0.25">
      <c r="A5932" s="4" t="str">
        <f t="shared" si="180"/>
        <v/>
      </c>
      <c r="D5932" s="5"/>
    </row>
    <row r="5933" spans="1:4" x14ac:dyDescent="0.25">
      <c r="A5933" s="4" t="str">
        <f t="shared" si="180"/>
        <v/>
      </c>
      <c r="D5933" s="5"/>
    </row>
    <row r="5934" spans="1:4" x14ac:dyDescent="0.25">
      <c r="A5934" s="4" t="str">
        <f t="shared" si="180"/>
        <v/>
      </c>
      <c r="D5934" s="5"/>
    </row>
    <row r="5935" spans="1:4" x14ac:dyDescent="0.25">
      <c r="A5935" s="4" t="str">
        <f t="shared" si="180"/>
        <v/>
      </c>
      <c r="D5935" s="5"/>
    </row>
    <row r="5936" spans="1:4" x14ac:dyDescent="0.25">
      <c r="A5936" s="4" t="str">
        <f t="shared" si="180"/>
        <v/>
      </c>
      <c r="D5936" s="5"/>
    </row>
    <row r="5937" spans="1:4" x14ac:dyDescent="0.25">
      <c r="A5937" s="4" t="str">
        <f t="shared" si="180"/>
        <v/>
      </c>
      <c r="D5937" s="5"/>
    </row>
    <row r="5938" spans="1:4" x14ac:dyDescent="0.25">
      <c r="A5938" s="4" t="str">
        <f t="shared" si="180"/>
        <v/>
      </c>
      <c r="D5938" s="5"/>
    </row>
    <row r="5939" spans="1:4" x14ac:dyDescent="0.25">
      <c r="A5939" s="4" t="str">
        <f t="shared" si="180"/>
        <v/>
      </c>
      <c r="D5939" s="5"/>
    </row>
    <row r="5940" spans="1:4" x14ac:dyDescent="0.25">
      <c r="A5940" s="4" t="str">
        <f t="shared" si="180"/>
        <v/>
      </c>
      <c r="D5940" s="5"/>
    </row>
    <row r="5941" spans="1:4" x14ac:dyDescent="0.25">
      <c r="A5941" s="4" t="str">
        <f t="shared" si="180"/>
        <v/>
      </c>
      <c r="D5941" s="5"/>
    </row>
    <row r="5942" spans="1:4" x14ac:dyDescent="0.25">
      <c r="A5942" s="4" t="str">
        <f t="shared" si="180"/>
        <v/>
      </c>
      <c r="D5942" s="5"/>
    </row>
    <row r="5943" spans="1:4" x14ac:dyDescent="0.25">
      <c r="A5943" s="4" t="str">
        <f t="shared" si="180"/>
        <v/>
      </c>
      <c r="D5943" s="5"/>
    </row>
    <row r="5944" spans="1:4" x14ac:dyDescent="0.25">
      <c r="A5944" s="4" t="str">
        <f t="shared" si="180"/>
        <v/>
      </c>
      <c r="D5944" s="5"/>
    </row>
    <row r="5945" spans="1:4" x14ac:dyDescent="0.25">
      <c r="A5945" s="4" t="str">
        <f t="shared" si="180"/>
        <v/>
      </c>
      <c r="D5945" s="5"/>
    </row>
    <row r="5946" spans="1:4" x14ac:dyDescent="0.25">
      <c r="A5946" s="4" t="str">
        <f t="shared" si="180"/>
        <v/>
      </c>
      <c r="D5946" s="5"/>
    </row>
    <row r="5947" spans="1:4" x14ac:dyDescent="0.25">
      <c r="A5947" s="4" t="str">
        <f t="shared" si="180"/>
        <v/>
      </c>
      <c r="D5947" s="5"/>
    </row>
    <row r="5948" spans="1:4" x14ac:dyDescent="0.25">
      <c r="A5948" s="4" t="str">
        <f t="shared" si="180"/>
        <v/>
      </c>
      <c r="D5948" s="5"/>
    </row>
    <row r="5949" spans="1:4" x14ac:dyDescent="0.25">
      <c r="A5949" s="4" t="str">
        <f t="shared" si="180"/>
        <v/>
      </c>
      <c r="D5949" s="5"/>
    </row>
    <row r="5950" spans="1:4" x14ac:dyDescent="0.25">
      <c r="A5950" s="4" t="str">
        <f t="shared" si="180"/>
        <v/>
      </c>
      <c r="D5950" s="5"/>
    </row>
    <row r="5951" spans="1:4" x14ac:dyDescent="0.25">
      <c r="A5951" s="4" t="str">
        <f t="shared" si="180"/>
        <v/>
      </c>
      <c r="D5951" s="5"/>
    </row>
    <row r="5952" spans="1:4" x14ac:dyDescent="0.25">
      <c r="A5952" s="4" t="str">
        <f t="shared" si="180"/>
        <v/>
      </c>
      <c r="D5952" s="5"/>
    </row>
    <row r="5953" spans="1:4" x14ac:dyDescent="0.25">
      <c r="A5953" s="4" t="str">
        <f t="shared" si="180"/>
        <v/>
      </c>
      <c r="D5953" s="5"/>
    </row>
    <row r="5954" spans="1:4" x14ac:dyDescent="0.25">
      <c r="A5954" s="4" t="str">
        <f t="shared" si="180"/>
        <v/>
      </c>
      <c r="D5954" s="5"/>
    </row>
    <row r="5955" spans="1:4" x14ac:dyDescent="0.25">
      <c r="A5955" s="4" t="str">
        <f t="shared" ref="A5955:A6018" si="181">B5955&amp;C5955&amp;D5955&amp;E5955</f>
        <v/>
      </c>
      <c r="D5955" s="5"/>
    </row>
    <row r="5956" spans="1:4" x14ac:dyDescent="0.25">
      <c r="A5956" s="4" t="str">
        <f t="shared" si="181"/>
        <v/>
      </c>
      <c r="D5956" s="5"/>
    </row>
    <row r="5957" spans="1:4" x14ac:dyDescent="0.25">
      <c r="A5957" s="4" t="str">
        <f t="shared" si="181"/>
        <v/>
      </c>
      <c r="D5957" s="5"/>
    </row>
    <row r="5958" spans="1:4" x14ac:dyDescent="0.25">
      <c r="A5958" s="4" t="str">
        <f t="shared" si="181"/>
        <v/>
      </c>
      <c r="D5958" s="5"/>
    </row>
    <row r="5959" spans="1:4" x14ac:dyDescent="0.25">
      <c r="A5959" s="4" t="str">
        <f t="shared" si="181"/>
        <v/>
      </c>
      <c r="D5959" s="5"/>
    </row>
    <row r="5960" spans="1:4" x14ac:dyDescent="0.25">
      <c r="A5960" s="4" t="str">
        <f t="shared" si="181"/>
        <v/>
      </c>
      <c r="D5960" s="5"/>
    </row>
    <row r="5961" spans="1:4" x14ac:dyDescent="0.25">
      <c r="A5961" s="4" t="str">
        <f t="shared" si="181"/>
        <v/>
      </c>
      <c r="D5961" s="5"/>
    </row>
    <row r="5962" spans="1:4" x14ac:dyDescent="0.25">
      <c r="A5962" s="4" t="str">
        <f t="shared" si="181"/>
        <v/>
      </c>
      <c r="D5962" s="5"/>
    </row>
    <row r="5963" spans="1:4" x14ac:dyDescent="0.25">
      <c r="A5963" s="4" t="str">
        <f t="shared" si="181"/>
        <v/>
      </c>
      <c r="D5963" s="5"/>
    </row>
    <row r="5964" spans="1:4" x14ac:dyDescent="0.25">
      <c r="A5964" s="4" t="str">
        <f t="shared" si="181"/>
        <v/>
      </c>
      <c r="D5964" s="5"/>
    </row>
    <row r="5965" spans="1:4" x14ac:dyDescent="0.25">
      <c r="A5965" s="4" t="str">
        <f t="shared" si="181"/>
        <v/>
      </c>
      <c r="D5965" s="5"/>
    </row>
    <row r="5966" spans="1:4" x14ac:dyDescent="0.25">
      <c r="A5966" s="4" t="str">
        <f t="shared" si="181"/>
        <v/>
      </c>
      <c r="D5966" s="5"/>
    </row>
    <row r="5967" spans="1:4" x14ac:dyDescent="0.25">
      <c r="A5967" s="4" t="str">
        <f t="shared" si="181"/>
        <v/>
      </c>
      <c r="D5967" s="5"/>
    </row>
    <row r="5968" spans="1:4" x14ac:dyDescent="0.25">
      <c r="A5968" s="4" t="str">
        <f t="shared" si="181"/>
        <v/>
      </c>
      <c r="D5968" s="5"/>
    </row>
    <row r="5969" spans="1:4" x14ac:dyDescent="0.25">
      <c r="A5969" s="4" t="str">
        <f t="shared" si="181"/>
        <v/>
      </c>
      <c r="D5969" s="5"/>
    </row>
    <row r="5970" spans="1:4" x14ac:dyDescent="0.25">
      <c r="A5970" s="4" t="str">
        <f t="shared" si="181"/>
        <v/>
      </c>
      <c r="D5970" s="5"/>
    </row>
    <row r="5971" spans="1:4" x14ac:dyDescent="0.25">
      <c r="A5971" s="4" t="str">
        <f t="shared" si="181"/>
        <v/>
      </c>
      <c r="D5971" s="5"/>
    </row>
    <row r="5972" spans="1:4" x14ac:dyDescent="0.25">
      <c r="A5972" s="4" t="str">
        <f t="shared" si="181"/>
        <v/>
      </c>
      <c r="D5972" s="5"/>
    </row>
    <row r="5973" spans="1:4" x14ac:dyDescent="0.25">
      <c r="A5973" s="4" t="str">
        <f t="shared" si="181"/>
        <v/>
      </c>
      <c r="D5973" s="5"/>
    </row>
    <row r="5974" spans="1:4" x14ac:dyDescent="0.25">
      <c r="A5974" s="4" t="str">
        <f t="shared" si="181"/>
        <v/>
      </c>
      <c r="D5974" s="5"/>
    </row>
    <row r="5975" spans="1:4" x14ac:dyDescent="0.25">
      <c r="A5975" s="4" t="str">
        <f t="shared" si="181"/>
        <v/>
      </c>
      <c r="D5975" s="5"/>
    </row>
    <row r="5976" spans="1:4" x14ac:dyDescent="0.25">
      <c r="A5976" s="4" t="str">
        <f t="shared" si="181"/>
        <v/>
      </c>
      <c r="D5976" s="5"/>
    </row>
    <row r="5977" spans="1:4" x14ac:dyDescent="0.25">
      <c r="A5977" s="4" t="str">
        <f t="shared" si="181"/>
        <v/>
      </c>
      <c r="D5977" s="5"/>
    </row>
    <row r="5978" spans="1:4" x14ac:dyDescent="0.25">
      <c r="A5978" s="4" t="str">
        <f t="shared" si="181"/>
        <v/>
      </c>
      <c r="D5978" s="5"/>
    </row>
    <row r="5979" spans="1:4" x14ac:dyDescent="0.25">
      <c r="A5979" s="4" t="str">
        <f t="shared" si="181"/>
        <v/>
      </c>
      <c r="D5979" s="5"/>
    </row>
    <row r="5980" spans="1:4" x14ac:dyDescent="0.25">
      <c r="A5980" s="4" t="str">
        <f t="shared" si="181"/>
        <v/>
      </c>
      <c r="D5980" s="5"/>
    </row>
    <row r="5981" spans="1:4" x14ac:dyDescent="0.25">
      <c r="A5981" s="4" t="str">
        <f t="shared" si="181"/>
        <v/>
      </c>
      <c r="D5981" s="5"/>
    </row>
    <row r="5982" spans="1:4" x14ac:dyDescent="0.25">
      <c r="A5982" s="4" t="str">
        <f t="shared" si="181"/>
        <v/>
      </c>
      <c r="D5982" s="5"/>
    </row>
    <row r="5983" spans="1:4" x14ac:dyDescent="0.25">
      <c r="A5983" s="4" t="str">
        <f t="shared" si="181"/>
        <v/>
      </c>
      <c r="D5983" s="5"/>
    </row>
    <row r="5984" spans="1:4" x14ac:dyDescent="0.25">
      <c r="A5984" s="4" t="str">
        <f t="shared" si="181"/>
        <v/>
      </c>
      <c r="D5984" s="5"/>
    </row>
    <row r="5985" spans="1:4" x14ac:dyDescent="0.25">
      <c r="A5985" s="4" t="str">
        <f t="shared" si="181"/>
        <v/>
      </c>
      <c r="D5985" s="5"/>
    </row>
    <row r="5986" spans="1:4" x14ac:dyDescent="0.25">
      <c r="A5986" s="4" t="str">
        <f t="shared" si="181"/>
        <v/>
      </c>
      <c r="D5986" s="5"/>
    </row>
    <row r="5987" spans="1:4" x14ac:dyDescent="0.25">
      <c r="A5987" s="4" t="str">
        <f t="shared" si="181"/>
        <v/>
      </c>
      <c r="D5987" s="5"/>
    </row>
    <row r="5988" spans="1:4" x14ac:dyDescent="0.25">
      <c r="A5988" s="4" t="str">
        <f t="shared" si="181"/>
        <v/>
      </c>
      <c r="D5988" s="5"/>
    </row>
    <row r="5989" spans="1:4" x14ac:dyDescent="0.25">
      <c r="A5989" s="4" t="str">
        <f t="shared" si="181"/>
        <v/>
      </c>
      <c r="D5989" s="5"/>
    </row>
    <row r="5990" spans="1:4" x14ac:dyDescent="0.25">
      <c r="A5990" s="4" t="str">
        <f t="shared" si="181"/>
        <v/>
      </c>
      <c r="D5990" s="5"/>
    </row>
    <row r="5991" spans="1:4" x14ac:dyDescent="0.25">
      <c r="A5991" s="4" t="str">
        <f t="shared" si="181"/>
        <v/>
      </c>
      <c r="D5991" s="5"/>
    </row>
    <row r="5992" spans="1:4" x14ac:dyDescent="0.25">
      <c r="A5992" s="4" t="str">
        <f t="shared" si="181"/>
        <v/>
      </c>
      <c r="D5992" s="5"/>
    </row>
    <row r="5993" spans="1:4" x14ac:dyDescent="0.25">
      <c r="A5993" s="4" t="str">
        <f t="shared" si="181"/>
        <v/>
      </c>
      <c r="D5993" s="5"/>
    </row>
    <row r="5994" spans="1:4" x14ac:dyDescent="0.25">
      <c r="A5994" s="4" t="str">
        <f t="shared" si="181"/>
        <v/>
      </c>
      <c r="D5994" s="5"/>
    </row>
    <row r="5995" spans="1:4" x14ac:dyDescent="0.25">
      <c r="A5995" s="4" t="str">
        <f t="shared" si="181"/>
        <v/>
      </c>
      <c r="D5995" s="5"/>
    </row>
    <row r="5996" spans="1:4" x14ac:dyDescent="0.25">
      <c r="A5996" s="4" t="str">
        <f t="shared" si="181"/>
        <v/>
      </c>
      <c r="D5996" s="5"/>
    </row>
    <row r="5997" spans="1:4" x14ac:dyDescent="0.25">
      <c r="A5997" s="4" t="str">
        <f t="shared" si="181"/>
        <v/>
      </c>
      <c r="D5997" s="5"/>
    </row>
    <row r="5998" spans="1:4" x14ac:dyDescent="0.25">
      <c r="A5998" s="4" t="str">
        <f t="shared" si="181"/>
        <v/>
      </c>
      <c r="D5998" s="5"/>
    </row>
    <row r="5999" spans="1:4" x14ac:dyDescent="0.25">
      <c r="A5999" s="4" t="str">
        <f t="shared" si="181"/>
        <v/>
      </c>
      <c r="D5999" s="5"/>
    </row>
    <row r="6000" spans="1:4" x14ac:dyDescent="0.25">
      <c r="A6000" s="4" t="str">
        <f t="shared" si="181"/>
        <v/>
      </c>
      <c r="D6000" s="5"/>
    </row>
    <row r="6001" spans="1:4" x14ac:dyDescent="0.25">
      <c r="A6001" s="4" t="str">
        <f t="shared" si="181"/>
        <v/>
      </c>
      <c r="D6001" s="5"/>
    </row>
    <row r="6002" spans="1:4" x14ac:dyDescent="0.25">
      <c r="A6002" s="4" t="str">
        <f t="shared" si="181"/>
        <v/>
      </c>
      <c r="D6002" s="5"/>
    </row>
    <row r="6003" spans="1:4" x14ac:dyDescent="0.25">
      <c r="A6003" s="4" t="str">
        <f t="shared" si="181"/>
        <v/>
      </c>
      <c r="D6003" s="5"/>
    </row>
    <row r="6004" spans="1:4" x14ac:dyDescent="0.25">
      <c r="A6004" s="4" t="str">
        <f t="shared" si="181"/>
        <v/>
      </c>
      <c r="D6004" s="5"/>
    </row>
    <row r="6005" spans="1:4" x14ac:dyDescent="0.25">
      <c r="A6005" s="4" t="str">
        <f t="shared" si="181"/>
        <v/>
      </c>
      <c r="D6005" s="5"/>
    </row>
    <row r="6006" spans="1:4" x14ac:dyDescent="0.25">
      <c r="A6006" s="4" t="str">
        <f t="shared" si="181"/>
        <v/>
      </c>
      <c r="D6006" s="5"/>
    </row>
    <row r="6007" spans="1:4" x14ac:dyDescent="0.25">
      <c r="A6007" s="4" t="str">
        <f t="shared" si="181"/>
        <v/>
      </c>
      <c r="D6007" s="5"/>
    </row>
    <row r="6008" spans="1:4" x14ac:dyDescent="0.25">
      <c r="A6008" s="4" t="str">
        <f t="shared" si="181"/>
        <v/>
      </c>
      <c r="D6008" s="5"/>
    </row>
    <row r="6009" spans="1:4" x14ac:dyDescent="0.25">
      <c r="A6009" s="4" t="str">
        <f t="shared" si="181"/>
        <v/>
      </c>
      <c r="D6009" s="5"/>
    </row>
    <row r="6010" spans="1:4" x14ac:dyDescent="0.25">
      <c r="A6010" s="4" t="str">
        <f t="shared" si="181"/>
        <v/>
      </c>
      <c r="D6010" s="5"/>
    </row>
    <row r="6011" spans="1:4" x14ac:dyDescent="0.25">
      <c r="A6011" s="4" t="str">
        <f t="shared" si="181"/>
        <v/>
      </c>
      <c r="D6011" s="5"/>
    </row>
    <row r="6012" spans="1:4" x14ac:dyDescent="0.25">
      <c r="A6012" s="4" t="str">
        <f t="shared" si="181"/>
        <v/>
      </c>
      <c r="D6012" s="5"/>
    </row>
    <row r="6013" spans="1:4" x14ac:dyDescent="0.25">
      <c r="A6013" s="4" t="str">
        <f t="shared" si="181"/>
        <v/>
      </c>
      <c r="D6013" s="5"/>
    </row>
    <row r="6014" spans="1:4" x14ac:dyDescent="0.25">
      <c r="A6014" s="4" t="str">
        <f t="shared" si="181"/>
        <v/>
      </c>
      <c r="D6014" s="5"/>
    </row>
    <row r="6015" spans="1:4" x14ac:dyDescent="0.25">
      <c r="A6015" s="4" t="str">
        <f t="shared" si="181"/>
        <v/>
      </c>
      <c r="D6015" s="5"/>
    </row>
    <row r="6016" spans="1:4" x14ac:dyDescent="0.25">
      <c r="A6016" s="4" t="str">
        <f t="shared" si="181"/>
        <v/>
      </c>
      <c r="D6016" s="5"/>
    </row>
    <row r="6017" spans="1:4" x14ac:dyDescent="0.25">
      <c r="A6017" s="4" t="str">
        <f t="shared" si="181"/>
        <v/>
      </c>
      <c r="D6017" s="5"/>
    </row>
    <row r="6018" spans="1:4" x14ac:dyDescent="0.25">
      <c r="A6018" s="4" t="str">
        <f t="shared" si="181"/>
        <v/>
      </c>
      <c r="D6018" s="5"/>
    </row>
    <row r="6019" spans="1:4" x14ac:dyDescent="0.25">
      <c r="A6019" s="4" t="str">
        <f t="shared" ref="A6019:A6082" si="182">B6019&amp;C6019&amp;D6019&amp;E6019</f>
        <v/>
      </c>
      <c r="D6019" s="5"/>
    </row>
    <row r="6020" spans="1:4" x14ac:dyDescent="0.25">
      <c r="A6020" s="4" t="str">
        <f t="shared" si="182"/>
        <v/>
      </c>
      <c r="D6020" s="5"/>
    </row>
    <row r="6021" spans="1:4" x14ac:dyDescent="0.25">
      <c r="A6021" s="4" t="str">
        <f t="shared" si="182"/>
        <v/>
      </c>
      <c r="D6021" s="5"/>
    </row>
    <row r="6022" spans="1:4" x14ac:dyDescent="0.25">
      <c r="A6022" s="4" t="str">
        <f t="shared" si="182"/>
        <v/>
      </c>
      <c r="D6022" s="5"/>
    </row>
    <row r="6023" spans="1:4" x14ac:dyDescent="0.25">
      <c r="A6023" s="4" t="str">
        <f t="shared" si="182"/>
        <v/>
      </c>
      <c r="D6023" s="5"/>
    </row>
    <row r="6024" spans="1:4" x14ac:dyDescent="0.25">
      <c r="A6024" s="4" t="str">
        <f t="shared" si="182"/>
        <v/>
      </c>
      <c r="D6024" s="5"/>
    </row>
    <row r="6025" spans="1:4" x14ac:dyDescent="0.25">
      <c r="A6025" s="4" t="str">
        <f t="shared" si="182"/>
        <v/>
      </c>
      <c r="D6025" s="5"/>
    </row>
    <row r="6026" spans="1:4" x14ac:dyDescent="0.25">
      <c r="A6026" s="4" t="str">
        <f t="shared" si="182"/>
        <v/>
      </c>
      <c r="D6026" s="5"/>
    </row>
    <row r="6027" spans="1:4" x14ac:dyDescent="0.25">
      <c r="A6027" s="4" t="str">
        <f t="shared" si="182"/>
        <v/>
      </c>
      <c r="D6027" s="5"/>
    </row>
    <row r="6028" spans="1:4" x14ac:dyDescent="0.25">
      <c r="A6028" s="4" t="str">
        <f t="shared" si="182"/>
        <v/>
      </c>
      <c r="D6028" s="5"/>
    </row>
    <row r="6029" spans="1:4" x14ac:dyDescent="0.25">
      <c r="A6029" s="4" t="str">
        <f t="shared" si="182"/>
        <v/>
      </c>
      <c r="D6029" s="5"/>
    </row>
    <row r="6030" spans="1:4" x14ac:dyDescent="0.25">
      <c r="A6030" s="4" t="str">
        <f t="shared" si="182"/>
        <v/>
      </c>
      <c r="D6030" s="5"/>
    </row>
    <row r="6031" spans="1:4" x14ac:dyDescent="0.25">
      <c r="A6031" s="4" t="str">
        <f t="shared" si="182"/>
        <v/>
      </c>
      <c r="D6031" s="5"/>
    </row>
    <row r="6032" spans="1:4" x14ac:dyDescent="0.25">
      <c r="A6032" s="4" t="str">
        <f t="shared" si="182"/>
        <v/>
      </c>
      <c r="D6032" s="5"/>
    </row>
    <row r="6033" spans="1:4" x14ac:dyDescent="0.25">
      <c r="A6033" s="4" t="str">
        <f t="shared" si="182"/>
        <v/>
      </c>
      <c r="D6033" s="5"/>
    </row>
    <row r="6034" spans="1:4" x14ac:dyDescent="0.25">
      <c r="A6034" s="4" t="str">
        <f t="shared" si="182"/>
        <v/>
      </c>
      <c r="D6034" s="5"/>
    </row>
    <row r="6035" spans="1:4" x14ac:dyDescent="0.25">
      <c r="A6035" s="4" t="str">
        <f t="shared" si="182"/>
        <v/>
      </c>
      <c r="D6035" s="5"/>
    </row>
    <row r="6036" spans="1:4" x14ac:dyDescent="0.25">
      <c r="A6036" s="4" t="str">
        <f t="shared" si="182"/>
        <v/>
      </c>
      <c r="D6036" s="5"/>
    </row>
    <row r="6037" spans="1:4" x14ac:dyDescent="0.25">
      <c r="A6037" s="4" t="str">
        <f t="shared" si="182"/>
        <v/>
      </c>
      <c r="D6037" s="5"/>
    </row>
    <row r="6038" spans="1:4" x14ac:dyDescent="0.25">
      <c r="A6038" s="4" t="str">
        <f t="shared" si="182"/>
        <v/>
      </c>
      <c r="D6038" s="5"/>
    </row>
    <row r="6039" spans="1:4" x14ac:dyDescent="0.25">
      <c r="A6039" s="4" t="str">
        <f t="shared" si="182"/>
        <v/>
      </c>
      <c r="D6039" s="5"/>
    </row>
    <row r="6040" spans="1:4" x14ac:dyDescent="0.25">
      <c r="A6040" s="4" t="str">
        <f t="shared" si="182"/>
        <v/>
      </c>
      <c r="D6040" s="5"/>
    </row>
    <row r="6041" spans="1:4" x14ac:dyDescent="0.25">
      <c r="A6041" s="4" t="str">
        <f t="shared" si="182"/>
        <v/>
      </c>
      <c r="D6041" s="5"/>
    </row>
    <row r="6042" spans="1:4" x14ac:dyDescent="0.25">
      <c r="A6042" s="4" t="str">
        <f t="shared" si="182"/>
        <v/>
      </c>
      <c r="D6042" s="5"/>
    </row>
    <row r="6043" spans="1:4" x14ac:dyDescent="0.25">
      <c r="A6043" s="4" t="str">
        <f t="shared" si="182"/>
        <v/>
      </c>
      <c r="D6043" s="5"/>
    </row>
    <row r="6044" spans="1:4" x14ac:dyDescent="0.25">
      <c r="A6044" s="4" t="str">
        <f t="shared" si="182"/>
        <v/>
      </c>
      <c r="D6044" s="5"/>
    </row>
    <row r="6045" spans="1:4" x14ac:dyDescent="0.25">
      <c r="A6045" s="4" t="str">
        <f t="shared" si="182"/>
        <v/>
      </c>
      <c r="D6045" s="5"/>
    </row>
    <row r="6046" spans="1:4" x14ac:dyDescent="0.25">
      <c r="A6046" s="4" t="str">
        <f t="shared" si="182"/>
        <v/>
      </c>
      <c r="D6046" s="5"/>
    </row>
    <row r="6047" spans="1:4" x14ac:dyDescent="0.25">
      <c r="A6047" s="4" t="str">
        <f t="shared" si="182"/>
        <v/>
      </c>
      <c r="D6047" s="5"/>
    </row>
    <row r="6048" spans="1:4" x14ac:dyDescent="0.25">
      <c r="A6048" s="4" t="str">
        <f t="shared" si="182"/>
        <v/>
      </c>
      <c r="D6048" s="5"/>
    </row>
    <row r="6049" spans="1:4" x14ac:dyDescent="0.25">
      <c r="A6049" s="4" t="str">
        <f t="shared" si="182"/>
        <v/>
      </c>
      <c r="D6049" s="5"/>
    </row>
    <row r="6050" spans="1:4" x14ac:dyDescent="0.25">
      <c r="A6050" s="4" t="str">
        <f t="shared" si="182"/>
        <v/>
      </c>
      <c r="D6050" s="5"/>
    </row>
    <row r="6051" spans="1:4" x14ac:dyDescent="0.25">
      <c r="A6051" s="4" t="str">
        <f t="shared" si="182"/>
        <v/>
      </c>
      <c r="D6051" s="5"/>
    </row>
    <row r="6052" spans="1:4" x14ac:dyDescent="0.25">
      <c r="A6052" s="4" t="str">
        <f t="shared" si="182"/>
        <v/>
      </c>
      <c r="D6052" s="5"/>
    </row>
    <row r="6053" spans="1:4" x14ac:dyDescent="0.25">
      <c r="A6053" s="4" t="str">
        <f t="shared" si="182"/>
        <v/>
      </c>
      <c r="D6053" s="5"/>
    </row>
    <row r="6054" spans="1:4" x14ac:dyDescent="0.25">
      <c r="A6054" s="4" t="str">
        <f t="shared" si="182"/>
        <v/>
      </c>
      <c r="D6054" s="5"/>
    </row>
    <row r="6055" spans="1:4" x14ac:dyDescent="0.25">
      <c r="A6055" s="4" t="str">
        <f t="shared" si="182"/>
        <v/>
      </c>
      <c r="D6055" s="5"/>
    </row>
    <row r="6056" spans="1:4" x14ac:dyDescent="0.25">
      <c r="A6056" s="4" t="str">
        <f t="shared" si="182"/>
        <v/>
      </c>
      <c r="D6056" s="5"/>
    </row>
    <row r="6057" spans="1:4" x14ac:dyDescent="0.25">
      <c r="A6057" s="4" t="str">
        <f t="shared" si="182"/>
        <v/>
      </c>
      <c r="D6057" s="5"/>
    </row>
    <row r="6058" spans="1:4" x14ac:dyDescent="0.25">
      <c r="A6058" s="4" t="str">
        <f t="shared" si="182"/>
        <v/>
      </c>
      <c r="D6058" s="5"/>
    </row>
    <row r="6059" spans="1:4" x14ac:dyDescent="0.25">
      <c r="A6059" s="4" t="str">
        <f t="shared" si="182"/>
        <v/>
      </c>
      <c r="D6059" s="5"/>
    </row>
    <row r="6060" spans="1:4" x14ac:dyDescent="0.25">
      <c r="A6060" s="4" t="str">
        <f t="shared" si="182"/>
        <v/>
      </c>
      <c r="D6060" s="5"/>
    </row>
    <row r="6061" spans="1:4" x14ac:dyDescent="0.25">
      <c r="A6061" s="4" t="str">
        <f t="shared" si="182"/>
        <v/>
      </c>
      <c r="D6061" s="5"/>
    </row>
    <row r="6062" spans="1:4" x14ac:dyDescent="0.25">
      <c r="A6062" s="4" t="str">
        <f t="shared" si="182"/>
        <v/>
      </c>
      <c r="D6062" s="5"/>
    </row>
    <row r="6063" spans="1:4" x14ac:dyDescent="0.25">
      <c r="A6063" s="4" t="str">
        <f t="shared" si="182"/>
        <v/>
      </c>
      <c r="D6063" s="5"/>
    </row>
    <row r="6064" spans="1:4" x14ac:dyDescent="0.25">
      <c r="A6064" s="4" t="str">
        <f t="shared" si="182"/>
        <v/>
      </c>
      <c r="D6064" s="5"/>
    </row>
    <row r="6065" spans="1:4" x14ac:dyDescent="0.25">
      <c r="A6065" s="4" t="str">
        <f t="shared" si="182"/>
        <v/>
      </c>
      <c r="D6065" s="5"/>
    </row>
    <row r="6066" spans="1:4" x14ac:dyDescent="0.25">
      <c r="A6066" s="4" t="str">
        <f t="shared" si="182"/>
        <v/>
      </c>
      <c r="D6066" s="5"/>
    </row>
    <row r="6067" spans="1:4" x14ac:dyDescent="0.25">
      <c r="A6067" s="4" t="str">
        <f t="shared" si="182"/>
        <v/>
      </c>
      <c r="D6067" s="5"/>
    </row>
    <row r="6068" spans="1:4" x14ac:dyDescent="0.25">
      <c r="A6068" s="4" t="str">
        <f t="shared" si="182"/>
        <v/>
      </c>
      <c r="D6068" s="5"/>
    </row>
    <row r="6069" spans="1:4" x14ac:dyDescent="0.25">
      <c r="A6069" s="4" t="str">
        <f t="shared" si="182"/>
        <v/>
      </c>
      <c r="D6069" s="5"/>
    </row>
    <row r="6070" spans="1:4" x14ac:dyDescent="0.25">
      <c r="A6070" s="4" t="str">
        <f t="shared" si="182"/>
        <v/>
      </c>
      <c r="D6070" s="5"/>
    </row>
    <row r="6071" spans="1:4" x14ac:dyDescent="0.25">
      <c r="A6071" s="4" t="str">
        <f t="shared" si="182"/>
        <v/>
      </c>
      <c r="D6071" s="5"/>
    </row>
    <row r="6072" spans="1:4" x14ac:dyDescent="0.25">
      <c r="A6072" s="4" t="str">
        <f t="shared" si="182"/>
        <v/>
      </c>
      <c r="D6072" s="5"/>
    </row>
    <row r="6073" spans="1:4" x14ac:dyDescent="0.25">
      <c r="A6073" s="4" t="str">
        <f t="shared" si="182"/>
        <v/>
      </c>
      <c r="D6073" s="5"/>
    </row>
    <row r="6074" spans="1:4" x14ac:dyDescent="0.25">
      <c r="A6074" s="4" t="str">
        <f t="shared" si="182"/>
        <v/>
      </c>
      <c r="D6074" s="5"/>
    </row>
    <row r="6075" spans="1:4" x14ac:dyDescent="0.25">
      <c r="A6075" s="4" t="str">
        <f t="shared" si="182"/>
        <v/>
      </c>
      <c r="D6075" s="5"/>
    </row>
    <row r="6076" spans="1:4" x14ac:dyDescent="0.25">
      <c r="A6076" s="4" t="str">
        <f t="shared" si="182"/>
        <v/>
      </c>
      <c r="D6076" s="5"/>
    </row>
    <row r="6077" spans="1:4" x14ac:dyDescent="0.25">
      <c r="A6077" s="4" t="str">
        <f t="shared" si="182"/>
        <v/>
      </c>
      <c r="D6077" s="5"/>
    </row>
    <row r="6078" spans="1:4" x14ac:dyDescent="0.25">
      <c r="A6078" s="4" t="str">
        <f t="shared" si="182"/>
        <v/>
      </c>
      <c r="D6078" s="5"/>
    </row>
    <row r="6079" spans="1:4" x14ac:dyDescent="0.25">
      <c r="A6079" s="4" t="str">
        <f t="shared" si="182"/>
        <v/>
      </c>
      <c r="D6079" s="5"/>
    </row>
    <row r="6080" spans="1:4" x14ac:dyDescent="0.25">
      <c r="A6080" s="4" t="str">
        <f t="shared" si="182"/>
        <v/>
      </c>
      <c r="D6080" s="5"/>
    </row>
    <row r="6081" spans="1:4" x14ac:dyDescent="0.25">
      <c r="A6081" s="4" t="str">
        <f t="shared" si="182"/>
        <v/>
      </c>
      <c r="D6081" s="5"/>
    </row>
    <row r="6082" spans="1:4" x14ac:dyDescent="0.25">
      <c r="A6082" s="4" t="str">
        <f t="shared" si="182"/>
        <v/>
      </c>
      <c r="D6082" s="5"/>
    </row>
    <row r="6083" spans="1:4" x14ac:dyDescent="0.25">
      <c r="A6083" s="4" t="str">
        <f t="shared" ref="A6083:A6146" si="183">B6083&amp;C6083&amp;D6083&amp;E6083</f>
        <v/>
      </c>
      <c r="D6083" s="5"/>
    </row>
    <row r="6084" spans="1:4" x14ac:dyDescent="0.25">
      <c r="A6084" s="4" t="str">
        <f t="shared" si="183"/>
        <v/>
      </c>
      <c r="D6084" s="5"/>
    </row>
    <row r="6085" spans="1:4" x14ac:dyDescent="0.25">
      <c r="A6085" s="4" t="str">
        <f t="shared" si="183"/>
        <v/>
      </c>
      <c r="D6085" s="5"/>
    </row>
    <row r="6086" spans="1:4" x14ac:dyDescent="0.25">
      <c r="A6086" s="4" t="str">
        <f t="shared" si="183"/>
        <v/>
      </c>
      <c r="D6086" s="5"/>
    </row>
    <row r="6087" spans="1:4" x14ac:dyDescent="0.25">
      <c r="A6087" s="4" t="str">
        <f t="shared" si="183"/>
        <v/>
      </c>
      <c r="D6087" s="5"/>
    </row>
    <row r="6088" spans="1:4" x14ac:dyDescent="0.25">
      <c r="A6088" s="4" t="str">
        <f t="shared" si="183"/>
        <v/>
      </c>
      <c r="D6088" s="5"/>
    </row>
    <row r="6089" spans="1:4" x14ac:dyDescent="0.25">
      <c r="A6089" s="4" t="str">
        <f t="shared" si="183"/>
        <v/>
      </c>
      <c r="D6089" s="5"/>
    </row>
    <row r="6090" spans="1:4" x14ac:dyDescent="0.25">
      <c r="A6090" s="4" t="str">
        <f t="shared" si="183"/>
        <v/>
      </c>
      <c r="D6090" s="5"/>
    </row>
    <row r="6091" spans="1:4" x14ac:dyDescent="0.25">
      <c r="A6091" s="4" t="str">
        <f t="shared" si="183"/>
        <v/>
      </c>
      <c r="D6091" s="5"/>
    </row>
    <row r="6092" spans="1:4" x14ac:dyDescent="0.25">
      <c r="A6092" s="4" t="str">
        <f t="shared" si="183"/>
        <v/>
      </c>
      <c r="D6092" s="5"/>
    </row>
    <row r="6093" spans="1:4" x14ac:dyDescent="0.25">
      <c r="A6093" s="4" t="str">
        <f t="shared" si="183"/>
        <v/>
      </c>
      <c r="D6093" s="5"/>
    </row>
    <row r="6094" spans="1:4" x14ac:dyDescent="0.25">
      <c r="A6094" s="4" t="str">
        <f t="shared" si="183"/>
        <v/>
      </c>
      <c r="D6094" s="5"/>
    </row>
    <row r="6095" spans="1:4" x14ac:dyDescent="0.25">
      <c r="A6095" s="4" t="str">
        <f t="shared" si="183"/>
        <v/>
      </c>
      <c r="D6095" s="5"/>
    </row>
    <row r="6096" spans="1:4" x14ac:dyDescent="0.25">
      <c r="A6096" s="4" t="str">
        <f t="shared" si="183"/>
        <v/>
      </c>
      <c r="D6096" s="5"/>
    </row>
    <row r="6097" spans="1:4" x14ac:dyDescent="0.25">
      <c r="A6097" s="4" t="str">
        <f t="shared" si="183"/>
        <v/>
      </c>
      <c r="D6097" s="5"/>
    </row>
    <row r="6098" spans="1:4" x14ac:dyDescent="0.25">
      <c r="A6098" s="4" t="str">
        <f t="shared" si="183"/>
        <v/>
      </c>
      <c r="D6098" s="5"/>
    </row>
    <row r="6099" spans="1:4" x14ac:dyDescent="0.25">
      <c r="A6099" s="4" t="str">
        <f t="shared" si="183"/>
        <v/>
      </c>
      <c r="D6099" s="5"/>
    </row>
    <row r="6100" spans="1:4" x14ac:dyDescent="0.25">
      <c r="A6100" s="4" t="str">
        <f t="shared" si="183"/>
        <v/>
      </c>
      <c r="D6100" s="5"/>
    </row>
    <row r="6101" spans="1:4" x14ac:dyDescent="0.25">
      <c r="A6101" s="4" t="str">
        <f t="shared" si="183"/>
        <v/>
      </c>
      <c r="D6101" s="5"/>
    </row>
    <row r="6102" spans="1:4" x14ac:dyDescent="0.25">
      <c r="A6102" s="4" t="str">
        <f t="shared" si="183"/>
        <v/>
      </c>
      <c r="D6102" s="5"/>
    </row>
    <row r="6103" spans="1:4" x14ac:dyDescent="0.25">
      <c r="A6103" s="4" t="str">
        <f t="shared" si="183"/>
        <v/>
      </c>
      <c r="D6103" s="5"/>
    </row>
    <row r="6104" spans="1:4" x14ac:dyDescent="0.25">
      <c r="A6104" s="4" t="str">
        <f t="shared" si="183"/>
        <v/>
      </c>
      <c r="D6104" s="5"/>
    </row>
    <row r="6105" spans="1:4" x14ac:dyDescent="0.25">
      <c r="A6105" s="4" t="str">
        <f t="shared" si="183"/>
        <v/>
      </c>
      <c r="D6105" s="5"/>
    </row>
    <row r="6106" spans="1:4" x14ac:dyDescent="0.25">
      <c r="A6106" s="4" t="str">
        <f t="shared" si="183"/>
        <v/>
      </c>
      <c r="D6106" s="5"/>
    </row>
    <row r="6107" spans="1:4" x14ac:dyDescent="0.25">
      <c r="A6107" s="4" t="str">
        <f t="shared" si="183"/>
        <v/>
      </c>
      <c r="D6107" s="5"/>
    </row>
    <row r="6108" spans="1:4" x14ac:dyDescent="0.25">
      <c r="A6108" s="4" t="str">
        <f t="shared" si="183"/>
        <v/>
      </c>
      <c r="D6108" s="5"/>
    </row>
    <row r="6109" spans="1:4" x14ac:dyDescent="0.25">
      <c r="A6109" s="4" t="str">
        <f t="shared" si="183"/>
        <v/>
      </c>
      <c r="D6109" s="5"/>
    </row>
    <row r="6110" spans="1:4" x14ac:dyDescent="0.25">
      <c r="A6110" s="4" t="str">
        <f t="shared" si="183"/>
        <v/>
      </c>
      <c r="D6110" s="5"/>
    </row>
    <row r="6111" spans="1:4" x14ac:dyDescent="0.25">
      <c r="A6111" s="4" t="str">
        <f t="shared" si="183"/>
        <v/>
      </c>
      <c r="D6111" s="5"/>
    </row>
    <row r="6112" spans="1:4" x14ac:dyDescent="0.25">
      <c r="A6112" s="4" t="str">
        <f t="shared" si="183"/>
        <v/>
      </c>
      <c r="D6112" s="5"/>
    </row>
    <row r="6113" spans="1:4" x14ac:dyDescent="0.25">
      <c r="A6113" s="4" t="str">
        <f t="shared" si="183"/>
        <v/>
      </c>
      <c r="D6113" s="5"/>
    </row>
    <row r="6114" spans="1:4" x14ac:dyDescent="0.25">
      <c r="A6114" s="4" t="str">
        <f t="shared" si="183"/>
        <v/>
      </c>
      <c r="D6114" s="5"/>
    </row>
    <row r="6115" spans="1:4" x14ac:dyDescent="0.25">
      <c r="A6115" s="4" t="str">
        <f t="shared" si="183"/>
        <v/>
      </c>
      <c r="D6115" s="5"/>
    </row>
    <row r="6116" spans="1:4" x14ac:dyDescent="0.25">
      <c r="A6116" s="4" t="str">
        <f t="shared" si="183"/>
        <v/>
      </c>
      <c r="D6116" s="5"/>
    </row>
    <row r="6117" spans="1:4" x14ac:dyDescent="0.25">
      <c r="A6117" s="4" t="str">
        <f t="shared" si="183"/>
        <v/>
      </c>
      <c r="D6117" s="5"/>
    </row>
    <row r="6118" spans="1:4" x14ac:dyDescent="0.25">
      <c r="A6118" s="4" t="str">
        <f t="shared" si="183"/>
        <v/>
      </c>
      <c r="D6118" s="5"/>
    </row>
    <row r="6119" spans="1:4" x14ac:dyDescent="0.25">
      <c r="A6119" s="4" t="str">
        <f t="shared" si="183"/>
        <v/>
      </c>
      <c r="D6119" s="5"/>
    </row>
    <row r="6120" spans="1:4" x14ac:dyDescent="0.25">
      <c r="A6120" s="4" t="str">
        <f t="shared" si="183"/>
        <v/>
      </c>
      <c r="D6120" s="5"/>
    </row>
    <row r="6121" spans="1:4" x14ac:dyDescent="0.25">
      <c r="A6121" s="4" t="str">
        <f t="shared" si="183"/>
        <v/>
      </c>
      <c r="D6121" s="5"/>
    </row>
    <row r="6122" spans="1:4" x14ac:dyDescent="0.25">
      <c r="A6122" s="4" t="str">
        <f t="shared" si="183"/>
        <v/>
      </c>
      <c r="D6122" s="5"/>
    </row>
    <row r="6123" spans="1:4" x14ac:dyDescent="0.25">
      <c r="A6123" s="4" t="str">
        <f t="shared" si="183"/>
        <v/>
      </c>
      <c r="D6123" s="5"/>
    </row>
    <row r="6124" spans="1:4" x14ac:dyDescent="0.25">
      <c r="A6124" s="4" t="str">
        <f t="shared" si="183"/>
        <v/>
      </c>
      <c r="D6124" s="5"/>
    </row>
    <row r="6125" spans="1:4" x14ac:dyDescent="0.25">
      <c r="A6125" s="4" t="str">
        <f t="shared" si="183"/>
        <v/>
      </c>
      <c r="D6125" s="5"/>
    </row>
    <row r="6126" spans="1:4" x14ac:dyDescent="0.25">
      <c r="A6126" s="4" t="str">
        <f t="shared" si="183"/>
        <v/>
      </c>
      <c r="D6126" s="5"/>
    </row>
    <row r="6127" spans="1:4" x14ac:dyDescent="0.25">
      <c r="A6127" s="4" t="str">
        <f t="shared" si="183"/>
        <v/>
      </c>
      <c r="D6127" s="5"/>
    </row>
    <row r="6128" spans="1:4" x14ac:dyDescent="0.25">
      <c r="A6128" s="4" t="str">
        <f t="shared" si="183"/>
        <v/>
      </c>
      <c r="D6128" s="5"/>
    </row>
    <row r="6129" spans="1:4" x14ac:dyDescent="0.25">
      <c r="A6129" s="4" t="str">
        <f t="shared" si="183"/>
        <v/>
      </c>
      <c r="D6129" s="5"/>
    </row>
    <row r="6130" spans="1:4" x14ac:dyDescent="0.25">
      <c r="A6130" s="4" t="str">
        <f t="shared" si="183"/>
        <v/>
      </c>
      <c r="D6130" s="5"/>
    </row>
    <row r="6131" spans="1:4" x14ac:dyDescent="0.25">
      <c r="A6131" s="4" t="str">
        <f t="shared" si="183"/>
        <v/>
      </c>
      <c r="D6131" s="5"/>
    </row>
    <row r="6132" spans="1:4" x14ac:dyDescent="0.25">
      <c r="A6132" s="4" t="str">
        <f t="shared" si="183"/>
        <v/>
      </c>
      <c r="D6132" s="5"/>
    </row>
    <row r="6133" spans="1:4" x14ac:dyDescent="0.25">
      <c r="A6133" s="4" t="str">
        <f t="shared" si="183"/>
        <v/>
      </c>
      <c r="D6133" s="5"/>
    </row>
    <row r="6134" spans="1:4" x14ac:dyDescent="0.25">
      <c r="A6134" s="4" t="str">
        <f t="shared" si="183"/>
        <v/>
      </c>
      <c r="D6134" s="5"/>
    </row>
    <row r="6135" spans="1:4" x14ac:dyDescent="0.25">
      <c r="A6135" s="4" t="str">
        <f t="shared" si="183"/>
        <v/>
      </c>
      <c r="D6135" s="5"/>
    </row>
    <row r="6136" spans="1:4" x14ac:dyDescent="0.25">
      <c r="A6136" s="4" t="str">
        <f t="shared" si="183"/>
        <v/>
      </c>
      <c r="D6136" s="5"/>
    </row>
    <row r="6137" spans="1:4" x14ac:dyDescent="0.25">
      <c r="A6137" s="4" t="str">
        <f t="shared" si="183"/>
        <v/>
      </c>
      <c r="D6137" s="5"/>
    </row>
    <row r="6138" spans="1:4" x14ac:dyDescent="0.25">
      <c r="A6138" s="4" t="str">
        <f t="shared" si="183"/>
        <v/>
      </c>
      <c r="D6138" s="5"/>
    </row>
    <row r="6139" spans="1:4" x14ac:dyDescent="0.25">
      <c r="A6139" s="4" t="str">
        <f t="shared" si="183"/>
        <v/>
      </c>
      <c r="D6139" s="5"/>
    </row>
    <row r="6140" spans="1:4" x14ac:dyDescent="0.25">
      <c r="A6140" s="4" t="str">
        <f t="shared" si="183"/>
        <v/>
      </c>
      <c r="D6140" s="5"/>
    </row>
    <row r="6141" spans="1:4" x14ac:dyDescent="0.25">
      <c r="A6141" s="4" t="str">
        <f t="shared" si="183"/>
        <v/>
      </c>
      <c r="D6141" s="5"/>
    </row>
    <row r="6142" spans="1:4" x14ac:dyDescent="0.25">
      <c r="A6142" s="4" t="str">
        <f t="shared" si="183"/>
        <v/>
      </c>
      <c r="D6142" s="5"/>
    </row>
    <row r="6143" spans="1:4" x14ac:dyDescent="0.25">
      <c r="A6143" s="4" t="str">
        <f t="shared" si="183"/>
        <v/>
      </c>
      <c r="D6143" s="5"/>
    </row>
    <row r="6144" spans="1:4" x14ac:dyDescent="0.25">
      <c r="A6144" s="4" t="str">
        <f t="shared" si="183"/>
        <v/>
      </c>
      <c r="D6144" s="5"/>
    </row>
    <row r="6145" spans="1:4" x14ac:dyDescent="0.25">
      <c r="A6145" s="4" t="str">
        <f t="shared" si="183"/>
        <v/>
      </c>
      <c r="D6145" s="5"/>
    </row>
    <row r="6146" spans="1:4" x14ac:dyDescent="0.25">
      <c r="A6146" s="4" t="str">
        <f t="shared" si="183"/>
        <v/>
      </c>
      <c r="D6146" s="5"/>
    </row>
    <row r="6147" spans="1:4" x14ac:dyDescent="0.25">
      <c r="A6147" s="4" t="str">
        <f t="shared" ref="A6147:A6210" si="184">B6147&amp;C6147&amp;D6147&amp;E6147</f>
        <v/>
      </c>
      <c r="D6147" s="5"/>
    </row>
    <row r="6148" spans="1:4" x14ac:dyDescent="0.25">
      <c r="A6148" s="4" t="str">
        <f t="shared" si="184"/>
        <v/>
      </c>
      <c r="D6148" s="5"/>
    </row>
    <row r="6149" spans="1:4" x14ac:dyDescent="0.25">
      <c r="A6149" s="4" t="str">
        <f t="shared" si="184"/>
        <v/>
      </c>
      <c r="D6149" s="5"/>
    </row>
    <row r="6150" spans="1:4" x14ac:dyDescent="0.25">
      <c r="A6150" s="4" t="str">
        <f t="shared" si="184"/>
        <v/>
      </c>
      <c r="D6150" s="5"/>
    </row>
    <row r="6151" spans="1:4" x14ac:dyDescent="0.25">
      <c r="A6151" s="4" t="str">
        <f t="shared" si="184"/>
        <v/>
      </c>
      <c r="D6151" s="5"/>
    </row>
    <row r="6152" spans="1:4" x14ac:dyDescent="0.25">
      <c r="A6152" s="4" t="str">
        <f t="shared" si="184"/>
        <v/>
      </c>
      <c r="D6152" s="5"/>
    </row>
    <row r="6153" spans="1:4" x14ac:dyDescent="0.25">
      <c r="A6153" s="4" t="str">
        <f t="shared" si="184"/>
        <v/>
      </c>
      <c r="D6153" s="5"/>
    </row>
    <row r="6154" spans="1:4" x14ac:dyDescent="0.25">
      <c r="A6154" s="4" t="str">
        <f t="shared" si="184"/>
        <v/>
      </c>
      <c r="D6154" s="5"/>
    </row>
    <row r="6155" spans="1:4" x14ac:dyDescent="0.25">
      <c r="A6155" s="4" t="str">
        <f t="shared" si="184"/>
        <v/>
      </c>
      <c r="D6155" s="5"/>
    </row>
    <row r="6156" spans="1:4" x14ac:dyDescent="0.25">
      <c r="A6156" s="4" t="str">
        <f t="shared" si="184"/>
        <v/>
      </c>
      <c r="D6156" s="5"/>
    </row>
    <row r="6157" spans="1:4" x14ac:dyDescent="0.25">
      <c r="A6157" s="4" t="str">
        <f t="shared" si="184"/>
        <v/>
      </c>
      <c r="D6157" s="5"/>
    </row>
    <row r="6158" spans="1:4" x14ac:dyDescent="0.25">
      <c r="A6158" s="4" t="str">
        <f t="shared" si="184"/>
        <v/>
      </c>
      <c r="D6158" s="5"/>
    </row>
    <row r="6159" spans="1:4" x14ac:dyDescent="0.25">
      <c r="A6159" s="4" t="str">
        <f t="shared" si="184"/>
        <v/>
      </c>
      <c r="D6159" s="5"/>
    </row>
    <row r="6160" spans="1:4" x14ac:dyDescent="0.25">
      <c r="A6160" s="4" t="str">
        <f t="shared" si="184"/>
        <v/>
      </c>
      <c r="D6160" s="5"/>
    </row>
    <row r="6161" spans="1:4" x14ac:dyDescent="0.25">
      <c r="A6161" s="4" t="str">
        <f t="shared" si="184"/>
        <v/>
      </c>
      <c r="D6161" s="5"/>
    </row>
    <row r="6162" spans="1:4" x14ac:dyDescent="0.25">
      <c r="A6162" s="4" t="str">
        <f t="shared" si="184"/>
        <v/>
      </c>
      <c r="D6162" s="5"/>
    </row>
    <row r="6163" spans="1:4" x14ac:dyDescent="0.25">
      <c r="A6163" s="4" t="str">
        <f t="shared" si="184"/>
        <v/>
      </c>
      <c r="D6163" s="5"/>
    </row>
    <row r="6164" spans="1:4" x14ac:dyDescent="0.25">
      <c r="A6164" s="4" t="str">
        <f t="shared" si="184"/>
        <v/>
      </c>
      <c r="D6164" s="5"/>
    </row>
    <row r="6165" spans="1:4" x14ac:dyDescent="0.25">
      <c r="A6165" s="4" t="str">
        <f t="shared" si="184"/>
        <v/>
      </c>
      <c r="D6165" s="5"/>
    </row>
    <row r="6166" spans="1:4" x14ac:dyDescent="0.25">
      <c r="A6166" s="4" t="str">
        <f t="shared" si="184"/>
        <v/>
      </c>
      <c r="D6166" s="5"/>
    </row>
    <row r="6167" spans="1:4" x14ac:dyDescent="0.25">
      <c r="A6167" s="4" t="str">
        <f t="shared" si="184"/>
        <v/>
      </c>
      <c r="D6167" s="5"/>
    </row>
    <row r="6168" spans="1:4" x14ac:dyDescent="0.25">
      <c r="A6168" s="4" t="str">
        <f t="shared" si="184"/>
        <v/>
      </c>
      <c r="D6168" s="5"/>
    </row>
    <row r="6169" spans="1:4" x14ac:dyDescent="0.25">
      <c r="A6169" s="4" t="str">
        <f t="shared" si="184"/>
        <v/>
      </c>
      <c r="D6169" s="5"/>
    </row>
    <row r="6170" spans="1:4" x14ac:dyDescent="0.25">
      <c r="A6170" s="4" t="str">
        <f t="shared" si="184"/>
        <v/>
      </c>
      <c r="D6170" s="5"/>
    </row>
    <row r="6171" spans="1:4" x14ac:dyDescent="0.25">
      <c r="A6171" s="4" t="str">
        <f t="shared" si="184"/>
        <v/>
      </c>
      <c r="D6171" s="5"/>
    </row>
    <row r="6172" spans="1:4" x14ac:dyDescent="0.25">
      <c r="A6172" s="4" t="str">
        <f t="shared" si="184"/>
        <v/>
      </c>
      <c r="D6172" s="5"/>
    </row>
    <row r="6173" spans="1:4" x14ac:dyDescent="0.25">
      <c r="A6173" s="4" t="str">
        <f t="shared" si="184"/>
        <v/>
      </c>
      <c r="D6173" s="5"/>
    </row>
    <row r="6174" spans="1:4" x14ac:dyDescent="0.25">
      <c r="A6174" s="4" t="str">
        <f t="shared" si="184"/>
        <v/>
      </c>
      <c r="D6174" s="5"/>
    </row>
    <row r="6175" spans="1:4" x14ac:dyDescent="0.25">
      <c r="A6175" s="4" t="str">
        <f t="shared" si="184"/>
        <v/>
      </c>
      <c r="D6175" s="5"/>
    </row>
    <row r="6176" spans="1:4" x14ac:dyDescent="0.25">
      <c r="A6176" s="4" t="str">
        <f t="shared" si="184"/>
        <v/>
      </c>
      <c r="D6176" s="5"/>
    </row>
    <row r="6177" spans="1:4" x14ac:dyDescent="0.25">
      <c r="A6177" s="4" t="str">
        <f t="shared" si="184"/>
        <v/>
      </c>
      <c r="D6177" s="5"/>
    </row>
    <row r="6178" spans="1:4" x14ac:dyDescent="0.25">
      <c r="A6178" s="4" t="str">
        <f t="shared" si="184"/>
        <v/>
      </c>
      <c r="D6178" s="5"/>
    </row>
    <row r="6179" spans="1:4" x14ac:dyDescent="0.25">
      <c r="A6179" s="4" t="str">
        <f t="shared" si="184"/>
        <v/>
      </c>
      <c r="D6179" s="5"/>
    </row>
    <row r="6180" spans="1:4" x14ac:dyDescent="0.25">
      <c r="A6180" s="4" t="str">
        <f t="shared" si="184"/>
        <v/>
      </c>
      <c r="D6180" s="5"/>
    </row>
    <row r="6181" spans="1:4" x14ac:dyDescent="0.25">
      <c r="A6181" s="4" t="str">
        <f t="shared" si="184"/>
        <v/>
      </c>
      <c r="D6181" s="5"/>
    </row>
    <row r="6182" spans="1:4" x14ac:dyDescent="0.25">
      <c r="A6182" s="4" t="str">
        <f t="shared" si="184"/>
        <v/>
      </c>
      <c r="D6182" s="5"/>
    </row>
    <row r="6183" spans="1:4" x14ac:dyDescent="0.25">
      <c r="A6183" s="4" t="str">
        <f t="shared" si="184"/>
        <v/>
      </c>
      <c r="D6183" s="5"/>
    </row>
    <row r="6184" spans="1:4" x14ac:dyDescent="0.25">
      <c r="A6184" s="4" t="str">
        <f t="shared" si="184"/>
        <v/>
      </c>
      <c r="D6184" s="5"/>
    </row>
    <row r="6185" spans="1:4" x14ac:dyDescent="0.25">
      <c r="A6185" s="4" t="str">
        <f t="shared" si="184"/>
        <v/>
      </c>
      <c r="D6185" s="5"/>
    </row>
    <row r="6186" spans="1:4" x14ac:dyDescent="0.25">
      <c r="A6186" s="4" t="str">
        <f t="shared" si="184"/>
        <v/>
      </c>
      <c r="D6186" s="5"/>
    </row>
    <row r="6187" spans="1:4" x14ac:dyDescent="0.25">
      <c r="A6187" s="4" t="str">
        <f t="shared" si="184"/>
        <v/>
      </c>
      <c r="D6187" s="5"/>
    </row>
    <row r="6188" spans="1:4" x14ac:dyDescent="0.25">
      <c r="A6188" s="4" t="str">
        <f t="shared" si="184"/>
        <v/>
      </c>
      <c r="D6188" s="5"/>
    </row>
    <row r="6189" spans="1:4" x14ac:dyDescent="0.25">
      <c r="A6189" s="4" t="str">
        <f t="shared" si="184"/>
        <v/>
      </c>
      <c r="D6189" s="5"/>
    </row>
    <row r="6190" spans="1:4" x14ac:dyDescent="0.25">
      <c r="A6190" s="4" t="str">
        <f t="shared" si="184"/>
        <v/>
      </c>
      <c r="D6190" s="5"/>
    </row>
    <row r="6191" spans="1:4" x14ac:dyDescent="0.25">
      <c r="A6191" s="4" t="str">
        <f t="shared" si="184"/>
        <v/>
      </c>
      <c r="D6191" s="5"/>
    </row>
    <row r="6192" spans="1:4" x14ac:dyDescent="0.25">
      <c r="A6192" s="4" t="str">
        <f t="shared" si="184"/>
        <v/>
      </c>
      <c r="D6192" s="5"/>
    </row>
    <row r="6193" spans="1:4" x14ac:dyDescent="0.25">
      <c r="A6193" s="4" t="str">
        <f t="shared" si="184"/>
        <v/>
      </c>
      <c r="D6193" s="5"/>
    </row>
    <row r="6194" spans="1:4" x14ac:dyDescent="0.25">
      <c r="A6194" s="4" t="str">
        <f t="shared" si="184"/>
        <v/>
      </c>
      <c r="D6194" s="5"/>
    </row>
    <row r="6195" spans="1:4" x14ac:dyDescent="0.25">
      <c r="A6195" s="4" t="str">
        <f t="shared" si="184"/>
        <v/>
      </c>
      <c r="D6195" s="5"/>
    </row>
    <row r="6196" spans="1:4" x14ac:dyDescent="0.25">
      <c r="A6196" s="4" t="str">
        <f t="shared" si="184"/>
        <v/>
      </c>
      <c r="D6196" s="5"/>
    </row>
    <row r="6197" spans="1:4" x14ac:dyDescent="0.25">
      <c r="A6197" s="4" t="str">
        <f t="shared" si="184"/>
        <v/>
      </c>
      <c r="D6197" s="5"/>
    </row>
    <row r="6198" spans="1:4" x14ac:dyDescent="0.25">
      <c r="A6198" s="4" t="str">
        <f t="shared" si="184"/>
        <v/>
      </c>
      <c r="D6198" s="5"/>
    </row>
    <row r="6199" spans="1:4" x14ac:dyDescent="0.25">
      <c r="A6199" s="4" t="str">
        <f t="shared" si="184"/>
        <v/>
      </c>
      <c r="D6199" s="5"/>
    </row>
    <row r="6200" spans="1:4" x14ac:dyDescent="0.25">
      <c r="A6200" s="4" t="str">
        <f t="shared" si="184"/>
        <v/>
      </c>
      <c r="D6200" s="5"/>
    </row>
    <row r="6201" spans="1:4" x14ac:dyDescent="0.25">
      <c r="A6201" s="4" t="str">
        <f t="shared" si="184"/>
        <v/>
      </c>
      <c r="D6201" s="5"/>
    </row>
    <row r="6202" spans="1:4" x14ac:dyDescent="0.25">
      <c r="A6202" s="4" t="str">
        <f t="shared" si="184"/>
        <v/>
      </c>
      <c r="D6202" s="5"/>
    </row>
    <row r="6203" spans="1:4" x14ac:dyDescent="0.25">
      <c r="A6203" s="4" t="str">
        <f t="shared" si="184"/>
        <v/>
      </c>
      <c r="D6203" s="5"/>
    </row>
    <row r="6204" spans="1:4" x14ac:dyDescent="0.25">
      <c r="A6204" s="4" t="str">
        <f t="shared" si="184"/>
        <v/>
      </c>
      <c r="D6204" s="5"/>
    </row>
    <row r="6205" spans="1:4" x14ac:dyDescent="0.25">
      <c r="A6205" s="4" t="str">
        <f t="shared" si="184"/>
        <v/>
      </c>
      <c r="D6205" s="5"/>
    </row>
    <row r="6206" spans="1:4" x14ac:dyDescent="0.25">
      <c r="A6206" s="4" t="str">
        <f t="shared" si="184"/>
        <v/>
      </c>
      <c r="D6206" s="5"/>
    </row>
    <row r="6207" spans="1:4" x14ac:dyDescent="0.25">
      <c r="A6207" s="4" t="str">
        <f t="shared" si="184"/>
        <v/>
      </c>
      <c r="D6207" s="5"/>
    </row>
    <row r="6208" spans="1:4" x14ac:dyDescent="0.25">
      <c r="A6208" s="4" t="str">
        <f t="shared" si="184"/>
        <v/>
      </c>
      <c r="D6208" s="5"/>
    </row>
    <row r="6209" spans="1:4" x14ac:dyDescent="0.25">
      <c r="A6209" s="4" t="str">
        <f t="shared" si="184"/>
        <v/>
      </c>
      <c r="D6209" s="5"/>
    </row>
    <row r="6210" spans="1:4" x14ac:dyDescent="0.25">
      <c r="A6210" s="4" t="str">
        <f t="shared" si="184"/>
        <v/>
      </c>
      <c r="D6210" s="5"/>
    </row>
    <row r="6211" spans="1:4" x14ac:dyDescent="0.25">
      <c r="A6211" s="4" t="str">
        <f t="shared" ref="A6211:A6274" si="185">B6211&amp;C6211&amp;D6211&amp;E6211</f>
        <v/>
      </c>
      <c r="D6211" s="5"/>
    </row>
    <row r="6212" spans="1:4" x14ac:dyDescent="0.25">
      <c r="A6212" s="4" t="str">
        <f t="shared" si="185"/>
        <v/>
      </c>
      <c r="D6212" s="5"/>
    </row>
    <row r="6213" spans="1:4" x14ac:dyDescent="0.25">
      <c r="A6213" s="4" t="str">
        <f t="shared" si="185"/>
        <v/>
      </c>
      <c r="D6213" s="5"/>
    </row>
    <row r="6214" spans="1:4" x14ac:dyDescent="0.25">
      <c r="A6214" s="4" t="str">
        <f t="shared" si="185"/>
        <v/>
      </c>
      <c r="D6214" s="5"/>
    </row>
    <row r="6215" spans="1:4" x14ac:dyDescent="0.25">
      <c r="A6215" s="4" t="str">
        <f t="shared" si="185"/>
        <v/>
      </c>
      <c r="D6215" s="5"/>
    </row>
    <row r="6216" spans="1:4" x14ac:dyDescent="0.25">
      <c r="A6216" s="4" t="str">
        <f t="shared" si="185"/>
        <v/>
      </c>
      <c r="D6216" s="5"/>
    </row>
    <row r="6217" spans="1:4" x14ac:dyDescent="0.25">
      <c r="A6217" s="4" t="str">
        <f t="shared" si="185"/>
        <v/>
      </c>
      <c r="D6217" s="5"/>
    </row>
    <row r="6218" spans="1:4" x14ac:dyDescent="0.25">
      <c r="A6218" s="4" t="str">
        <f t="shared" si="185"/>
        <v/>
      </c>
      <c r="D6218" s="5"/>
    </row>
    <row r="6219" spans="1:4" x14ac:dyDescent="0.25">
      <c r="A6219" s="4" t="str">
        <f t="shared" si="185"/>
        <v/>
      </c>
      <c r="D6219" s="5"/>
    </row>
    <row r="6220" spans="1:4" x14ac:dyDescent="0.25">
      <c r="A6220" s="4" t="str">
        <f t="shared" si="185"/>
        <v/>
      </c>
      <c r="D6220" s="5"/>
    </row>
    <row r="6221" spans="1:4" x14ac:dyDescent="0.25">
      <c r="A6221" s="4" t="str">
        <f t="shared" si="185"/>
        <v/>
      </c>
      <c r="D6221" s="5"/>
    </row>
    <row r="6222" spans="1:4" x14ac:dyDescent="0.25">
      <c r="A6222" s="4" t="str">
        <f t="shared" si="185"/>
        <v/>
      </c>
      <c r="D6222" s="5"/>
    </row>
    <row r="6223" spans="1:4" x14ac:dyDescent="0.25">
      <c r="A6223" s="4" t="str">
        <f t="shared" si="185"/>
        <v/>
      </c>
      <c r="D6223" s="5"/>
    </row>
    <row r="6224" spans="1:4" x14ac:dyDescent="0.25">
      <c r="A6224" s="4" t="str">
        <f t="shared" si="185"/>
        <v/>
      </c>
      <c r="D6224" s="5"/>
    </row>
    <row r="6225" spans="1:4" x14ac:dyDescent="0.25">
      <c r="A6225" s="4" t="str">
        <f t="shared" si="185"/>
        <v/>
      </c>
      <c r="D6225" s="5"/>
    </row>
    <row r="6226" spans="1:4" x14ac:dyDescent="0.25">
      <c r="A6226" s="4" t="str">
        <f t="shared" si="185"/>
        <v/>
      </c>
      <c r="D6226" s="5"/>
    </row>
    <row r="6227" spans="1:4" x14ac:dyDescent="0.25">
      <c r="A6227" s="4" t="str">
        <f t="shared" si="185"/>
        <v/>
      </c>
      <c r="D6227" s="5"/>
    </row>
    <row r="6228" spans="1:4" x14ac:dyDescent="0.25">
      <c r="A6228" s="4" t="str">
        <f t="shared" si="185"/>
        <v/>
      </c>
      <c r="D6228" s="5"/>
    </row>
    <row r="6229" spans="1:4" x14ac:dyDescent="0.25">
      <c r="A6229" s="4" t="str">
        <f t="shared" si="185"/>
        <v/>
      </c>
      <c r="D6229" s="5"/>
    </row>
    <row r="6230" spans="1:4" x14ac:dyDescent="0.25">
      <c r="A6230" s="4" t="str">
        <f t="shared" si="185"/>
        <v/>
      </c>
      <c r="D6230" s="5"/>
    </row>
    <row r="6231" spans="1:4" x14ac:dyDescent="0.25">
      <c r="A6231" s="4" t="str">
        <f t="shared" si="185"/>
        <v/>
      </c>
      <c r="D6231" s="5"/>
    </row>
    <row r="6232" spans="1:4" x14ac:dyDescent="0.25">
      <c r="A6232" s="4" t="str">
        <f t="shared" si="185"/>
        <v/>
      </c>
      <c r="D6232" s="5"/>
    </row>
    <row r="6233" spans="1:4" x14ac:dyDescent="0.25">
      <c r="A6233" s="4" t="str">
        <f t="shared" si="185"/>
        <v/>
      </c>
      <c r="D6233" s="5"/>
    </row>
    <row r="6234" spans="1:4" x14ac:dyDescent="0.25">
      <c r="A6234" s="4" t="str">
        <f t="shared" si="185"/>
        <v/>
      </c>
      <c r="D6234" s="5"/>
    </row>
    <row r="6235" spans="1:4" x14ac:dyDescent="0.25">
      <c r="A6235" s="4" t="str">
        <f t="shared" si="185"/>
        <v/>
      </c>
      <c r="D6235" s="5"/>
    </row>
    <row r="6236" spans="1:4" x14ac:dyDescent="0.25">
      <c r="A6236" s="4" t="str">
        <f t="shared" si="185"/>
        <v/>
      </c>
      <c r="D6236" s="5"/>
    </row>
    <row r="6237" spans="1:4" x14ac:dyDescent="0.25">
      <c r="A6237" s="4" t="str">
        <f t="shared" si="185"/>
        <v/>
      </c>
      <c r="D6237" s="5"/>
    </row>
    <row r="6238" spans="1:4" x14ac:dyDescent="0.25">
      <c r="A6238" s="4" t="str">
        <f t="shared" si="185"/>
        <v/>
      </c>
      <c r="D6238" s="5"/>
    </row>
    <row r="6239" spans="1:4" x14ac:dyDescent="0.25">
      <c r="A6239" s="4" t="str">
        <f t="shared" si="185"/>
        <v/>
      </c>
      <c r="D6239" s="5"/>
    </row>
    <row r="6240" spans="1:4" x14ac:dyDescent="0.25">
      <c r="A6240" s="4" t="str">
        <f t="shared" si="185"/>
        <v/>
      </c>
      <c r="D6240" s="5"/>
    </row>
    <row r="6241" spans="1:4" x14ac:dyDescent="0.25">
      <c r="A6241" s="4" t="str">
        <f t="shared" si="185"/>
        <v/>
      </c>
      <c r="D6241" s="5"/>
    </row>
    <row r="6242" spans="1:4" x14ac:dyDescent="0.25">
      <c r="A6242" s="4" t="str">
        <f t="shared" si="185"/>
        <v/>
      </c>
      <c r="D6242" s="5"/>
    </row>
    <row r="6243" spans="1:4" x14ac:dyDescent="0.25">
      <c r="A6243" s="4" t="str">
        <f t="shared" si="185"/>
        <v/>
      </c>
      <c r="D6243" s="5"/>
    </row>
    <row r="6244" spans="1:4" x14ac:dyDescent="0.25">
      <c r="A6244" s="4" t="str">
        <f t="shared" si="185"/>
        <v/>
      </c>
      <c r="D6244" s="5"/>
    </row>
    <row r="6245" spans="1:4" x14ac:dyDescent="0.25">
      <c r="A6245" s="4" t="str">
        <f t="shared" si="185"/>
        <v/>
      </c>
      <c r="D6245" s="5"/>
    </row>
    <row r="6246" spans="1:4" x14ac:dyDescent="0.25">
      <c r="A6246" s="4" t="str">
        <f t="shared" si="185"/>
        <v/>
      </c>
      <c r="D6246" s="5"/>
    </row>
    <row r="6247" spans="1:4" x14ac:dyDescent="0.25">
      <c r="A6247" s="4" t="str">
        <f t="shared" si="185"/>
        <v/>
      </c>
      <c r="D6247" s="5"/>
    </row>
    <row r="6248" spans="1:4" x14ac:dyDescent="0.25">
      <c r="A6248" s="4" t="str">
        <f t="shared" si="185"/>
        <v/>
      </c>
      <c r="D6248" s="5"/>
    </row>
    <row r="6249" spans="1:4" x14ac:dyDescent="0.25">
      <c r="A6249" s="4" t="str">
        <f t="shared" si="185"/>
        <v/>
      </c>
      <c r="D6249" s="5"/>
    </row>
    <row r="6250" spans="1:4" x14ac:dyDescent="0.25">
      <c r="A6250" s="4" t="str">
        <f t="shared" si="185"/>
        <v/>
      </c>
      <c r="D6250" s="5"/>
    </row>
    <row r="6251" spans="1:4" x14ac:dyDescent="0.25">
      <c r="A6251" s="4" t="str">
        <f t="shared" si="185"/>
        <v/>
      </c>
      <c r="D6251" s="5"/>
    </row>
    <row r="6252" spans="1:4" x14ac:dyDescent="0.25">
      <c r="A6252" s="4" t="str">
        <f t="shared" si="185"/>
        <v/>
      </c>
      <c r="D6252" s="5"/>
    </row>
    <row r="6253" spans="1:4" x14ac:dyDescent="0.25">
      <c r="A6253" s="4" t="str">
        <f t="shared" si="185"/>
        <v/>
      </c>
      <c r="D6253" s="5"/>
    </row>
    <row r="6254" spans="1:4" x14ac:dyDescent="0.25">
      <c r="A6254" s="4" t="str">
        <f t="shared" si="185"/>
        <v/>
      </c>
      <c r="D6254" s="5"/>
    </row>
    <row r="6255" spans="1:4" x14ac:dyDescent="0.25">
      <c r="A6255" s="4" t="str">
        <f t="shared" si="185"/>
        <v/>
      </c>
      <c r="D6255" s="5"/>
    </row>
    <row r="6256" spans="1:4" x14ac:dyDescent="0.25">
      <c r="A6256" s="4" t="str">
        <f t="shared" si="185"/>
        <v/>
      </c>
      <c r="D6256" s="5"/>
    </row>
    <row r="6257" spans="1:4" x14ac:dyDescent="0.25">
      <c r="A6257" s="4" t="str">
        <f t="shared" si="185"/>
        <v/>
      </c>
      <c r="D6257" s="5"/>
    </row>
    <row r="6258" spans="1:4" x14ac:dyDescent="0.25">
      <c r="A6258" s="4" t="str">
        <f t="shared" si="185"/>
        <v/>
      </c>
      <c r="D6258" s="5"/>
    </row>
    <row r="6259" spans="1:4" x14ac:dyDescent="0.25">
      <c r="A6259" s="4" t="str">
        <f t="shared" si="185"/>
        <v/>
      </c>
      <c r="D6259" s="5"/>
    </row>
    <row r="6260" spans="1:4" x14ac:dyDescent="0.25">
      <c r="A6260" s="4" t="str">
        <f t="shared" si="185"/>
        <v/>
      </c>
      <c r="D6260" s="5"/>
    </row>
    <row r="6261" spans="1:4" x14ac:dyDescent="0.25">
      <c r="A6261" s="4" t="str">
        <f t="shared" si="185"/>
        <v/>
      </c>
      <c r="D6261" s="5"/>
    </row>
    <row r="6262" spans="1:4" x14ac:dyDescent="0.25">
      <c r="A6262" s="4" t="str">
        <f t="shared" si="185"/>
        <v/>
      </c>
      <c r="D6262" s="5"/>
    </row>
    <row r="6263" spans="1:4" x14ac:dyDescent="0.25">
      <c r="A6263" s="4" t="str">
        <f t="shared" si="185"/>
        <v/>
      </c>
      <c r="D6263" s="5"/>
    </row>
    <row r="6264" spans="1:4" x14ac:dyDescent="0.25">
      <c r="A6264" s="4" t="str">
        <f t="shared" si="185"/>
        <v/>
      </c>
      <c r="D6264" s="5"/>
    </row>
    <row r="6265" spans="1:4" x14ac:dyDescent="0.25">
      <c r="A6265" s="4" t="str">
        <f t="shared" si="185"/>
        <v/>
      </c>
      <c r="D6265" s="5"/>
    </row>
    <row r="6266" spans="1:4" x14ac:dyDescent="0.25">
      <c r="A6266" s="4" t="str">
        <f t="shared" si="185"/>
        <v/>
      </c>
      <c r="D6266" s="5"/>
    </row>
    <row r="6267" spans="1:4" x14ac:dyDescent="0.25">
      <c r="A6267" s="4" t="str">
        <f t="shared" si="185"/>
        <v/>
      </c>
      <c r="D6267" s="5"/>
    </row>
    <row r="6268" spans="1:4" x14ac:dyDescent="0.25">
      <c r="A6268" s="4" t="str">
        <f t="shared" si="185"/>
        <v/>
      </c>
      <c r="D6268" s="5"/>
    </row>
    <row r="6269" spans="1:4" x14ac:dyDescent="0.25">
      <c r="A6269" s="4" t="str">
        <f t="shared" si="185"/>
        <v/>
      </c>
      <c r="D6269" s="5"/>
    </row>
    <row r="6270" spans="1:4" x14ac:dyDescent="0.25">
      <c r="A6270" s="4" t="str">
        <f t="shared" si="185"/>
        <v/>
      </c>
      <c r="D6270" s="5"/>
    </row>
    <row r="6271" spans="1:4" x14ac:dyDescent="0.25">
      <c r="A6271" s="4" t="str">
        <f t="shared" si="185"/>
        <v/>
      </c>
      <c r="D6271" s="5"/>
    </row>
    <row r="6272" spans="1:4" x14ac:dyDescent="0.25">
      <c r="A6272" s="4" t="str">
        <f t="shared" si="185"/>
        <v/>
      </c>
      <c r="D6272" s="5"/>
    </row>
    <row r="6273" spans="1:4" x14ac:dyDescent="0.25">
      <c r="A6273" s="4" t="str">
        <f t="shared" si="185"/>
        <v/>
      </c>
      <c r="D6273" s="5"/>
    </row>
    <row r="6274" spans="1:4" x14ac:dyDescent="0.25">
      <c r="A6274" s="4" t="str">
        <f t="shared" si="185"/>
        <v/>
      </c>
      <c r="D6274" s="5"/>
    </row>
    <row r="6275" spans="1:4" x14ac:dyDescent="0.25">
      <c r="A6275" s="4" t="str">
        <f t="shared" ref="A6275:A6338" si="186">B6275&amp;C6275&amp;D6275&amp;E6275</f>
        <v/>
      </c>
      <c r="D6275" s="5"/>
    </row>
    <row r="6276" spans="1:4" x14ac:dyDescent="0.25">
      <c r="A6276" s="4" t="str">
        <f t="shared" si="186"/>
        <v/>
      </c>
      <c r="D6276" s="5"/>
    </row>
    <row r="6277" spans="1:4" x14ac:dyDescent="0.25">
      <c r="A6277" s="4" t="str">
        <f t="shared" si="186"/>
        <v/>
      </c>
      <c r="D6277" s="5"/>
    </row>
    <row r="6278" spans="1:4" x14ac:dyDescent="0.25">
      <c r="A6278" s="4" t="str">
        <f t="shared" si="186"/>
        <v/>
      </c>
      <c r="D6278" s="5"/>
    </row>
    <row r="6279" spans="1:4" x14ac:dyDescent="0.25">
      <c r="A6279" s="4" t="str">
        <f t="shared" si="186"/>
        <v/>
      </c>
      <c r="D6279" s="5"/>
    </row>
    <row r="6280" spans="1:4" x14ac:dyDescent="0.25">
      <c r="A6280" s="4" t="str">
        <f t="shared" si="186"/>
        <v/>
      </c>
      <c r="D6280" s="5"/>
    </row>
    <row r="6281" spans="1:4" x14ac:dyDescent="0.25">
      <c r="A6281" s="4" t="str">
        <f t="shared" si="186"/>
        <v/>
      </c>
      <c r="D6281" s="5"/>
    </row>
    <row r="6282" spans="1:4" x14ac:dyDescent="0.25">
      <c r="A6282" s="4" t="str">
        <f t="shared" si="186"/>
        <v/>
      </c>
      <c r="D6282" s="5"/>
    </row>
    <row r="6283" spans="1:4" x14ac:dyDescent="0.25">
      <c r="A6283" s="4" t="str">
        <f t="shared" si="186"/>
        <v/>
      </c>
      <c r="D6283" s="5"/>
    </row>
    <row r="6284" spans="1:4" x14ac:dyDescent="0.25">
      <c r="A6284" s="4" t="str">
        <f t="shared" si="186"/>
        <v/>
      </c>
      <c r="D6284" s="5"/>
    </row>
    <row r="6285" spans="1:4" x14ac:dyDescent="0.25">
      <c r="A6285" s="4" t="str">
        <f t="shared" si="186"/>
        <v/>
      </c>
      <c r="D6285" s="5"/>
    </row>
    <row r="6286" spans="1:4" x14ac:dyDescent="0.25">
      <c r="A6286" s="4" t="str">
        <f t="shared" si="186"/>
        <v/>
      </c>
      <c r="D6286" s="5"/>
    </row>
    <row r="6287" spans="1:4" x14ac:dyDescent="0.25">
      <c r="A6287" s="4" t="str">
        <f t="shared" si="186"/>
        <v/>
      </c>
      <c r="D6287" s="5"/>
    </row>
    <row r="6288" spans="1:4" x14ac:dyDescent="0.25">
      <c r="A6288" s="4" t="str">
        <f t="shared" si="186"/>
        <v/>
      </c>
      <c r="D6288" s="5"/>
    </row>
    <row r="6289" spans="1:4" x14ac:dyDescent="0.25">
      <c r="A6289" s="4" t="str">
        <f t="shared" si="186"/>
        <v/>
      </c>
      <c r="D6289" s="5"/>
    </row>
    <row r="6290" spans="1:4" x14ac:dyDescent="0.25">
      <c r="A6290" s="4" t="str">
        <f t="shared" si="186"/>
        <v/>
      </c>
      <c r="D6290" s="5"/>
    </row>
    <row r="6291" spans="1:4" x14ac:dyDescent="0.25">
      <c r="A6291" s="4" t="str">
        <f t="shared" si="186"/>
        <v/>
      </c>
      <c r="D6291" s="5"/>
    </row>
    <row r="6292" spans="1:4" x14ac:dyDescent="0.25">
      <c r="A6292" s="4" t="str">
        <f t="shared" si="186"/>
        <v/>
      </c>
      <c r="D6292" s="5"/>
    </row>
    <row r="6293" spans="1:4" x14ac:dyDescent="0.25">
      <c r="A6293" s="4" t="str">
        <f t="shared" si="186"/>
        <v/>
      </c>
      <c r="D6293" s="5"/>
    </row>
    <row r="6294" spans="1:4" x14ac:dyDescent="0.25">
      <c r="A6294" s="4" t="str">
        <f t="shared" si="186"/>
        <v/>
      </c>
      <c r="D6294" s="5"/>
    </row>
    <row r="6295" spans="1:4" x14ac:dyDescent="0.25">
      <c r="A6295" s="4" t="str">
        <f t="shared" si="186"/>
        <v/>
      </c>
      <c r="D6295" s="5"/>
    </row>
    <row r="6296" spans="1:4" x14ac:dyDescent="0.25">
      <c r="A6296" s="4" t="str">
        <f t="shared" si="186"/>
        <v/>
      </c>
      <c r="D6296" s="5"/>
    </row>
    <row r="6297" spans="1:4" x14ac:dyDescent="0.25">
      <c r="A6297" s="4" t="str">
        <f t="shared" si="186"/>
        <v/>
      </c>
      <c r="D6297" s="5"/>
    </row>
    <row r="6298" spans="1:4" x14ac:dyDescent="0.25">
      <c r="A6298" s="4" t="str">
        <f t="shared" si="186"/>
        <v/>
      </c>
      <c r="D6298" s="5"/>
    </row>
    <row r="6299" spans="1:4" x14ac:dyDescent="0.25">
      <c r="A6299" s="4" t="str">
        <f t="shared" si="186"/>
        <v/>
      </c>
      <c r="D6299" s="5"/>
    </row>
    <row r="6300" spans="1:4" x14ac:dyDescent="0.25">
      <c r="A6300" s="4" t="str">
        <f t="shared" si="186"/>
        <v/>
      </c>
      <c r="D6300" s="5"/>
    </row>
    <row r="6301" spans="1:4" x14ac:dyDescent="0.25">
      <c r="A6301" s="4" t="str">
        <f t="shared" si="186"/>
        <v/>
      </c>
      <c r="D6301" s="5"/>
    </row>
    <row r="6302" spans="1:4" x14ac:dyDescent="0.25">
      <c r="A6302" s="4" t="str">
        <f t="shared" si="186"/>
        <v/>
      </c>
      <c r="D6302" s="5"/>
    </row>
    <row r="6303" spans="1:4" x14ac:dyDescent="0.25">
      <c r="A6303" s="4" t="str">
        <f t="shared" si="186"/>
        <v/>
      </c>
      <c r="D6303" s="5"/>
    </row>
    <row r="6304" spans="1:4" x14ac:dyDescent="0.25">
      <c r="A6304" s="4" t="str">
        <f t="shared" si="186"/>
        <v/>
      </c>
      <c r="D6304" s="5"/>
    </row>
    <row r="6305" spans="1:4" x14ac:dyDescent="0.25">
      <c r="A6305" s="4" t="str">
        <f t="shared" si="186"/>
        <v/>
      </c>
      <c r="D6305" s="5"/>
    </row>
    <row r="6306" spans="1:4" x14ac:dyDescent="0.25">
      <c r="A6306" s="4" t="str">
        <f t="shared" si="186"/>
        <v/>
      </c>
      <c r="D6306" s="5"/>
    </row>
    <row r="6307" spans="1:4" x14ac:dyDescent="0.25">
      <c r="A6307" s="4" t="str">
        <f t="shared" si="186"/>
        <v/>
      </c>
      <c r="D6307" s="5"/>
    </row>
    <row r="6308" spans="1:4" x14ac:dyDescent="0.25">
      <c r="A6308" s="4" t="str">
        <f t="shared" si="186"/>
        <v/>
      </c>
      <c r="D6308" s="5"/>
    </row>
    <row r="6309" spans="1:4" x14ac:dyDescent="0.25">
      <c r="A6309" s="4" t="str">
        <f t="shared" si="186"/>
        <v/>
      </c>
      <c r="D6309" s="5"/>
    </row>
    <row r="6310" spans="1:4" x14ac:dyDescent="0.25">
      <c r="A6310" s="4" t="str">
        <f t="shared" si="186"/>
        <v/>
      </c>
      <c r="D6310" s="5"/>
    </row>
    <row r="6311" spans="1:4" x14ac:dyDescent="0.25">
      <c r="A6311" s="4" t="str">
        <f t="shared" si="186"/>
        <v/>
      </c>
      <c r="D6311" s="5"/>
    </row>
    <row r="6312" spans="1:4" x14ac:dyDescent="0.25">
      <c r="A6312" s="4" t="str">
        <f t="shared" si="186"/>
        <v/>
      </c>
      <c r="D6312" s="5"/>
    </row>
    <row r="6313" spans="1:4" x14ac:dyDescent="0.25">
      <c r="A6313" s="4" t="str">
        <f t="shared" si="186"/>
        <v/>
      </c>
      <c r="D6313" s="5"/>
    </row>
    <row r="6314" spans="1:4" x14ac:dyDescent="0.25">
      <c r="A6314" s="4" t="str">
        <f t="shared" si="186"/>
        <v/>
      </c>
      <c r="D6314" s="5"/>
    </row>
    <row r="6315" spans="1:4" x14ac:dyDescent="0.25">
      <c r="A6315" s="4" t="str">
        <f t="shared" si="186"/>
        <v/>
      </c>
      <c r="D6315" s="5"/>
    </row>
    <row r="6316" spans="1:4" x14ac:dyDescent="0.25">
      <c r="A6316" s="4" t="str">
        <f t="shared" si="186"/>
        <v/>
      </c>
      <c r="D6316" s="5"/>
    </row>
    <row r="6317" spans="1:4" x14ac:dyDescent="0.25">
      <c r="A6317" s="4" t="str">
        <f t="shared" si="186"/>
        <v/>
      </c>
      <c r="D6317" s="5"/>
    </row>
    <row r="6318" spans="1:4" x14ac:dyDescent="0.25">
      <c r="A6318" s="4" t="str">
        <f t="shared" si="186"/>
        <v/>
      </c>
      <c r="D6318" s="5"/>
    </row>
    <row r="6319" spans="1:4" x14ac:dyDescent="0.25">
      <c r="A6319" s="4" t="str">
        <f t="shared" si="186"/>
        <v/>
      </c>
      <c r="D6319" s="5"/>
    </row>
    <row r="6320" spans="1:4" x14ac:dyDescent="0.25">
      <c r="A6320" s="4" t="str">
        <f t="shared" si="186"/>
        <v/>
      </c>
      <c r="D6320" s="5"/>
    </row>
    <row r="6321" spans="1:4" x14ac:dyDescent="0.25">
      <c r="A6321" s="4" t="str">
        <f t="shared" si="186"/>
        <v/>
      </c>
      <c r="D6321" s="5"/>
    </row>
    <row r="6322" spans="1:4" x14ac:dyDescent="0.25">
      <c r="A6322" s="4" t="str">
        <f t="shared" si="186"/>
        <v/>
      </c>
      <c r="D6322" s="5"/>
    </row>
    <row r="6323" spans="1:4" x14ac:dyDescent="0.25">
      <c r="A6323" s="4" t="str">
        <f t="shared" si="186"/>
        <v/>
      </c>
      <c r="D6323" s="5"/>
    </row>
    <row r="6324" spans="1:4" x14ac:dyDescent="0.25">
      <c r="A6324" s="4" t="str">
        <f t="shared" si="186"/>
        <v/>
      </c>
      <c r="D6324" s="5"/>
    </row>
    <row r="6325" spans="1:4" x14ac:dyDescent="0.25">
      <c r="A6325" s="4" t="str">
        <f t="shared" si="186"/>
        <v/>
      </c>
      <c r="D6325" s="5"/>
    </row>
    <row r="6326" spans="1:4" x14ac:dyDescent="0.25">
      <c r="A6326" s="4" t="str">
        <f t="shared" si="186"/>
        <v/>
      </c>
      <c r="D6326" s="5"/>
    </row>
    <row r="6327" spans="1:4" x14ac:dyDescent="0.25">
      <c r="A6327" s="4" t="str">
        <f t="shared" si="186"/>
        <v/>
      </c>
      <c r="D6327" s="5"/>
    </row>
    <row r="6328" spans="1:4" x14ac:dyDescent="0.25">
      <c r="A6328" s="4" t="str">
        <f t="shared" si="186"/>
        <v/>
      </c>
      <c r="D6328" s="5"/>
    </row>
    <row r="6329" spans="1:4" x14ac:dyDescent="0.25">
      <c r="A6329" s="4" t="str">
        <f t="shared" si="186"/>
        <v/>
      </c>
      <c r="D6329" s="5"/>
    </row>
    <row r="6330" spans="1:4" x14ac:dyDescent="0.25">
      <c r="A6330" s="4" t="str">
        <f t="shared" si="186"/>
        <v/>
      </c>
      <c r="D6330" s="5"/>
    </row>
    <row r="6331" spans="1:4" x14ac:dyDescent="0.25">
      <c r="A6331" s="4" t="str">
        <f t="shared" si="186"/>
        <v/>
      </c>
      <c r="D6331" s="5"/>
    </row>
    <row r="6332" spans="1:4" x14ac:dyDescent="0.25">
      <c r="A6332" s="4" t="str">
        <f t="shared" si="186"/>
        <v/>
      </c>
      <c r="D6332" s="5"/>
    </row>
    <row r="6333" spans="1:4" x14ac:dyDescent="0.25">
      <c r="A6333" s="4" t="str">
        <f t="shared" si="186"/>
        <v/>
      </c>
      <c r="D6333" s="5"/>
    </row>
    <row r="6334" spans="1:4" x14ac:dyDescent="0.25">
      <c r="A6334" s="4" t="str">
        <f t="shared" si="186"/>
        <v/>
      </c>
      <c r="D6334" s="5"/>
    </row>
    <row r="6335" spans="1:4" x14ac:dyDescent="0.25">
      <c r="A6335" s="4" t="str">
        <f t="shared" si="186"/>
        <v/>
      </c>
      <c r="D6335" s="5"/>
    </row>
    <row r="6336" spans="1:4" x14ac:dyDescent="0.25">
      <c r="A6336" s="4" t="str">
        <f t="shared" si="186"/>
        <v/>
      </c>
      <c r="D6336" s="5"/>
    </row>
    <row r="6337" spans="1:4" x14ac:dyDescent="0.25">
      <c r="A6337" s="4" t="str">
        <f t="shared" si="186"/>
        <v/>
      </c>
      <c r="D6337" s="5"/>
    </row>
    <row r="6338" spans="1:4" x14ac:dyDescent="0.25">
      <c r="A6338" s="4" t="str">
        <f t="shared" si="186"/>
        <v/>
      </c>
      <c r="D6338" s="5"/>
    </row>
    <row r="6339" spans="1:4" x14ac:dyDescent="0.25">
      <c r="A6339" s="4" t="str">
        <f t="shared" ref="A6339:A6402" si="187">B6339&amp;C6339&amp;D6339&amp;E6339</f>
        <v/>
      </c>
      <c r="D6339" s="5"/>
    </row>
    <row r="6340" spans="1:4" x14ac:dyDescent="0.25">
      <c r="A6340" s="4" t="str">
        <f t="shared" si="187"/>
        <v/>
      </c>
      <c r="D6340" s="5"/>
    </row>
    <row r="6341" spans="1:4" x14ac:dyDescent="0.25">
      <c r="A6341" s="4" t="str">
        <f t="shared" si="187"/>
        <v/>
      </c>
      <c r="D6341" s="5"/>
    </row>
    <row r="6342" spans="1:4" x14ac:dyDescent="0.25">
      <c r="A6342" s="4" t="str">
        <f t="shared" si="187"/>
        <v/>
      </c>
      <c r="D6342" s="5"/>
    </row>
    <row r="6343" spans="1:4" x14ac:dyDescent="0.25">
      <c r="A6343" s="4" t="str">
        <f t="shared" si="187"/>
        <v/>
      </c>
      <c r="D6343" s="5"/>
    </row>
    <row r="6344" spans="1:4" x14ac:dyDescent="0.25">
      <c r="A6344" s="4" t="str">
        <f t="shared" si="187"/>
        <v/>
      </c>
      <c r="D6344" s="5"/>
    </row>
    <row r="6345" spans="1:4" x14ac:dyDescent="0.25">
      <c r="A6345" s="4" t="str">
        <f t="shared" si="187"/>
        <v/>
      </c>
      <c r="D6345" s="5"/>
    </row>
    <row r="6346" spans="1:4" x14ac:dyDescent="0.25">
      <c r="A6346" s="4" t="str">
        <f t="shared" si="187"/>
        <v/>
      </c>
      <c r="D6346" s="5"/>
    </row>
    <row r="6347" spans="1:4" x14ac:dyDescent="0.25">
      <c r="A6347" s="4" t="str">
        <f t="shared" si="187"/>
        <v/>
      </c>
      <c r="D6347" s="5"/>
    </row>
    <row r="6348" spans="1:4" x14ac:dyDescent="0.25">
      <c r="A6348" s="4" t="str">
        <f t="shared" si="187"/>
        <v/>
      </c>
      <c r="D6348" s="5"/>
    </row>
    <row r="6349" spans="1:4" x14ac:dyDescent="0.25">
      <c r="A6349" s="4" t="str">
        <f t="shared" si="187"/>
        <v/>
      </c>
      <c r="D6349" s="5"/>
    </row>
    <row r="6350" spans="1:4" x14ac:dyDescent="0.25">
      <c r="A6350" s="4" t="str">
        <f t="shared" si="187"/>
        <v/>
      </c>
      <c r="D6350" s="5"/>
    </row>
    <row r="6351" spans="1:4" x14ac:dyDescent="0.25">
      <c r="A6351" s="4" t="str">
        <f t="shared" si="187"/>
        <v/>
      </c>
      <c r="D6351" s="5"/>
    </row>
    <row r="6352" spans="1:4" x14ac:dyDescent="0.25">
      <c r="A6352" s="4" t="str">
        <f t="shared" si="187"/>
        <v/>
      </c>
      <c r="D6352" s="5"/>
    </row>
    <row r="6353" spans="1:4" x14ac:dyDescent="0.25">
      <c r="A6353" s="4" t="str">
        <f t="shared" si="187"/>
        <v/>
      </c>
      <c r="D6353" s="5"/>
    </row>
    <row r="6354" spans="1:4" x14ac:dyDescent="0.25">
      <c r="A6354" s="4" t="str">
        <f t="shared" si="187"/>
        <v/>
      </c>
      <c r="D6354" s="5"/>
    </row>
    <row r="6355" spans="1:4" x14ac:dyDescent="0.25">
      <c r="A6355" s="4" t="str">
        <f t="shared" si="187"/>
        <v/>
      </c>
      <c r="D6355" s="5"/>
    </row>
    <row r="6356" spans="1:4" x14ac:dyDescent="0.25">
      <c r="A6356" s="4" t="str">
        <f t="shared" si="187"/>
        <v/>
      </c>
      <c r="D6356" s="5"/>
    </row>
    <row r="6357" spans="1:4" x14ac:dyDescent="0.25">
      <c r="A6357" s="4" t="str">
        <f t="shared" si="187"/>
        <v/>
      </c>
      <c r="D6357" s="5"/>
    </row>
    <row r="6358" spans="1:4" x14ac:dyDescent="0.25">
      <c r="A6358" s="4" t="str">
        <f t="shared" si="187"/>
        <v/>
      </c>
      <c r="D6358" s="5"/>
    </row>
    <row r="6359" spans="1:4" x14ac:dyDescent="0.25">
      <c r="A6359" s="4" t="str">
        <f t="shared" si="187"/>
        <v/>
      </c>
      <c r="D6359" s="5"/>
    </row>
    <row r="6360" spans="1:4" x14ac:dyDescent="0.25">
      <c r="A6360" s="4" t="str">
        <f t="shared" si="187"/>
        <v/>
      </c>
      <c r="D6360" s="5"/>
    </row>
    <row r="6361" spans="1:4" x14ac:dyDescent="0.25">
      <c r="A6361" s="4" t="str">
        <f t="shared" si="187"/>
        <v/>
      </c>
      <c r="D6361" s="5"/>
    </row>
    <row r="6362" spans="1:4" x14ac:dyDescent="0.25">
      <c r="A6362" s="4" t="str">
        <f t="shared" si="187"/>
        <v/>
      </c>
      <c r="D6362" s="5"/>
    </row>
    <row r="6363" spans="1:4" x14ac:dyDescent="0.25">
      <c r="A6363" s="4" t="str">
        <f t="shared" si="187"/>
        <v/>
      </c>
      <c r="D6363" s="5"/>
    </row>
    <row r="6364" spans="1:4" x14ac:dyDescent="0.25">
      <c r="A6364" s="4" t="str">
        <f t="shared" si="187"/>
        <v/>
      </c>
      <c r="D6364" s="5"/>
    </row>
    <row r="6365" spans="1:4" x14ac:dyDescent="0.25">
      <c r="A6365" s="4" t="str">
        <f t="shared" si="187"/>
        <v/>
      </c>
      <c r="D6365" s="5"/>
    </row>
    <row r="6366" spans="1:4" x14ac:dyDescent="0.25">
      <c r="A6366" s="4" t="str">
        <f t="shared" si="187"/>
        <v/>
      </c>
      <c r="D6366" s="5"/>
    </row>
    <row r="6367" spans="1:4" x14ac:dyDescent="0.25">
      <c r="A6367" s="4" t="str">
        <f t="shared" si="187"/>
        <v/>
      </c>
      <c r="D6367" s="5"/>
    </row>
    <row r="6368" spans="1:4" x14ac:dyDescent="0.25">
      <c r="A6368" s="4" t="str">
        <f t="shared" si="187"/>
        <v/>
      </c>
      <c r="D6368" s="5"/>
    </row>
    <row r="6369" spans="1:4" x14ac:dyDescent="0.25">
      <c r="A6369" s="4" t="str">
        <f t="shared" si="187"/>
        <v/>
      </c>
      <c r="D6369" s="5"/>
    </row>
    <row r="6370" spans="1:4" x14ac:dyDescent="0.25">
      <c r="A6370" s="4" t="str">
        <f t="shared" si="187"/>
        <v/>
      </c>
      <c r="D6370" s="5"/>
    </row>
    <row r="6371" spans="1:4" x14ac:dyDescent="0.25">
      <c r="A6371" s="4" t="str">
        <f t="shared" si="187"/>
        <v/>
      </c>
      <c r="D6371" s="5"/>
    </row>
    <row r="6372" spans="1:4" x14ac:dyDescent="0.25">
      <c r="A6372" s="4" t="str">
        <f t="shared" si="187"/>
        <v/>
      </c>
      <c r="D6372" s="5"/>
    </row>
    <row r="6373" spans="1:4" x14ac:dyDescent="0.25">
      <c r="A6373" s="4" t="str">
        <f t="shared" si="187"/>
        <v/>
      </c>
      <c r="D6373" s="5"/>
    </row>
    <row r="6374" spans="1:4" x14ac:dyDescent="0.25">
      <c r="A6374" s="4" t="str">
        <f t="shared" si="187"/>
        <v/>
      </c>
      <c r="D6374" s="5"/>
    </row>
    <row r="6375" spans="1:4" x14ac:dyDescent="0.25">
      <c r="A6375" s="4" t="str">
        <f t="shared" si="187"/>
        <v/>
      </c>
      <c r="D6375" s="5"/>
    </row>
    <row r="6376" spans="1:4" x14ac:dyDescent="0.25">
      <c r="A6376" s="4" t="str">
        <f t="shared" si="187"/>
        <v/>
      </c>
      <c r="D6376" s="5"/>
    </row>
    <row r="6377" spans="1:4" x14ac:dyDescent="0.25">
      <c r="A6377" s="4" t="str">
        <f t="shared" si="187"/>
        <v/>
      </c>
      <c r="D6377" s="5"/>
    </row>
    <row r="6378" spans="1:4" x14ac:dyDescent="0.25">
      <c r="A6378" s="4" t="str">
        <f t="shared" si="187"/>
        <v/>
      </c>
      <c r="D6378" s="5"/>
    </row>
    <row r="6379" spans="1:4" x14ac:dyDescent="0.25">
      <c r="A6379" s="4" t="str">
        <f t="shared" si="187"/>
        <v/>
      </c>
      <c r="D6379" s="5"/>
    </row>
    <row r="6380" spans="1:4" x14ac:dyDescent="0.25">
      <c r="A6380" s="4" t="str">
        <f t="shared" si="187"/>
        <v/>
      </c>
      <c r="D6380" s="5"/>
    </row>
    <row r="6381" spans="1:4" x14ac:dyDescent="0.25">
      <c r="A6381" s="4" t="str">
        <f t="shared" si="187"/>
        <v/>
      </c>
      <c r="D6381" s="5"/>
    </row>
    <row r="6382" spans="1:4" x14ac:dyDescent="0.25">
      <c r="A6382" s="4" t="str">
        <f t="shared" si="187"/>
        <v/>
      </c>
      <c r="D6382" s="5"/>
    </row>
    <row r="6383" spans="1:4" x14ac:dyDescent="0.25">
      <c r="A6383" s="4" t="str">
        <f t="shared" si="187"/>
        <v/>
      </c>
      <c r="D6383" s="5"/>
    </row>
    <row r="6384" spans="1:4" x14ac:dyDescent="0.25">
      <c r="A6384" s="4" t="str">
        <f t="shared" si="187"/>
        <v/>
      </c>
      <c r="D6384" s="5"/>
    </row>
    <row r="6385" spans="1:4" x14ac:dyDescent="0.25">
      <c r="A6385" s="4" t="str">
        <f t="shared" si="187"/>
        <v/>
      </c>
      <c r="D6385" s="5"/>
    </row>
    <row r="6386" spans="1:4" x14ac:dyDescent="0.25">
      <c r="A6386" s="4" t="str">
        <f t="shared" si="187"/>
        <v/>
      </c>
      <c r="D6386" s="5"/>
    </row>
    <row r="6387" spans="1:4" x14ac:dyDescent="0.25">
      <c r="A6387" s="4" t="str">
        <f t="shared" si="187"/>
        <v/>
      </c>
      <c r="D6387" s="5"/>
    </row>
    <row r="6388" spans="1:4" x14ac:dyDescent="0.25">
      <c r="A6388" s="4" t="str">
        <f t="shared" si="187"/>
        <v/>
      </c>
      <c r="D6388" s="5"/>
    </row>
    <row r="6389" spans="1:4" x14ac:dyDescent="0.25">
      <c r="A6389" s="4" t="str">
        <f t="shared" si="187"/>
        <v/>
      </c>
      <c r="D6389" s="5"/>
    </row>
    <row r="6390" spans="1:4" x14ac:dyDescent="0.25">
      <c r="A6390" s="4" t="str">
        <f t="shared" si="187"/>
        <v/>
      </c>
      <c r="D6390" s="5"/>
    </row>
    <row r="6391" spans="1:4" x14ac:dyDescent="0.25">
      <c r="A6391" s="4" t="str">
        <f t="shared" si="187"/>
        <v/>
      </c>
      <c r="D6391" s="5"/>
    </row>
    <row r="6392" spans="1:4" x14ac:dyDescent="0.25">
      <c r="A6392" s="4" t="str">
        <f t="shared" si="187"/>
        <v/>
      </c>
      <c r="D6392" s="5"/>
    </row>
    <row r="6393" spans="1:4" x14ac:dyDescent="0.25">
      <c r="A6393" s="4" t="str">
        <f t="shared" si="187"/>
        <v/>
      </c>
      <c r="D6393" s="5"/>
    </row>
    <row r="6394" spans="1:4" x14ac:dyDescent="0.25">
      <c r="A6394" s="4" t="str">
        <f t="shared" si="187"/>
        <v/>
      </c>
      <c r="D6394" s="5"/>
    </row>
    <row r="6395" spans="1:4" x14ac:dyDescent="0.25">
      <c r="A6395" s="4" t="str">
        <f t="shared" si="187"/>
        <v/>
      </c>
      <c r="D6395" s="5"/>
    </row>
    <row r="6396" spans="1:4" x14ac:dyDescent="0.25">
      <c r="A6396" s="4" t="str">
        <f t="shared" si="187"/>
        <v/>
      </c>
      <c r="D6396" s="5"/>
    </row>
    <row r="6397" spans="1:4" x14ac:dyDescent="0.25">
      <c r="A6397" s="4" t="str">
        <f t="shared" si="187"/>
        <v/>
      </c>
      <c r="D6397" s="5"/>
    </row>
    <row r="6398" spans="1:4" x14ac:dyDescent="0.25">
      <c r="A6398" s="4" t="str">
        <f t="shared" si="187"/>
        <v/>
      </c>
      <c r="D6398" s="5"/>
    </row>
    <row r="6399" spans="1:4" x14ac:dyDescent="0.25">
      <c r="A6399" s="4" t="str">
        <f t="shared" si="187"/>
        <v/>
      </c>
      <c r="D6399" s="5"/>
    </row>
    <row r="6400" spans="1:4" x14ac:dyDescent="0.25">
      <c r="A6400" s="4" t="str">
        <f t="shared" si="187"/>
        <v/>
      </c>
      <c r="D6400" s="5"/>
    </row>
    <row r="6401" spans="1:4" x14ac:dyDescent="0.25">
      <c r="A6401" s="4" t="str">
        <f t="shared" si="187"/>
        <v/>
      </c>
      <c r="D6401" s="5"/>
    </row>
    <row r="6402" spans="1:4" x14ac:dyDescent="0.25">
      <c r="A6402" s="4" t="str">
        <f t="shared" si="187"/>
        <v/>
      </c>
      <c r="D6402" s="5"/>
    </row>
    <row r="6403" spans="1:4" x14ac:dyDescent="0.25">
      <c r="A6403" s="4" t="str">
        <f t="shared" ref="A6403:A6466" si="188">B6403&amp;C6403&amp;D6403&amp;E6403</f>
        <v/>
      </c>
      <c r="D6403" s="5"/>
    </row>
    <row r="6404" spans="1:4" x14ac:dyDescent="0.25">
      <c r="A6404" s="4" t="str">
        <f t="shared" si="188"/>
        <v/>
      </c>
      <c r="D6404" s="5"/>
    </row>
    <row r="6405" spans="1:4" x14ac:dyDescent="0.25">
      <c r="A6405" s="4" t="str">
        <f t="shared" si="188"/>
        <v/>
      </c>
      <c r="D6405" s="5"/>
    </row>
    <row r="6406" spans="1:4" x14ac:dyDescent="0.25">
      <c r="A6406" s="4" t="str">
        <f t="shared" si="188"/>
        <v/>
      </c>
      <c r="D6406" s="5"/>
    </row>
    <row r="6407" spans="1:4" x14ac:dyDescent="0.25">
      <c r="A6407" s="4" t="str">
        <f t="shared" si="188"/>
        <v/>
      </c>
      <c r="D6407" s="5"/>
    </row>
    <row r="6408" spans="1:4" x14ac:dyDescent="0.25">
      <c r="A6408" s="4" t="str">
        <f t="shared" si="188"/>
        <v/>
      </c>
      <c r="D6408" s="5"/>
    </row>
    <row r="6409" spans="1:4" x14ac:dyDescent="0.25">
      <c r="A6409" s="4" t="str">
        <f t="shared" si="188"/>
        <v/>
      </c>
      <c r="D6409" s="5"/>
    </row>
    <row r="6410" spans="1:4" x14ac:dyDescent="0.25">
      <c r="A6410" s="4" t="str">
        <f t="shared" si="188"/>
        <v/>
      </c>
      <c r="D6410" s="5"/>
    </row>
    <row r="6411" spans="1:4" x14ac:dyDescent="0.25">
      <c r="A6411" s="4" t="str">
        <f t="shared" si="188"/>
        <v/>
      </c>
      <c r="D6411" s="5"/>
    </row>
    <row r="6412" spans="1:4" x14ac:dyDescent="0.25">
      <c r="A6412" s="4" t="str">
        <f t="shared" si="188"/>
        <v/>
      </c>
      <c r="D6412" s="5"/>
    </row>
    <row r="6413" spans="1:4" x14ac:dyDescent="0.25">
      <c r="A6413" s="4" t="str">
        <f t="shared" si="188"/>
        <v/>
      </c>
      <c r="D6413" s="5"/>
    </row>
    <row r="6414" spans="1:4" x14ac:dyDescent="0.25">
      <c r="A6414" s="4" t="str">
        <f t="shared" si="188"/>
        <v/>
      </c>
      <c r="D6414" s="5"/>
    </row>
    <row r="6415" spans="1:4" x14ac:dyDescent="0.25">
      <c r="A6415" s="4" t="str">
        <f t="shared" si="188"/>
        <v/>
      </c>
      <c r="D6415" s="5"/>
    </row>
    <row r="6416" spans="1:4" x14ac:dyDescent="0.25">
      <c r="A6416" s="4" t="str">
        <f t="shared" si="188"/>
        <v/>
      </c>
      <c r="D6416" s="5"/>
    </row>
    <row r="6417" spans="1:4" x14ac:dyDescent="0.25">
      <c r="A6417" s="4" t="str">
        <f t="shared" si="188"/>
        <v/>
      </c>
      <c r="D6417" s="5"/>
    </row>
    <row r="6418" spans="1:4" x14ac:dyDescent="0.25">
      <c r="A6418" s="4" t="str">
        <f t="shared" si="188"/>
        <v/>
      </c>
      <c r="D6418" s="5"/>
    </row>
    <row r="6419" spans="1:4" x14ac:dyDescent="0.25">
      <c r="A6419" s="4" t="str">
        <f t="shared" si="188"/>
        <v/>
      </c>
      <c r="D6419" s="5"/>
    </row>
    <row r="6420" spans="1:4" x14ac:dyDescent="0.25">
      <c r="A6420" s="4" t="str">
        <f t="shared" si="188"/>
        <v/>
      </c>
      <c r="D6420" s="5"/>
    </row>
    <row r="6421" spans="1:4" x14ac:dyDescent="0.25">
      <c r="A6421" s="4" t="str">
        <f t="shared" si="188"/>
        <v/>
      </c>
      <c r="D6421" s="5"/>
    </row>
    <row r="6422" spans="1:4" x14ac:dyDescent="0.25">
      <c r="A6422" s="4" t="str">
        <f t="shared" si="188"/>
        <v/>
      </c>
      <c r="D6422" s="5"/>
    </row>
    <row r="6423" spans="1:4" x14ac:dyDescent="0.25">
      <c r="A6423" s="4" t="str">
        <f t="shared" si="188"/>
        <v/>
      </c>
      <c r="D6423" s="5"/>
    </row>
    <row r="6424" spans="1:4" x14ac:dyDescent="0.25">
      <c r="A6424" s="4" t="str">
        <f t="shared" si="188"/>
        <v/>
      </c>
      <c r="D6424" s="5"/>
    </row>
    <row r="6425" spans="1:4" x14ac:dyDescent="0.25">
      <c r="A6425" s="4" t="str">
        <f t="shared" si="188"/>
        <v/>
      </c>
      <c r="D6425" s="5"/>
    </row>
    <row r="6426" spans="1:4" x14ac:dyDescent="0.25">
      <c r="A6426" s="4" t="str">
        <f t="shared" si="188"/>
        <v/>
      </c>
      <c r="D6426" s="5"/>
    </row>
    <row r="6427" spans="1:4" x14ac:dyDescent="0.25">
      <c r="A6427" s="4" t="str">
        <f t="shared" si="188"/>
        <v/>
      </c>
      <c r="D6427" s="5"/>
    </row>
    <row r="6428" spans="1:4" x14ac:dyDescent="0.25">
      <c r="A6428" s="4" t="str">
        <f t="shared" si="188"/>
        <v/>
      </c>
      <c r="D6428" s="5"/>
    </row>
    <row r="6429" spans="1:4" x14ac:dyDescent="0.25">
      <c r="A6429" s="4" t="str">
        <f t="shared" si="188"/>
        <v/>
      </c>
      <c r="D6429" s="5"/>
    </row>
    <row r="6430" spans="1:4" x14ac:dyDescent="0.25">
      <c r="A6430" s="4" t="str">
        <f t="shared" si="188"/>
        <v/>
      </c>
      <c r="D6430" s="5"/>
    </row>
    <row r="6431" spans="1:4" x14ac:dyDescent="0.25">
      <c r="A6431" s="4" t="str">
        <f t="shared" si="188"/>
        <v/>
      </c>
      <c r="D6431" s="5"/>
    </row>
    <row r="6432" spans="1:4" x14ac:dyDescent="0.25">
      <c r="A6432" s="4" t="str">
        <f t="shared" si="188"/>
        <v/>
      </c>
      <c r="D6432" s="5"/>
    </row>
    <row r="6433" spans="1:4" x14ac:dyDescent="0.25">
      <c r="A6433" s="4" t="str">
        <f t="shared" si="188"/>
        <v/>
      </c>
      <c r="D6433" s="5"/>
    </row>
    <row r="6434" spans="1:4" x14ac:dyDescent="0.25">
      <c r="A6434" s="4" t="str">
        <f t="shared" si="188"/>
        <v/>
      </c>
      <c r="D6434" s="5"/>
    </row>
    <row r="6435" spans="1:4" x14ac:dyDescent="0.25">
      <c r="A6435" s="4" t="str">
        <f t="shared" si="188"/>
        <v/>
      </c>
      <c r="D6435" s="5"/>
    </row>
    <row r="6436" spans="1:4" x14ac:dyDescent="0.25">
      <c r="A6436" s="4" t="str">
        <f t="shared" si="188"/>
        <v/>
      </c>
      <c r="D6436" s="5"/>
    </row>
    <row r="6437" spans="1:4" x14ac:dyDescent="0.25">
      <c r="A6437" s="4" t="str">
        <f t="shared" si="188"/>
        <v/>
      </c>
      <c r="D6437" s="5"/>
    </row>
    <row r="6438" spans="1:4" x14ac:dyDescent="0.25">
      <c r="A6438" s="4" t="str">
        <f t="shared" si="188"/>
        <v/>
      </c>
      <c r="D6438" s="5"/>
    </row>
    <row r="6439" spans="1:4" x14ac:dyDescent="0.25">
      <c r="A6439" s="4" t="str">
        <f t="shared" si="188"/>
        <v/>
      </c>
      <c r="D6439" s="5"/>
    </row>
    <row r="6440" spans="1:4" x14ac:dyDescent="0.25">
      <c r="A6440" s="4" t="str">
        <f t="shared" si="188"/>
        <v/>
      </c>
      <c r="D6440" s="5"/>
    </row>
    <row r="6441" spans="1:4" x14ac:dyDescent="0.25">
      <c r="A6441" s="4" t="str">
        <f t="shared" si="188"/>
        <v/>
      </c>
      <c r="D6441" s="5"/>
    </row>
    <row r="6442" spans="1:4" x14ac:dyDescent="0.25">
      <c r="A6442" s="4" t="str">
        <f t="shared" si="188"/>
        <v/>
      </c>
      <c r="D6442" s="5"/>
    </row>
    <row r="6443" spans="1:4" x14ac:dyDescent="0.25">
      <c r="A6443" s="4" t="str">
        <f t="shared" si="188"/>
        <v/>
      </c>
      <c r="D6443" s="5"/>
    </row>
    <row r="6444" spans="1:4" x14ac:dyDescent="0.25">
      <c r="A6444" s="4" t="str">
        <f t="shared" si="188"/>
        <v/>
      </c>
      <c r="D6444" s="5"/>
    </row>
    <row r="6445" spans="1:4" x14ac:dyDescent="0.25">
      <c r="A6445" s="4" t="str">
        <f t="shared" si="188"/>
        <v/>
      </c>
      <c r="D6445" s="5"/>
    </row>
    <row r="6446" spans="1:4" x14ac:dyDescent="0.25">
      <c r="A6446" s="4" t="str">
        <f t="shared" si="188"/>
        <v/>
      </c>
      <c r="D6446" s="5"/>
    </row>
    <row r="6447" spans="1:4" x14ac:dyDescent="0.25">
      <c r="A6447" s="4" t="str">
        <f t="shared" si="188"/>
        <v/>
      </c>
      <c r="D6447" s="5"/>
    </row>
    <row r="6448" spans="1:4" x14ac:dyDescent="0.25">
      <c r="A6448" s="4" t="str">
        <f t="shared" si="188"/>
        <v/>
      </c>
      <c r="D6448" s="5"/>
    </row>
    <row r="6449" spans="1:4" x14ac:dyDescent="0.25">
      <c r="A6449" s="4" t="str">
        <f t="shared" si="188"/>
        <v/>
      </c>
      <c r="D6449" s="5"/>
    </row>
    <row r="6450" spans="1:4" x14ac:dyDescent="0.25">
      <c r="A6450" s="4" t="str">
        <f t="shared" si="188"/>
        <v/>
      </c>
      <c r="D6450" s="5"/>
    </row>
    <row r="6451" spans="1:4" x14ac:dyDescent="0.25">
      <c r="A6451" s="4" t="str">
        <f t="shared" si="188"/>
        <v/>
      </c>
      <c r="D6451" s="5"/>
    </row>
    <row r="6452" spans="1:4" x14ac:dyDescent="0.25">
      <c r="A6452" s="4" t="str">
        <f t="shared" si="188"/>
        <v/>
      </c>
      <c r="D6452" s="5"/>
    </row>
    <row r="6453" spans="1:4" x14ac:dyDescent="0.25">
      <c r="A6453" s="4" t="str">
        <f t="shared" si="188"/>
        <v/>
      </c>
      <c r="D6453" s="5"/>
    </row>
    <row r="6454" spans="1:4" x14ac:dyDescent="0.25">
      <c r="A6454" s="4" t="str">
        <f t="shared" si="188"/>
        <v/>
      </c>
      <c r="D6454" s="5"/>
    </row>
    <row r="6455" spans="1:4" x14ac:dyDescent="0.25">
      <c r="A6455" s="4" t="str">
        <f t="shared" si="188"/>
        <v/>
      </c>
      <c r="D6455" s="5"/>
    </row>
    <row r="6456" spans="1:4" x14ac:dyDescent="0.25">
      <c r="A6456" s="4" t="str">
        <f t="shared" si="188"/>
        <v/>
      </c>
      <c r="D6456" s="5"/>
    </row>
    <row r="6457" spans="1:4" x14ac:dyDescent="0.25">
      <c r="A6457" s="4" t="str">
        <f t="shared" si="188"/>
        <v/>
      </c>
      <c r="D6457" s="5"/>
    </row>
    <row r="6458" spans="1:4" x14ac:dyDescent="0.25">
      <c r="A6458" s="4" t="str">
        <f t="shared" si="188"/>
        <v/>
      </c>
      <c r="D6458" s="5"/>
    </row>
    <row r="6459" spans="1:4" x14ac:dyDescent="0.25">
      <c r="A6459" s="4" t="str">
        <f t="shared" si="188"/>
        <v/>
      </c>
      <c r="D6459" s="5"/>
    </row>
    <row r="6460" spans="1:4" x14ac:dyDescent="0.25">
      <c r="A6460" s="4" t="str">
        <f t="shared" si="188"/>
        <v/>
      </c>
      <c r="D6460" s="5"/>
    </row>
    <row r="6461" spans="1:4" x14ac:dyDescent="0.25">
      <c r="A6461" s="4" t="str">
        <f t="shared" si="188"/>
        <v/>
      </c>
      <c r="D6461" s="5"/>
    </row>
    <row r="6462" spans="1:4" x14ac:dyDescent="0.25">
      <c r="A6462" s="4" t="str">
        <f t="shared" si="188"/>
        <v/>
      </c>
      <c r="D6462" s="5"/>
    </row>
    <row r="6463" spans="1:4" x14ac:dyDescent="0.25">
      <c r="A6463" s="4" t="str">
        <f t="shared" si="188"/>
        <v/>
      </c>
      <c r="D6463" s="5"/>
    </row>
    <row r="6464" spans="1:4" x14ac:dyDescent="0.25">
      <c r="A6464" s="4" t="str">
        <f t="shared" si="188"/>
        <v/>
      </c>
      <c r="D6464" s="5"/>
    </row>
    <row r="6465" spans="1:4" x14ac:dyDescent="0.25">
      <c r="A6465" s="4" t="str">
        <f t="shared" si="188"/>
        <v/>
      </c>
      <c r="D6465" s="5"/>
    </row>
    <row r="6466" spans="1:4" x14ac:dyDescent="0.25">
      <c r="A6466" s="4" t="str">
        <f t="shared" si="188"/>
        <v/>
      </c>
      <c r="D6466" s="5"/>
    </row>
    <row r="6467" spans="1:4" x14ac:dyDescent="0.25">
      <c r="A6467" s="4" t="str">
        <f t="shared" ref="A6467:A6530" si="189">B6467&amp;C6467&amp;D6467&amp;E6467</f>
        <v/>
      </c>
      <c r="D6467" s="5"/>
    </row>
    <row r="6468" spans="1:4" x14ac:dyDescent="0.25">
      <c r="A6468" s="4" t="str">
        <f t="shared" si="189"/>
        <v/>
      </c>
      <c r="D6468" s="5"/>
    </row>
    <row r="6469" spans="1:4" x14ac:dyDescent="0.25">
      <c r="A6469" s="4" t="str">
        <f t="shared" si="189"/>
        <v/>
      </c>
      <c r="D6469" s="5"/>
    </row>
    <row r="6470" spans="1:4" x14ac:dyDescent="0.25">
      <c r="A6470" s="4" t="str">
        <f t="shared" si="189"/>
        <v/>
      </c>
      <c r="D6470" s="5"/>
    </row>
    <row r="6471" spans="1:4" x14ac:dyDescent="0.25">
      <c r="A6471" s="4" t="str">
        <f t="shared" si="189"/>
        <v/>
      </c>
      <c r="D6471" s="5"/>
    </row>
    <row r="6472" spans="1:4" x14ac:dyDescent="0.25">
      <c r="A6472" s="4" t="str">
        <f t="shared" si="189"/>
        <v/>
      </c>
      <c r="D6472" s="5"/>
    </row>
    <row r="6473" spans="1:4" x14ac:dyDescent="0.25">
      <c r="A6473" s="4" t="str">
        <f t="shared" si="189"/>
        <v/>
      </c>
      <c r="D6473" s="5"/>
    </row>
    <row r="6474" spans="1:4" x14ac:dyDescent="0.25">
      <c r="A6474" s="4" t="str">
        <f t="shared" si="189"/>
        <v/>
      </c>
      <c r="D6474" s="5"/>
    </row>
    <row r="6475" spans="1:4" x14ac:dyDescent="0.25">
      <c r="A6475" s="4" t="str">
        <f t="shared" si="189"/>
        <v/>
      </c>
      <c r="D6475" s="5"/>
    </row>
    <row r="6476" spans="1:4" x14ac:dyDescent="0.25">
      <c r="A6476" s="4" t="str">
        <f t="shared" si="189"/>
        <v/>
      </c>
      <c r="D6476" s="5"/>
    </row>
    <row r="6477" spans="1:4" x14ac:dyDescent="0.25">
      <c r="A6477" s="4" t="str">
        <f t="shared" si="189"/>
        <v/>
      </c>
      <c r="D6477" s="5"/>
    </row>
    <row r="6478" spans="1:4" x14ac:dyDescent="0.25">
      <c r="A6478" s="4" t="str">
        <f t="shared" si="189"/>
        <v/>
      </c>
      <c r="D6478" s="5"/>
    </row>
    <row r="6479" spans="1:4" x14ac:dyDescent="0.25">
      <c r="A6479" s="4" t="str">
        <f t="shared" si="189"/>
        <v/>
      </c>
      <c r="D6479" s="5"/>
    </row>
    <row r="6480" spans="1:4" x14ac:dyDescent="0.25">
      <c r="A6480" s="4" t="str">
        <f t="shared" si="189"/>
        <v/>
      </c>
      <c r="D6480" s="5"/>
    </row>
    <row r="6481" spans="1:4" x14ac:dyDescent="0.25">
      <c r="A6481" s="4" t="str">
        <f t="shared" si="189"/>
        <v/>
      </c>
      <c r="D6481" s="5"/>
    </row>
    <row r="6482" spans="1:4" x14ac:dyDescent="0.25">
      <c r="A6482" s="4" t="str">
        <f t="shared" si="189"/>
        <v/>
      </c>
      <c r="D6482" s="5"/>
    </row>
    <row r="6483" spans="1:4" x14ac:dyDescent="0.25">
      <c r="A6483" s="4" t="str">
        <f t="shared" si="189"/>
        <v/>
      </c>
      <c r="D6483" s="5"/>
    </row>
    <row r="6484" spans="1:4" x14ac:dyDescent="0.25">
      <c r="A6484" s="4" t="str">
        <f t="shared" si="189"/>
        <v/>
      </c>
      <c r="D6484" s="5"/>
    </row>
    <row r="6485" spans="1:4" x14ac:dyDescent="0.25">
      <c r="A6485" s="4" t="str">
        <f t="shared" si="189"/>
        <v/>
      </c>
      <c r="D6485" s="5"/>
    </row>
    <row r="6486" spans="1:4" x14ac:dyDescent="0.25">
      <c r="A6486" s="4" t="str">
        <f t="shared" si="189"/>
        <v/>
      </c>
      <c r="D6486" s="5"/>
    </row>
    <row r="6487" spans="1:4" x14ac:dyDescent="0.25">
      <c r="A6487" s="4" t="str">
        <f t="shared" si="189"/>
        <v/>
      </c>
      <c r="D6487" s="5"/>
    </row>
    <row r="6488" spans="1:4" x14ac:dyDescent="0.25">
      <c r="A6488" s="4" t="str">
        <f t="shared" si="189"/>
        <v/>
      </c>
      <c r="D6488" s="5"/>
    </row>
    <row r="6489" spans="1:4" x14ac:dyDescent="0.25">
      <c r="A6489" s="4" t="str">
        <f t="shared" si="189"/>
        <v/>
      </c>
      <c r="D6489" s="5"/>
    </row>
    <row r="6490" spans="1:4" x14ac:dyDescent="0.25">
      <c r="A6490" s="4" t="str">
        <f t="shared" si="189"/>
        <v/>
      </c>
      <c r="D6490" s="5"/>
    </row>
    <row r="6491" spans="1:4" x14ac:dyDescent="0.25">
      <c r="A6491" s="4" t="str">
        <f t="shared" si="189"/>
        <v/>
      </c>
      <c r="D6491" s="5"/>
    </row>
    <row r="6492" spans="1:4" x14ac:dyDescent="0.25">
      <c r="A6492" s="4" t="str">
        <f t="shared" si="189"/>
        <v/>
      </c>
      <c r="D6492" s="5"/>
    </row>
    <row r="6493" spans="1:4" x14ac:dyDescent="0.25">
      <c r="A6493" s="4" t="str">
        <f t="shared" si="189"/>
        <v/>
      </c>
      <c r="D6493" s="5"/>
    </row>
    <row r="6494" spans="1:4" x14ac:dyDescent="0.25">
      <c r="A6494" s="4" t="str">
        <f t="shared" si="189"/>
        <v/>
      </c>
      <c r="D6494" s="5"/>
    </row>
    <row r="6495" spans="1:4" x14ac:dyDescent="0.25">
      <c r="A6495" s="4" t="str">
        <f t="shared" si="189"/>
        <v/>
      </c>
      <c r="D6495" s="5"/>
    </row>
    <row r="6496" spans="1:4" x14ac:dyDescent="0.25">
      <c r="A6496" s="4" t="str">
        <f t="shared" si="189"/>
        <v/>
      </c>
      <c r="D6496" s="5"/>
    </row>
    <row r="6497" spans="1:4" x14ac:dyDescent="0.25">
      <c r="A6497" s="4" t="str">
        <f t="shared" si="189"/>
        <v/>
      </c>
      <c r="D6497" s="5"/>
    </row>
    <row r="6498" spans="1:4" x14ac:dyDescent="0.25">
      <c r="A6498" s="4" t="str">
        <f t="shared" si="189"/>
        <v/>
      </c>
      <c r="D6498" s="5"/>
    </row>
    <row r="6499" spans="1:4" x14ac:dyDescent="0.25">
      <c r="A6499" s="4" t="str">
        <f t="shared" si="189"/>
        <v/>
      </c>
      <c r="D6499" s="5"/>
    </row>
    <row r="6500" spans="1:4" x14ac:dyDescent="0.25">
      <c r="A6500" s="4" t="str">
        <f t="shared" si="189"/>
        <v/>
      </c>
      <c r="D6500" s="5"/>
    </row>
    <row r="6501" spans="1:4" x14ac:dyDescent="0.25">
      <c r="A6501" s="4" t="str">
        <f t="shared" si="189"/>
        <v/>
      </c>
      <c r="D6501" s="5"/>
    </row>
    <row r="6502" spans="1:4" x14ac:dyDescent="0.25">
      <c r="A6502" s="4" t="str">
        <f t="shared" si="189"/>
        <v/>
      </c>
      <c r="D6502" s="5"/>
    </row>
    <row r="6503" spans="1:4" x14ac:dyDescent="0.25">
      <c r="A6503" s="4" t="str">
        <f t="shared" si="189"/>
        <v/>
      </c>
      <c r="D6503" s="5"/>
    </row>
    <row r="6504" spans="1:4" x14ac:dyDescent="0.25">
      <c r="A6504" s="4" t="str">
        <f t="shared" si="189"/>
        <v/>
      </c>
      <c r="D6504" s="5"/>
    </row>
    <row r="6505" spans="1:4" x14ac:dyDescent="0.25">
      <c r="A6505" s="4" t="str">
        <f t="shared" si="189"/>
        <v/>
      </c>
      <c r="D6505" s="5"/>
    </row>
    <row r="6506" spans="1:4" x14ac:dyDescent="0.25">
      <c r="A6506" s="4" t="str">
        <f t="shared" si="189"/>
        <v/>
      </c>
      <c r="D6506" s="5"/>
    </row>
    <row r="6507" spans="1:4" x14ac:dyDescent="0.25">
      <c r="A6507" s="4" t="str">
        <f t="shared" si="189"/>
        <v/>
      </c>
      <c r="D6507" s="5"/>
    </row>
    <row r="6508" spans="1:4" x14ac:dyDescent="0.25">
      <c r="A6508" s="4" t="str">
        <f t="shared" si="189"/>
        <v/>
      </c>
      <c r="D6508" s="5"/>
    </row>
    <row r="6509" spans="1:4" x14ac:dyDescent="0.25">
      <c r="A6509" s="4" t="str">
        <f t="shared" si="189"/>
        <v/>
      </c>
      <c r="D6509" s="5"/>
    </row>
    <row r="6510" spans="1:4" x14ac:dyDescent="0.25">
      <c r="A6510" s="4" t="str">
        <f t="shared" si="189"/>
        <v/>
      </c>
      <c r="D6510" s="5"/>
    </row>
    <row r="6511" spans="1:4" x14ac:dyDescent="0.25">
      <c r="A6511" s="4" t="str">
        <f t="shared" si="189"/>
        <v/>
      </c>
      <c r="D6511" s="5"/>
    </row>
    <row r="6512" spans="1:4" x14ac:dyDescent="0.25">
      <c r="A6512" s="4" t="str">
        <f t="shared" si="189"/>
        <v/>
      </c>
      <c r="D6512" s="5"/>
    </row>
    <row r="6513" spans="1:4" x14ac:dyDescent="0.25">
      <c r="A6513" s="4" t="str">
        <f t="shared" si="189"/>
        <v/>
      </c>
      <c r="D6513" s="5"/>
    </row>
    <row r="6514" spans="1:4" x14ac:dyDescent="0.25">
      <c r="A6514" s="4" t="str">
        <f t="shared" si="189"/>
        <v/>
      </c>
      <c r="D6514" s="5"/>
    </row>
    <row r="6515" spans="1:4" x14ac:dyDescent="0.25">
      <c r="A6515" s="4" t="str">
        <f t="shared" si="189"/>
        <v/>
      </c>
      <c r="D6515" s="5"/>
    </row>
    <row r="6516" spans="1:4" x14ac:dyDescent="0.25">
      <c r="A6516" s="4" t="str">
        <f t="shared" si="189"/>
        <v/>
      </c>
      <c r="D6516" s="5"/>
    </row>
    <row r="6517" spans="1:4" x14ac:dyDescent="0.25">
      <c r="A6517" s="4" t="str">
        <f t="shared" si="189"/>
        <v/>
      </c>
      <c r="D6517" s="5"/>
    </row>
    <row r="6518" spans="1:4" x14ac:dyDescent="0.25">
      <c r="A6518" s="4" t="str">
        <f t="shared" si="189"/>
        <v/>
      </c>
      <c r="D6518" s="5"/>
    </row>
    <row r="6519" spans="1:4" x14ac:dyDescent="0.25">
      <c r="A6519" s="4" t="str">
        <f t="shared" si="189"/>
        <v/>
      </c>
      <c r="D6519" s="5"/>
    </row>
    <row r="6520" spans="1:4" x14ac:dyDescent="0.25">
      <c r="A6520" s="4" t="str">
        <f t="shared" si="189"/>
        <v/>
      </c>
      <c r="D6520" s="5"/>
    </row>
    <row r="6521" spans="1:4" x14ac:dyDescent="0.25">
      <c r="A6521" s="4" t="str">
        <f t="shared" si="189"/>
        <v/>
      </c>
      <c r="D6521" s="5"/>
    </row>
    <row r="6522" spans="1:4" x14ac:dyDescent="0.25">
      <c r="A6522" s="4" t="str">
        <f t="shared" si="189"/>
        <v/>
      </c>
      <c r="D6522" s="5"/>
    </row>
    <row r="6523" spans="1:4" x14ac:dyDescent="0.25">
      <c r="A6523" s="4" t="str">
        <f t="shared" si="189"/>
        <v/>
      </c>
      <c r="D6523" s="5"/>
    </row>
    <row r="6524" spans="1:4" x14ac:dyDescent="0.25">
      <c r="A6524" s="4" t="str">
        <f t="shared" si="189"/>
        <v/>
      </c>
      <c r="D6524" s="5"/>
    </row>
    <row r="6525" spans="1:4" x14ac:dyDescent="0.25">
      <c r="A6525" s="4" t="str">
        <f t="shared" si="189"/>
        <v/>
      </c>
      <c r="D6525" s="5"/>
    </row>
    <row r="6526" spans="1:4" x14ac:dyDescent="0.25">
      <c r="A6526" s="4" t="str">
        <f t="shared" si="189"/>
        <v/>
      </c>
      <c r="D6526" s="5"/>
    </row>
    <row r="6527" spans="1:4" x14ac:dyDescent="0.25">
      <c r="A6527" s="4" t="str">
        <f t="shared" si="189"/>
        <v/>
      </c>
      <c r="D6527" s="5"/>
    </row>
    <row r="6528" spans="1:4" x14ac:dyDescent="0.25">
      <c r="A6528" s="4" t="str">
        <f t="shared" si="189"/>
        <v/>
      </c>
      <c r="D6528" s="5"/>
    </row>
    <row r="6529" spans="1:4" x14ac:dyDescent="0.25">
      <c r="A6529" s="4" t="str">
        <f t="shared" si="189"/>
        <v/>
      </c>
      <c r="D6529" s="5"/>
    </row>
    <row r="6530" spans="1:4" x14ac:dyDescent="0.25">
      <c r="A6530" s="4" t="str">
        <f t="shared" si="189"/>
        <v/>
      </c>
      <c r="D6530" s="5"/>
    </row>
    <row r="6531" spans="1:4" x14ac:dyDescent="0.25">
      <c r="A6531" s="4" t="str">
        <f t="shared" ref="A6531:A6594" si="190">B6531&amp;C6531&amp;D6531&amp;E6531</f>
        <v/>
      </c>
      <c r="D6531" s="5"/>
    </row>
    <row r="6532" spans="1:4" x14ac:dyDescent="0.25">
      <c r="A6532" s="4" t="str">
        <f t="shared" si="190"/>
        <v/>
      </c>
      <c r="D6532" s="5"/>
    </row>
    <row r="6533" spans="1:4" x14ac:dyDescent="0.25">
      <c r="A6533" s="4" t="str">
        <f t="shared" si="190"/>
        <v/>
      </c>
      <c r="D6533" s="5"/>
    </row>
    <row r="6534" spans="1:4" x14ac:dyDescent="0.25">
      <c r="A6534" s="4" t="str">
        <f t="shared" si="190"/>
        <v/>
      </c>
      <c r="D6534" s="5"/>
    </row>
    <row r="6535" spans="1:4" x14ac:dyDescent="0.25">
      <c r="A6535" s="4" t="str">
        <f t="shared" si="190"/>
        <v/>
      </c>
      <c r="D6535" s="5"/>
    </row>
    <row r="6536" spans="1:4" x14ac:dyDescent="0.25">
      <c r="A6536" s="4" t="str">
        <f t="shared" si="190"/>
        <v/>
      </c>
      <c r="D6536" s="5"/>
    </row>
    <row r="6537" spans="1:4" x14ac:dyDescent="0.25">
      <c r="A6537" s="4" t="str">
        <f t="shared" si="190"/>
        <v/>
      </c>
      <c r="D6537" s="5"/>
    </row>
    <row r="6538" spans="1:4" x14ac:dyDescent="0.25">
      <c r="A6538" s="4" t="str">
        <f t="shared" si="190"/>
        <v/>
      </c>
      <c r="D6538" s="5"/>
    </row>
    <row r="6539" spans="1:4" x14ac:dyDescent="0.25">
      <c r="A6539" s="4" t="str">
        <f t="shared" si="190"/>
        <v/>
      </c>
      <c r="D6539" s="5"/>
    </row>
    <row r="6540" spans="1:4" x14ac:dyDescent="0.25">
      <c r="A6540" s="4" t="str">
        <f t="shared" si="190"/>
        <v/>
      </c>
      <c r="D6540" s="5"/>
    </row>
    <row r="6541" spans="1:4" x14ac:dyDescent="0.25">
      <c r="A6541" s="4" t="str">
        <f t="shared" si="190"/>
        <v/>
      </c>
      <c r="D6541" s="5"/>
    </row>
    <row r="6542" spans="1:4" x14ac:dyDescent="0.25">
      <c r="A6542" s="4" t="str">
        <f t="shared" si="190"/>
        <v/>
      </c>
      <c r="D6542" s="5"/>
    </row>
    <row r="6543" spans="1:4" x14ac:dyDescent="0.25">
      <c r="A6543" s="4" t="str">
        <f t="shared" si="190"/>
        <v/>
      </c>
      <c r="D6543" s="5"/>
    </row>
    <row r="6544" spans="1:4" x14ac:dyDescent="0.25">
      <c r="A6544" s="4" t="str">
        <f t="shared" si="190"/>
        <v/>
      </c>
      <c r="D6544" s="5"/>
    </row>
    <row r="6545" spans="1:4" x14ac:dyDescent="0.25">
      <c r="A6545" s="4" t="str">
        <f t="shared" si="190"/>
        <v/>
      </c>
      <c r="D6545" s="5"/>
    </row>
    <row r="6546" spans="1:4" x14ac:dyDescent="0.25">
      <c r="A6546" s="4" t="str">
        <f t="shared" si="190"/>
        <v/>
      </c>
      <c r="D6546" s="5"/>
    </row>
    <row r="6547" spans="1:4" x14ac:dyDescent="0.25">
      <c r="A6547" s="4" t="str">
        <f t="shared" si="190"/>
        <v/>
      </c>
      <c r="D6547" s="5"/>
    </row>
    <row r="6548" spans="1:4" x14ac:dyDescent="0.25">
      <c r="A6548" s="4" t="str">
        <f t="shared" si="190"/>
        <v/>
      </c>
      <c r="D6548" s="5"/>
    </row>
    <row r="6549" spans="1:4" x14ac:dyDescent="0.25">
      <c r="A6549" s="4" t="str">
        <f t="shared" si="190"/>
        <v/>
      </c>
      <c r="D6549" s="5"/>
    </row>
    <row r="6550" spans="1:4" x14ac:dyDescent="0.25">
      <c r="A6550" s="4" t="str">
        <f t="shared" si="190"/>
        <v/>
      </c>
      <c r="D6550" s="5"/>
    </row>
    <row r="6551" spans="1:4" x14ac:dyDescent="0.25">
      <c r="A6551" s="4" t="str">
        <f t="shared" si="190"/>
        <v/>
      </c>
      <c r="D6551" s="5"/>
    </row>
    <row r="6552" spans="1:4" x14ac:dyDescent="0.25">
      <c r="A6552" s="4" t="str">
        <f t="shared" si="190"/>
        <v/>
      </c>
      <c r="D6552" s="5"/>
    </row>
    <row r="6553" spans="1:4" x14ac:dyDescent="0.25">
      <c r="A6553" s="4" t="str">
        <f t="shared" si="190"/>
        <v/>
      </c>
      <c r="D6553" s="5"/>
    </row>
    <row r="6554" spans="1:4" x14ac:dyDescent="0.25">
      <c r="A6554" s="4" t="str">
        <f t="shared" si="190"/>
        <v/>
      </c>
      <c r="D6554" s="5"/>
    </row>
    <row r="6555" spans="1:4" x14ac:dyDescent="0.25">
      <c r="A6555" s="4" t="str">
        <f t="shared" si="190"/>
        <v/>
      </c>
      <c r="D6555" s="5"/>
    </row>
    <row r="6556" spans="1:4" x14ac:dyDescent="0.25">
      <c r="A6556" s="4" t="str">
        <f t="shared" si="190"/>
        <v/>
      </c>
      <c r="D6556" s="5"/>
    </row>
    <row r="6557" spans="1:4" x14ac:dyDescent="0.25">
      <c r="A6557" s="4" t="str">
        <f t="shared" si="190"/>
        <v/>
      </c>
      <c r="D6557" s="5"/>
    </row>
    <row r="6558" spans="1:4" x14ac:dyDescent="0.25">
      <c r="A6558" s="4" t="str">
        <f t="shared" si="190"/>
        <v/>
      </c>
      <c r="D6558" s="5"/>
    </row>
    <row r="6559" spans="1:4" x14ac:dyDescent="0.25">
      <c r="A6559" s="4" t="str">
        <f t="shared" si="190"/>
        <v/>
      </c>
      <c r="D6559" s="5"/>
    </row>
    <row r="6560" spans="1:4" x14ac:dyDescent="0.25">
      <c r="A6560" s="4" t="str">
        <f t="shared" si="190"/>
        <v/>
      </c>
      <c r="D6560" s="5"/>
    </row>
    <row r="6561" spans="1:4" x14ac:dyDescent="0.25">
      <c r="A6561" s="4" t="str">
        <f t="shared" si="190"/>
        <v/>
      </c>
      <c r="D6561" s="5"/>
    </row>
    <row r="6562" spans="1:4" x14ac:dyDescent="0.25">
      <c r="A6562" s="4" t="str">
        <f t="shared" si="190"/>
        <v/>
      </c>
      <c r="D6562" s="5"/>
    </row>
    <row r="6563" spans="1:4" x14ac:dyDescent="0.25">
      <c r="A6563" s="4" t="str">
        <f t="shared" si="190"/>
        <v/>
      </c>
      <c r="D6563" s="5"/>
    </row>
    <row r="6564" spans="1:4" x14ac:dyDescent="0.25">
      <c r="A6564" s="4" t="str">
        <f t="shared" si="190"/>
        <v/>
      </c>
      <c r="D6564" s="5"/>
    </row>
    <row r="6565" spans="1:4" x14ac:dyDescent="0.25">
      <c r="A6565" s="4" t="str">
        <f t="shared" si="190"/>
        <v/>
      </c>
      <c r="D6565" s="5"/>
    </row>
    <row r="6566" spans="1:4" x14ac:dyDescent="0.25">
      <c r="A6566" s="4" t="str">
        <f t="shared" si="190"/>
        <v/>
      </c>
      <c r="D6566" s="5"/>
    </row>
    <row r="6567" spans="1:4" x14ac:dyDescent="0.25">
      <c r="A6567" s="4" t="str">
        <f t="shared" si="190"/>
        <v/>
      </c>
      <c r="D6567" s="5"/>
    </row>
    <row r="6568" spans="1:4" x14ac:dyDescent="0.25">
      <c r="A6568" s="4" t="str">
        <f t="shared" si="190"/>
        <v/>
      </c>
      <c r="D6568" s="5"/>
    </row>
    <row r="6569" spans="1:4" x14ac:dyDescent="0.25">
      <c r="A6569" s="4" t="str">
        <f t="shared" si="190"/>
        <v/>
      </c>
      <c r="D6569" s="5"/>
    </row>
    <row r="6570" spans="1:4" x14ac:dyDescent="0.25">
      <c r="A6570" s="4" t="str">
        <f t="shared" si="190"/>
        <v/>
      </c>
      <c r="D6570" s="5"/>
    </row>
    <row r="6571" spans="1:4" x14ac:dyDescent="0.25">
      <c r="A6571" s="4" t="str">
        <f t="shared" si="190"/>
        <v/>
      </c>
      <c r="D6571" s="5"/>
    </row>
    <row r="6572" spans="1:4" x14ac:dyDescent="0.25">
      <c r="A6572" s="4" t="str">
        <f t="shared" si="190"/>
        <v/>
      </c>
      <c r="D6572" s="5"/>
    </row>
    <row r="6573" spans="1:4" x14ac:dyDescent="0.25">
      <c r="A6573" s="4" t="str">
        <f t="shared" si="190"/>
        <v/>
      </c>
      <c r="D6573" s="5"/>
    </row>
    <row r="6574" spans="1:4" x14ac:dyDescent="0.25">
      <c r="A6574" s="4" t="str">
        <f t="shared" si="190"/>
        <v/>
      </c>
      <c r="D6574" s="5"/>
    </row>
    <row r="6575" spans="1:4" x14ac:dyDescent="0.25">
      <c r="A6575" s="4" t="str">
        <f t="shared" si="190"/>
        <v/>
      </c>
      <c r="D6575" s="5"/>
    </row>
    <row r="6576" spans="1:4" x14ac:dyDescent="0.25">
      <c r="A6576" s="4" t="str">
        <f t="shared" si="190"/>
        <v/>
      </c>
      <c r="D6576" s="5"/>
    </row>
    <row r="6577" spans="1:4" x14ac:dyDescent="0.25">
      <c r="A6577" s="4" t="str">
        <f t="shared" si="190"/>
        <v/>
      </c>
      <c r="D6577" s="5"/>
    </row>
    <row r="6578" spans="1:4" x14ac:dyDescent="0.25">
      <c r="A6578" s="4" t="str">
        <f t="shared" si="190"/>
        <v/>
      </c>
      <c r="D6578" s="5"/>
    </row>
    <row r="6579" spans="1:4" x14ac:dyDescent="0.25">
      <c r="A6579" s="4" t="str">
        <f t="shared" si="190"/>
        <v/>
      </c>
      <c r="D6579" s="5"/>
    </row>
    <row r="6580" spans="1:4" x14ac:dyDescent="0.25">
      <c r="A6580" s="4" t="str">
        <f t="shared" si="190"/>
        <v/>
      </c>
      <c r="D6580" s="5"/>
    </row>
    <row r="6581" spans="1:4" x14ac:dyDescent="0.25">
      <c r="A6581" s="4" t="str">
        <f t="shared" si="190"/>
        <v/>
      </c>
      <c r="D6581" s="5"/>
    </row>
    <row r="6582" spans="1:4" x14ac:dyDescent="0.25">
      <c r="A6582" s="4" t="str">
        <f t="shared" si="190"/>
        <v/>
      </c>
      <c r="D6582" s="5"/>
    </row>
    <row r="6583" spans="1:4" x14ac:dyDescent="0.25">
      <c r="A6583" s="4" t="str">
        <f t="shared" si="190"/>
        <v/>
      </c>
      <c r="D6583" s="5"/>
    </row>
    <row r="6584" spans="1:4" x14ac:dyDescent="0.25">
      <c r="A6584" s="4" t="str">
        <f t="shared" si="190"/>
        <v/>
      </c>
      <c r="D6584" s="5"/>
    </row>
    <row r="6585" spans="1:4" x14ac:dyDescent="0.25">
      <c r="A6585" s="4" t="str">
        <f t="shared" si="190"/>
        <v/>
      </c>
      <c r="D6585" s="5"/>
    </row>
    <row r="6586" spans="1:4" x14ac:dyDescent="0.25">
      <c r="A6586" s="4" t="str">
        <f t="shared" si="190"/>
        <v/>
      </c>
      <c r="D6586" s="5"/>
    </row>
    <row r="6587" spans="1:4" x14ac:dyDescent="0.25">
      <c r="A6587" s="4" t="str">
        <f t="shared" si="190"/>
        <v/>
      </c>
      <c r="D6587" s="5"/>
    </row>
    <row r="6588" spans="1:4" x14ac:dyDescent="0.25">
      <c r="A6588" s="4" t="str">
        <f t="shared" si="190"/>
        <v/>
      </c>
      <c r="D6588" s="5"/>
    </row>
    <row r="6589" spans="1:4" x14ac:dyDescent="0.25">
      <c r="A6589" s="4" t="str">
        <f t="shared" si="190"/>
        <v/>
      </c>
      <c r="D6589" s="5"/>
    </row>
    <row r="6590" spans="1:4" x14ac:dyDescent="0.25">
      <c r="A6590" s="4" t="str">
        <f t="shared" si="190"/>
        <v/>
      </c>
      <c r="D6590" s="5"/>
    </row>
    <row r="6591" spans="1:4" x14ac:dyDescent="0.25">
      <c r="A6591" s="4" t="str">
        <f t="shared" si="190"/>
        <v/>
      </c>
      <c r="D6591" s="5"/>
    </row>
    <row r="6592" spans="1:4" x14ac:dyDescent="0.25">
      <c r="A6592" s="4" t="str">
        <f t="shared" si="190"/>
        <v/>
      </c>
      <c r="D6592" s="5"/>
    </row>
    <row r="6593" spans="1:4" x14ac:dyDescent="0.25">
      <c r="A6593" s="4" t="str">
        <f t="shared" si="190"/>
        <v/>
      </c>
      <c r="D6593" s="5"/>
    </row>
    <row r="6594" spans="1:4" x14ac:dyDescent="0.25">
      <c r="A6594" s="4" t="str">
        <f t="shared" si="190"/>
        <v/>
      </c>
      <c r="D6594" s="5"/>
    </row>
    <row r="6595" spans="1:4" x14ac:dyDescent="0.25">
      <c r="A6595" s="4" t="str">
        <f t="shared" ref="A6595:A6658" si="191">B6595&amp;C6595&amp;D6595&amp;E6595</f>
        <v/>
      </c>
      <c r="D6595" s="5"/>
    </row>
    <row r="6596" spans="1:4" x14ac:dyDescent="0.25">
      <c r="A6596" s="4" t="str">
        <f t="shared" si="191"/>
        <v/>
      </c>
      <c r="D6596" s="5"/>
    </row>
    <row r="6597" spans="1:4" x14ac:dyDescent="0.25">
      <c r="A6597" s="4" t="str">
        <f t="shared" si="191"/>
        <v/>
      </c>
      <c r="D6597" s="5"/>
    </row>
    <row r="6598" spans="1:4" x14ac:dyDescent="0.25">
      <c r="A6598" s="4" t="str">
        <f t="shared" si="191"/>
        <v/>
      </c>
      <c r="D6598" s="5"/>
    </row>
    <row r="6599" spans="1:4" x14ac:dyDescent="0.25">
      <c r="A6599" s="4" t="str">
        <f t="shared" si="191"/>
        <v/>
      </c>
      <c r="D6599" s="5"/>
    </row>
    <row r="6600" spans="1:4" x14ac:dyDescent="0.25">
      <c r="A6600" s="4" t="str">
        <f t="shared" si="191"/>
        <v/>
      </c>
      <c r="D6600" s="5"/>
    </row>
    <row r="6601" spans="1:4" x14ac:dyDescent="0.25">
      <c r="A6601" s="4" t="str">
        <f t="shared" si="191"/>
        <v/>
      </c>
      <c r="D6601" s="5"/>
    </row>
    <row r="6602" spans="1:4" x14ac:dyDescent="0.25">
      <c r="A6602" s="4" t="str">
        <f t="shared" si="191"/>
        <v/>
      </c>
      <c r="D6602" s="5"/>
    </row>
    <row r="6603" spans="1:4" x14ac:dyDescent="0.25">
      <c r="A6603" s="4" t="str">
        <f t="shared" si="191"/>
        <v/>
      </c>
      <c r="D6603" s="5"/>
    </row>
    <row r="6604" spans="1:4" x14ac:dyDescent="0.25">
      <c r="A6604" s="4" t="str">
        <f t="shared" si="191"/>
        <v/>
      </c>
      <c r="D6604" s="5"/>
    </row>
    <row r="6605" spans="1:4" x14ac:dyDescent="0.25">
      <c r="A6605" s="4" t="str">
        <f t="shared" si="191"/>
        <v/>
      </c>
      <c r="D6605" s="5"/>
    </row>
    <row r="6606" spans="1:4" x14ac:dyDescent="0.25">
      <c r="A6606" s="4" t="str">
        <f t="shared" si="191"/>
        <v/>
      </c>
      <c r="D6606" s="5"/>
    </row>
    <row r="6607" spans="1:4" x14ac:dyDescent="0.25">
      <c r="A6607" s="4" t="str">
        <f t="shared" si="191"/>
        <v/>
      </c>
      <c r="D6607" s="5"/>
    </row>
    <row r="6608" spans="1:4" x14ac:dyDescent="0.25">
      <c r="A6608" s="4" t="str">
        <f t="shared" si="191"/>
        <v/>
      </c>
      <c r="D6608" s="5"/>
    </row>
    <row r="6609" spans="1:4" x14ac:dyDescent="0.25">
      <c r="A6609" s="4" t="str">
        <f t="shared" si="191"/>
        <v/>
      </c>
      <c r="D6609" s="5"/>
    </row>
    <row r="6610" spans="1:4" x14ac:dyDescent="0.25">
      <c r="A6610" s="4" t="str">
        <f t="shared" si="191"/>
        <v/>
      </c>
      <c r="D6610" s="5"/>
    </row>
    <row r="6611" spans="1:4" x14ac:dyDescent="0.25">
      <c r="A6611" s="4" t="str">
        <f t="shared" si="191"/>
        <v/>
      </c>
      <c r="D6611" s="5"/>
    </row>
    <row r="6612" spans="1:4" x14ac:dyDescent="0.25">
      <c r="A6612" s="4" t="str">
        <f t="shared" si="191"/>
        <v/>
      </c>
      <c r="D6612" s="5"/>
    </row>
    <row r="6613" spans="1:4" x14ac:dyDescent="0.25">
      <c r="A6613" s="4" t="str">
        <f t="shared" si="191"/>
        <v/>
      </c>
      <c r="D6613" s="5"/>
    </row>
    <row r="6614" spans="1:4" x14ac:dyDescent="0.25">
      <c r="A6614" s="4" t="str">
        <f t="shared" si="191"/>
        <v/>
      </c>
      <c r="D6614" s="5"/>
    </row>
    <row r="6615" spans="1:4" x14ac:dyDescent="0.25">
      <c r="A6615" s="4" t="str">
        <f t="shared" si="191"/>
        <v/>
      </c>
      <c r="D6615" s="5"/>
    </row>
    <row r="6616" spans="1:4" x14ac:dyDescent="0.25">
      <c r="A6616" s="4" t="str">
        <f t="shared" si="191"/>
        <v/>
      </c>
      <c r="D6616" s="5"/>
    </row>
    <row r="6617" spans="1:4" x14ac:dyDescent="0.25">
      <c r="A6617" s="4" t="str">
        <f t="shared" si="191"/>
        <v/>
      </c>
      <c r="D6617" s="5"/>
    </row>
    <row r="6618" spans="1:4" x14ac:dyDescent="0.25">
      <c r="A6618" s="4" t="str">
        <f t="shared" si="191"/>
        <v/>
      </c>
      <c r="D6618" s="5"/>
    </row>
    <row r="6619" spans="1:4" x14ac:dyDescent="0.25">
      <c r="A6619" s="4" t="str">
        <f t="shared" si="191"/>
        <v/>
      </c>
      <c r="D6619" s="5"/>
    </row>
    <row r="6620" spans="1:4" x14ac:dyDescent="0.25">
      <c r="A6620" s="4" t="str">
        <f t="shared" si="191"/>
        <v/>
      </c>
      <c r="D6620" s="5"/>
    </row>
    <row r="6621" spans="1:4" x14ac:dyDescent="0.25">
      <c r="A6621" s="4" t="str">
        <f t="shared" si="191"/>
        <v/>
      </c>
      <c r="D6621" s="5"/>
    </row>
    <row r="6622" spans="1:4" x14ac:dyDescent="0.25">
      <c r="A6622" s="4" t="str">
        <f t="shared" si="191"/>
        <v/>
      </c>
      <c r="D6622" s="5"/>
    </row>
    <row r="6623" spans="1:4" x14ac:dyDescent="0.25">
      <c r="A6623" s="4" t="str">
        <f t="shared" si="191"/>
        <v/>
      </c>
      <c r="D6623" s="5"/>
    </row>
    <row r="6624" spans="1:4" x14ac:dyDescent="0.25">
      <c r="A6624" s="4" t="str">
        <f t="shared" si="191"/>
        <v/>
      </c>
      <c r="D6624" s="5"/>
    </row>
    <row r="6625" spans="1:4" x14ac:dyDescent="0.25">
      <c r="A6625" s="4" t="str">
        <f t="shared" si="191"/>
        <v/>
      </c>
      <c r="D6625" s="5"/>
    </row>
    <row r="6626" spans="1:4" x14ac:dyDescent="0.25">
      <c r="A6626" s="4" t="str">
        <f t="shared" si="191"/>
        <v/>
      </c>
      <c r="D6626" s="5"/>
    </row>
    <row r="6627" spans="1:4" x14ac:dyDescent="0.25">
      <c r="A6627" s="4" t="str">
        <f t="shared" si="191"/>
        <v/>
      </c>
      <c r="D6627" s="5"/>
    </row>
    <row r="6628" spans="1:4" x14ac:dyDescent="0.25">
      <c r="A6628" s="4" t="str">
        <f t="shared" si="191"/>
        <v/>
      </c>
      <c r="D6628" s="5"/>
    </row>
    <row r="6629" spans="1:4" x14ac:dyDescent="0.25">
      <c r="A6629" s="4" t="str">
        <f t="shared" si="191"/>
        <v/>
      </c>
      <c r="D6629" s="5"/>
    </row>
    <row r="6630" spans="1:4" x14ac:dyDescent="0.25">
      <c r="A6630" s="4" t="str">
        <f t="shared" si="191"/>
        <v/>
      </c>
      <c r="D6630" s="5"/>
    </row>
    <row r="6631" spans="1:4" x14ac:dyDescent="0.25">
      <c r="A6631" s="4" t="str">
        <f t="shared" si="191"/>
        <v/>
      </c>
      <c r="D6631" s="5"/>
    </row>
    <row r="6632" spans="1:4" x14ac:dyDescent="0.25">
      <c r="A6632" s="4" t="str">
        <f t="shared" si="191"/>
        <v/>
      </c>
      <c r="D6632" s="5"/>
    </row>
    <row r="6633" spans="1:4" x14ac:dyDescent="0.25">
      <c r="A6633" s="4" t="str">
        <f t="shared" si="191"/>
        <v/>
      </c>
      <c r="D6633" s="5"/>
    </row>
    <row r="6634" spans="1:4" x14ac:dyDescent="0.25">
      <c r="A6634" s="4" t="str">
        <f t="shared" si="191"/>
        <v/>
      </c>
      <c r="D6634" s="5"/>
    </row>
    <row r="6635" spans="1:4" x14ac:dyDescent="0.25">
      <c r="A6635" s="4" t="str">
        <f t="shared" si="191"/>
        <v/>
      </c>
      <c r="D6635" s="5"/>
    </row>
    <row r="6636" spans="1:4" x14ac:dyDescent="0.25">
      <c r="A6636" s="4" t="str">
        <f t="shared" si="191"/>
        <v/>
      </c>
      <c r="D6636" s="5"/>
    </row>
    <row r="6637" spans="1:4" x14ac:dyDescent="0.25">
      <c r="A6637" s="4" t="str">
        <f t="shared" si="191"/>
        <v/>
      </c>
      <c r="D6637" s="5"/>
    </row>
    <row r="6638" spans="1:4" x14ac:dyDescent="0.25">
      <c r="A6638" s="4" t="str">
        <f t="shared" si="191"/>
        <v/>
      </c>
      <c r="D6638" s="5"/>
    </row>
    <row r="6639" spans="1:4" x14ac:dyDescent="0.25">
      <c r="A6639" s="4" t="str">
        <f t="shared" si="191"/>
        <v/>
      </c>
      <c r="D6639" s="5"/>
    </row>
    <row r="6640" spans="1:4" x14ac:dyDescent="0.25">
      <c r="A6640" s="4" t="str">
        <f t="shared" si="191"/>
        <v/>
      </c>
      <c r="D6640" s="5"/>
    </row>
    <row r="6641" spans="1:4" x14ac:dyDescent="0.25">
      <c r="A6641" s="4" t="str">
        <f t="shared" si="191"/>
        <v/>
      </c>
      <c r="D6641" s="5"/>
    </row>
    <row r="6642" spans="1:4" x14ac:dyDescent="0.25">
      <c r="A6642" s="4" t="str">
        <f t="shared" si="191"/>
        <v/>
      </c>
      <c r="D6642" s="5"/>
    </row>
    <row r="6643" spans="1:4" x14ac:dyDescent="0.25">
      <c r="A6643" s="4" t="str">
        <f t="shared" si="191"/>
        <v/>
      </c>
      <c r="D6643" s="5"/>
    </row>
    <row r="6644" spans="1:4" x14ac:dyDescent="0.25">
      <c r="A6644" s="4" t="str">
        <f t="shared" si="191"/>
        <v/>
      </c>
      <c r="D6644" s="5"/>
    </row>
    <row r="6645" spans="1:4" x14ac:dyDescent="0.25">
      <c r="A6645" s="4" t="str">
        <f t="shared" si="191"/>
        <v/>
      </c>
      <c r="D6645" s="5"/>
    </row>
    <row r="6646" spans="1:4" x14ac:dyDescent="0.25">
      <c r="A6646" s="4" t="str">
        <f t="shared" si="191"/>
        <v/>
      </c>
      <c r="D6646" s="5"/>
    </row>
    <row r="6647" spans="1:4" x14ac:dyDescent="0.25">
      <c r="A6647" s="4" t="str">
        <f t="shared" si="191"/>
        <v/>
      </c>
      <c r="D6647" s="5"/>
    </row>
    <row r="6648" spans="1:4" x14ac:dyDescent="0.25">
      <c r="A6648" s="4" t="str">
        <f t="shared" si="191"/>
        <v/>
      </c>
      <c r="D6648" s="5"/>
    </row>
    <row r="6649" spans="1:4" x14ac:dyDescent="0.25">
      <c r="A6649" s="4" t="str">
        <f t="shared" si="191"/>
        <v/>
      </c>
      <c r="D6649" s="5"/>
    </row>
    <row r="6650" spans="1:4" x14ac:dyDescent="0.25">
      <c r="A6650" s="4" t="str">
        <f t="shared" si="191"/>
        <v/>
      </c>
      <c r="D6650" s="5"/>
    </row>
    <row r="6651" spans="1:4" x14ac:dyDescent="0.25">
      <c r="A6651" s="4" t="str">
        <f t="shared" si="191"/>
        <v/>
      </c>
      <c r="D6651" s="5"/>
    </row>
    <row r="6652" spans="1:4" x14ac:dyDescent="0.25">
      <c r="A6652" s="4" t="str">
        <f t="shared" si="191"/>
        <v/>
      </c>
      <c r="D6652" s="5"/>
    </row>
    <row r="6653" spans="1:4" x14ac:dyDescent="0.25">
      <c r="A6653" s="4" t="str">
        <f t="shared" si="191"/>
        <v/>
      </c>
      <c r="D6653" s="5"/>
    </row>
    <row r="6654" spans="1:4" x14ac:dyDescent="0.25">
      <c r="A6654" s="4" t="str">
        <f t="shared" si="191"/>
        <v/>
      </c>
      <c r="D6654" s="5"/>
    </row>
    <row r="6655" spans="1:4" x14ac:dyDescent="0.25">
      <c r="A6655" s="4" t="str">
        <f t="shared" si="191"/>
        <v/>
      </c>
      <c r="D6655" s="5"/>
    </row>
    <row r="6656" spans="1:4" x14ac:dyDescent="0.25">
      <c r="A6656" s="4" t="str">
        <f t="shared" si="191"/>
        <v/>
      </c>
      <c r="D6656" s="5"/>
    </row>
    <row r="6657" spans="1:4" x14ac:dyDescent="0.25">
      <c r="A6657" s="4" t="str">
        <f t="shared" si="191"/>
        <v/>
      </c>
      <c r="D6657" s="5"/>
    </row>
    <row r="6658" spans="1:4" x14ac:dyDescent="0.25">
      <c r="A6658" s="4" t="str">
        <f t="shared" si="191"/>
        <v/>
      </c>
      <c r="D6658" s="5"/>
    </row>
    <row r="6659" spans="1:4" x14ac:dyDescent="0.25">
      <c r="A6659" s="4" t="str">
        <f t="shared" ref="A6659:A6722" si="192">B6659&amp;C6659&amp;D6659&amp;E6659</f>
        <v/>
      </c>
      <c r="D6659" s="5"/>
    </row>
    <row r="6660" spans="1:4" x14ac:dyDescent="0.25">
      <c r="A6660" s="4" t="str">
        <f t="shared" si="192"/>
        <v/>
      </c>
      <c r="D6660" s="5"/>
    </row>
    <row r="6661" spans="1:4" x14ac:dyDescent="0.25">
      <c r="A6661" s="4" t="str">
        <f t="shared" si="192"/>
        <v/>
      </c>
      <c r="D6661" s="5"/>
    </row>
    <row r="6662" spans="1:4" x14ac:dyDescent="0.25">
      <c r="A6662" s="4" t="str">
        <f t="shared" si="192"/>
        <v/>
      </c>
      <c r="D6662" s="5"/>
    </row>
    <row r="6663" spans="1:4" x14ac:dyDescent="0.25">
      <c r="A6663" s="4" t="str">
        <f t="shared" si="192"/>
        <v/>
      </c>
      <c r="D6663" s="5"/>
    </row>
    <row r="6664" spans="1:4" x14ac:dyDescent="0.25">
      <c r="A6664" s="4" t="str">
        <f t="shared" si="192"/>
        <v/>
      </c>
      <c r="D6664" s="5"/>
    </row>
    <row r="6665" spans="1:4" x14ac:dyDescent="0.25">
      <c r="A6665" s="4" t="str">
        <f t="shared" si="192"/>
        <v/>
      </c>
      <c r="D6665" s="5"/>
    </row>
    <row r="6666" spans="1:4" x14ac:dyDescent="0.25">
      <c r="A6666" s="4" t="str">
        <f t="shared" si="192"/>
        <v/>
      </c>
      <c r="D6666" s="5"/>
    </row>
    <row r="6667" spans="1:4" x14ac:dyDescent="0.25">
      <c r="A6667" s="4" t="str">
        <f t="shared" si="192"/>
        <v/>
      </c>
      <c r="D6667" s="5"/>
    </row>
    <row r="6668" spans="1:4" x14ac:dyDescent="0.25">
      <c r="A6668" s="4" t="str">
        <f t="shared" si="192"/>
        <v/>
      </c>
      <c r="D6668" s="5"/>
    </row>
    <row r="6669" spans="1:4" x14ac:dyDescent="0.25">
      <c r="A6669" s="4" t="str">
        <f t="shared" si="192"/>
        <v/>
      </c>
      <c r="D6669" s="5"/>
    </row>
    <row r="6670" spans="1:4" x14ac:dyDescent="0.25">
      <c r="A6670" s="4" t="str">
        <f t="shared" si="192"/>
        <v/>
      </c>
      <c r="D6670" s="5"/>
    </row>
    <row r="6671" spans="1:4" x14ac:dyDescent="0.25">
      <c r="A6671" s="4" t="str">
        <f t="shared" si="192"/>
        <v/>
      </c>
      <c r="D6671" s="5"/>
    </row>
    <row r="6672" spans="1:4" x14ac:dyDescent="0.25">
      <c r="A6672" s="4" t="str">
        <f t="shared" si="192"/>
        <v/>
      </c>
      <c r="D6672" s="5"/>
    </row>
    <row r="6673" spans="1:4" x14ac:dyDescent="0.25">
      <c r="A6673" s="4" t="str">
        <f t="shared" si="192"/>
        <v/>
      </c>
      <c r="D6673" s="5"/>
    </row>
    <row r="6674" spans="1:4" x14ac:dyDescent="0.25">
      <c r="A6674" s="4" t="str">
        <f t="shared" si="192"/>
        <v/>
      </c>
      <c r="D6674" s="5"/>
    </row>
    <row r="6675" spans="1:4" x14ac:dyDescent="0.25">
      <c r="A6675" s="4" t="str">
        <f t="shared" si="192"/>
        <v/>
      </c>
      <c r="D6675" s="5"/>
    </row>
    <row r="6676" spans="1:4" x14ac:dyDescent="0.25">
      <c r="A6676" s="4" t="str">
        <f t="shared" si="192"/>
        <v/>
      </c>
      <c r="D6676" s="5"/>
    </row>
    <row r="6677" spans="1:4" x14ac:dyDescent="0.25">
      <c r="A6677" s="4" t="str">
        <f t="shared" si="192"/>
        <v/>
      </c>
      <c r="D6677" s="5"/>
    </row>
    <row r="6678" spans="1:4" x14ac:dyDescent="0.25">
      <c r="A6678" s="4" t="str">
        <f t="shared" si="192"/>
        <v/>
      </c>
      <c r="D6678" s="5"/>
    </row>
    <row r="6679" spans="1:4" x14ac:dyDescent="0.25">
      <c r="A6679" s="4" t="str">
        <f t="shared" si="192"/>
        <v/>
      </c>
      <c r="D6679" s="5"/>
    </row>
    <row r="6680" spans="1:4" x14ac:dyDescent="0.25">
      <c r="A6680" s="4" t="str">
        <f t="shared" si="192"/>
        <v/>
      </c>
      <c r="D6680" s="5"/>
    </row>
    <row r="6681" spans="1:4" x14ac:dyDescent="0.25">
      <c r="A6681" s="4" t="str">
        <f t="shared" si="192"/>
        <v/>
      </c>
      <c r="D6681" s="5"/>
    </row>
    <row r="6682" spans="1:4" x14ac:dyDescent="0.25">
      <c r="A6682" s="4" t="str">
        <f t="shared" si="192"/>
        <v/>
      </c>
      <c r="D6682" s="5"/>
    </row>
    <row r="6683" spans="1:4" x14ac:dyDescent="0.25">
      <c r="A6683" s="4" t="str">
        <f t="shared" si="192"/>
        <v/>
      </c>
      <c r="D6683" s="5"/>
    </row>
    <row r="6684" spans="1:4" x14ac:dyDescent="0.25">
      <c r="A6684" s="4" t="str">
        <f t="shared" si="192"/>
        <v/>
      </c>
      <c r="D6684" s="5"/>
    </row>
    <row r="6685" spans="1:4" x14ac:dyDescent="0.25">
      <c r="A6685" s="4" t="str">
        <f t="shared" si="192"/>
        <v/>
      </c>
      <c r="D6685" s="5"/>
    </row>
    <row r="6686" spans="1:4" x14ac:dyDescent="0.25">
      <c r="A6686" s="4" t="str">
        <f t="shared" si="192"/>
        <v/>
      </c>
      <c r="D6686" s="5"/>
    </row>
    <row r="6687" spans="1:4" x14ac:dyDescent="0.25">
      <c r="A6687" s="4" t="str">
        <f t="shared" si="192"/>
        <v/>
      </c>
      <c r="D6687" s="5"/>
    </row>
    <row r="6688" spans="1:4" x14ac:dyDescent="0.25">
      <c r="A6688" s="4" t="str">
        <f t="shared" si="192"/>
        <v/>
      </c>
      <c r="D6688" s="5"/>
    </row>
    <row r="6689" spans="1:4" x14ac:dyDescent="0.25">
      <c r="A6689" s="4" t="str">
        <f t="shared" si="192"/>
        <v/>
      </c>
      <c r="D6689" s="5"/>
    </row>
    <row r="6690" spans="1:4" x14ac:dyDescent="0.25">
      <c r="A6690" s="4" t="str">
        <f t="shared" si="192"/>
        <v/>
      </c>
      <c r="D6690" s="5"/>
    </row>
    <row r="6691" spans="1:4" x14ac:dyDescent="0.25">
      <c r="A6691" s="4" t="str">
        <f t="shared" si="192"/>
        <v/>
      </c>
      <c r="D6691" s="5"/>
    </row>
    <row r="6692" spans="1:4" x14ac:dyDescent="0.25">
      <c r="A6692" s="4" t="str">
        <f t="shared" si="192"/>
        <v/>
      </c>
      <c r="D6692" s="5"/>
    </row>
    <row r="6693" spans="1:4" x14ac:dyDescent="0.25">
      <c r="A6693" s="4" t="str">
        <f t="shared" si="192"/>
        <v/>
      </c>
      <c r="D6693" s="5"/>
    </row>
    <row r="6694" spans="1:4" x14ac:dyDescent="0.25">
      <c r="A6694" s="4" t="str">
        <f t="shared" si="192"/>
        <v/>
      </c>
      <c r="D6694" s="5"/>
    </row>
    <row r="6695" spans="1:4" x14ac:dyDescent="0.25">
      <c r="A6695" s="4" t="str">
        <f t="shared" si="192"/>
        <v/>
      </c>
      <c r="D6695" s="5"/>
    </row>
    <row r="6696" spans="1:4" x14ac:dyDescent="0.25">
      <c r="A6696" s="4" t="str">
        <f t="shared" si="192"/>
        <v/>
      </c>
      <c r="D6696" s="5"/>
    </row>
    <row r="6697" spans="1:4" x14ac:dyDescent="0.25">
      <c r="A6697" s="4" t="str">
        <f t="shared" si="192"/>
        <v/>
      </c>
      <c r="D6697" s="5"/>
    </row>
    <row r="6698" spans="1:4" x14ac:dyDescent="0.25">
      <c r="A6698" s="4" t="str">
        <f t="shared" si="192"/>
        <v/>
      </c>
      <c r="D6698" s="5"/>
    </row>
    <row r="6699" spans="1:4" x14ac:dyDescent="0.25">
      <c r="A6699" s="4" t="str">
        <f t="shared" si="192"/>
        <v/>
      </c>
      <c r="D6699" s="5"/>
    </row>
    <row r="6700" spans="1:4" x14ac:dyDescent="0.25">
      <c r="A6700" s="4" t="str">
        <f t="shared" si="192"/>
        <v/>
      </c>
      <c r="D6700" s="5"/>
    </row>
    <row r="6701" spans="1:4" x14ac:dyDescent="0.25">
      <c r="A6701" s="4" t="str">
        <f t="shared" si="192"/>
        <v/>
      </c>
      <c r="D6701" s="5"/>
    </row>
    <row r="6702" spans="1:4" x14ac:dyDescent="0.25">
      <c r="A6702" s="4" t="str">
        <f t="shared" si="192"/>
        <v/>
      </c>
      <c r="D6702" s="5"/>
    </row>
    <row r="6703" spans="1:4" x14ac:dyDescent="0.25">
      <c r="A6703" s="4" t="str">
        <f t="shared" si="192"/>
        <v/>
      </c>
      <c r="D6703" s="5"/>
    </row>
    <row r="6704" spans="1:4" x14ac:dyDescent="0.25">
      <c r="A6704" s="4" t="str">
        <f t="shared" si="192"/>
        <v/>
      </c>
      <c r="D6704" s="5"/>
    </row>
    <row r="6705" spans="1:4" x14ac:dyDescent="0.25">
      <c r="A6705" s="4" t="str">
        <f t="shared" si="192"/>
        <v/>
      </c>
      <c r="D6705" s="5"/>
    </row>
    <row r="6706" spans="1:4" x14ac:dyDescent="0.25">
      <c r="A6706" s="4" t="str">
        <f t="shared" si="192"/>
        <v/>
      </c>
      <c r="D6706" s="5"/>
    </row>
    <row r="6707" spans="1:4" x14ac:dyDescent="0.25">
      <c r="A6707" s="4" t="str">
        <f t="shared" si="192"/>
        <v/>
      </c>
      <c r="D6707" s="5"/>
    </row>
    <row r="6708" spans="1:4" x14ac:dyDescent="0.25">
      <c r="A6708" s="4" t="str">
        <f t="shared" si="192"/>
        <v/>
      </c>
      <c r="D6708" s="5"/>
    </row>
    <row r="6709" spans="1:4" x14ac:dyDescent="0.25">
      <c r="A6709" s="4" t="str">
        <f t="shared" si="192"/>
        <v/>
      </c>
      <c r="D6709" s="5"/>
    </row>
    <row r="6710" spans="1:4" x14ac:dyDescent="0.25">
      <c r="A6710" s="4" t="str">
        <f t="shared" si="192"/>
        <v/>
      </c>
      <c r="D6710" s="5"/>
    </row>
    <row r="6711" spans="1:4" x14ac:dyDescent="0.25">
      <c r="A6711" s="4" t="str">
        <f t="shared" si="192"/>
        <v/>
      </c>
      <c r="D6711" s="5"/>
    </row>
    <row r="6712" spans="1:4" x14ac:dyDescent="0.25">
      <c r="A6712" s="4" t="str">
        <f t="shared" si="192"/>
        <v/>
      </c>
      <c r="D6712" s="5"/>
    </row>
    <row r="6713" spans="1:4" x14ac:dyDescent="0.25">
      <c r="A6713" s="4" t="str">
        <f t="shared" si="192"/>
        <v/>
      </c>
      <c r="D6713" s="5"/>
    </row>
    <row r="6714" spans="1:4" x14ac:dyDescent="0.25">
      <c r="A6714" s="4" t="str">
        <f t="shared" si="192"/>
        <v/>
      </c>
      <c r="D6714" s="5"/>
    </row>
    <row r="6715" spans="1:4" x14ac:dyDescent="0.25">
      <c r="A6715" s="4" t="str">
        <f t="shared" si="192"/>
        <v/>
      </c>
      <c r="D6715" s="5"/>
    </row>
    <row r="6716" spans="1:4" x14ac:dyDescent="0.25">
      <c r="A6716" s="4" t="str">
        <f t="shared" si="192"/>
        <v/>
      </c>
      <c r="D6716" s="5"/>
    </row>
    <row r="6717" spans="1:4" x14ac:dyDescent="0.25">
      <c r="A6717" s="4" t="str">
        <f t="shared" si="192"/>
        <v/>
      </c>
      <c r="D6717" s="5"/>
    </row>
    <row r="6718" spans="1:4" x14ac:dyDescent="0.25">
      <c r="A6718" s="4" t="str">
        <f t="shared" si="192"/>
        <v/>
      </c>
      <c r="D6718" s="5"/>
    </row>
    <row r="6719" spans="1:4" x14ac:dyDescent="0.25">
      <c r="A6719" s="4" t="str">
        <f t="shared" si="192"/>
        <v/>
      </c>
      <c r="D6719" s="5"/>
    </row>
    <row r="6720" spans="1:4" x14ac:dyDescent="0.25">
      <c r="A6720" s="4" t="str">
        <f t="shared" si="192"/>
        <v/>
      </c>
      <c r="D6720" s="5"/>
    </row>
    <row r="6721" spans="1:4" x14ac:dyDescent="0.25">
      <c r="A6721" s="4" t="str">
        <f t="shared" si="192"/>
        <v/>
      </c>
      <c r="D6721" s="5"/>
    </row>
    <row r="6722" spans="1:4" x14ac:dyDescent="0.25">
      <c r="A6722" s="4" t="str">
        <f t="shared" si="192"/>
        <v/>
      </c>
      <c r="D6722" s="5"/>
    </row>
    <row r="6723" spans="1:4" x14ac:dyDescent="0.25">
      <c r="A6723" s="4" t="str">
        <f t="shared" ref="A6723:A6786" si="193">B6723&amp;C6723&amp;D6723&amp;E6723</f>
        <v/>
      </c>
      <c r="D6723" s="5"/>
    </row>
    <row r="6724" spans="1:4" x14ac:dyDescent="0.25">
      <c r="A6724" s="4" t="str">
        <f t="shared" si="193"/>
        <v/>
      </c>
      <c r="D6724" s="5"/>
    </row>
    <row r="6725" spans="1:4" x14ac:dyDescent="0.25">
      <c r="A6725" s="4" t="str">
        <f t="shared" si="193"/>
        <v/>
      </c>
      <c r="D6725" s="5"/>
    </row>
    <row r="6726" spans="1:4" x14ac:dyDescent="0.25">
      <c r="A6726" s="4" t="str">
        <f t="shared" si="193"/>
        <v/>
      </c>
      <c r="D6726" s="5"/>
    </row>
    <row r="6727" spans="1:4" x14ac:dyDescent="0.25">
      <c r="A6727" s="4" t="str">
        <f t="shared" si="193"/>
        <v/>
      </c>
      <c r="D6727" s="5"/>
    </row>
    <row r="6728" spans="1:4" x14ac:dyDescent="0.25">
      <c r="A6728" s="4" t="str">
        <f t="shared" si="193"/>
        <v/>
      </c>
      <c r="D6728" s="5"/>
    </row>
    <row r="6729" spans="1:4" x14ac:dyDescent="0.25">
      <c r="A6729" s="4" t="str">
        <f t="shared" si="193"/>
        <v/>
      </c>
      <c r="D6729" s="5"/>
    </row>
    <row r="6730" spans="1:4" x14ac:dyDescent="0.25">
      <c r="A6730" s="4" t="str">
        <f t="shared" si="193"/>
        <v/>
      </c>
      <c r="D6730" s="5"/>
    </row>
    <row r="6731" spans="1:4" x14ac:dyDescent="0.25">
      <c r="A6731" s="4" t="str">
        <f t="shared" si="193"/>
        <v/>
      </c>
      <c r="D6731" s="5"/>
    </row>
    <row r="6732" spans="1:4" x14ac:dyDescent="0.25">
      <c r="A6732" s="4" t="str">
        <f t="shared" si="193"/>
        <v/>
      </c>
      <c r="D6732" s="5"/>
    </row>
    <row r="6733" spans="1:4" x14ac:dyDescent="0.25">
      <c r="A6733" s="4" t="str">
        <f t="shared" si="193"/>
        <v/>
      </c>
      <c r="D6733" s="5"/>
    </row>
    <row r="6734" spans="1:4" x14ac:dyDescent="0.25">
      <c r="A6734" s="4" t="str">
        <f t="shared" si="193"/>
        <v/>
      </c>
      <c r="D6734" s="5"/>
    </row>
    <row r="6735" spans="1:4" x14ac:dyDescent="0.25">
      <c r="A6735" s="4" t="str">
        <f t="shared" si="193"/>
        <v/>
      </c>
      <c r="D6735" s="5"/>
    </row>
    <row r="6736" spans="1:4" x14ac:dyDescent="0.25">
      <c r="A6736" s="4" t="str">
        <f t="shared" si="193"/>
        <v/>
      </c>
      <c r="D6736" s="5"/>
    </row>
    <row r="6737" spans="1:4" x14ac:dyDescent="0.25">
      <c r="A6737" s="4" t="str">
        <f t="shared" si="193"/>
        <v/>
      </c>
      <c r="D6737" s="5"/>
    </row>
    <row r="6738" spans="1:4" x14ac:dyDescent="0.25">
      <c r="A6738" s="4" t="str">
        <f t="shared" si="193"/>
        <v/>
      </c>
      <c r="D6738" s="5"/>
    </row>
    <row r="6739" spans="1:4" x14ac:dyDescent="0.25">
      <c r="A6739" s="4" t="str">
        <f t="shared" si="193"/>
        <v/>
      </c>
      <c r="D6739" s="5"/>
    </row>
    <row r="6740" spans="1:4" x14ac:dyDescent="0.25">
      <c r="A6740" s="4" t="str">
        <f t="shared" si="193"/>
        <v/>
      </c>
      <c r="D6740" s="5"/>
    </row>
    <row r="6741" spans="1:4" x14ac:dyDescent="0.25">
      <c r="A6741" s="4" t="str">
        <f t="shared" si="193"/>
        <v/>
      </c>
      <c r="D6741" s="5"/>
    </row>
    <row r="6742" spans="1:4" x14ac:dyDescent="0.25">
      <c r="A6742" s="4" t="str">
        <f t="shared" si="193"/>
        <v/>
      </c>
      <c r="D6742" s="5"/>
    </row>
    <row r="6743" spans="1:4" x14ac:dyDescent="0.25">
      <c r="A6743" s="4" t="str">
        <f t="shared" si="193"/>
        <v/>
      </c>
      <c r="D6743" s="5"/>
    </row>
    <row r="6744" spans="1:4" x14ac:dyDescent="0.25">
      <c r="A6744" s="4" t="str">
        <f t="shared" si="193"/>
        <v/>
      </c>
      <c r="D6744" s="5"/>
    </row>
    <row r="6745" spans="1:4" x14ac:dyDescent="0.25">
      <c r="A6745" s="4" t="str">
        <f t="shared" si="193"/>
        <v/>
      </c>
      <c r="D6745" s="5"/>
    </row>
    <row r="6746" spans="1:4" x14ac:dyDescent="0.25">
      <c r="A6746" s="4" t="str">
        <f t="shared" si="193"/>
        <v/>
      </c>
      <c r="D6746" s="5"/>
    </row>
    <row r="6747" spans="1:4" x14ac:dyDescent="0.25">
      <c r="A6747" s="4" t="str">
        <f t="shared" si="193"/>
        <v/>
      </c>
      <c r="D6747" s="5"/>
    </row>
    <row r="6748" spans="1:4" x14ac:dyDescent="0.25">
      <c r="A6748" s="4" t="str">
        <f t="shared" si="193"/>
        <v/>
      </c>
      <c r="D6748" s="5"/>
    </row>
    <row r="6749" spans="1:4" x14ac:dyDescent="0.25">
      <c r="A6749" s="4" t="str">
        <f t="shared" si="193"/>
        <v/>
      </c>
      <c r="D6749" s="5"/>
    </row>
    <row r="6750" spans="1:4" x14ac:dyDescent="0.25">
      <c r="A6750" s="4" t="str">
        <f t="shared" si="193"/>
        <v/>
      </c>
      <c r="D6750" s="5"/>
    </row>
    <row r="6751" spans="1:4" x14ac:dyDescent="0.25">
      <c r="A6751" s="4" t="str">
        <f t="shared" si="193"/>
        <v/>
      </c>
      <c r="D6751" s="5"/>
    </row>
    <row r="6752" spans="1:4" x14ac:dyDescent="0.25">
      <c r="A6752" s="4" t="str">
        <f t="shared" si="193"/>
        <v/>
      </c>
      <c r="D6752" s="5"/>
    </row>
    <row r="6753" spans="1:4" x14ac:dyDescent="0.25">
      <c r="A6753" s="4" t="str">
        <f t="shared" si="193"/>
        <v/>
      </c>
      <c r="D6753" s="5"/>
    </row>
    <row r="6754" spans="1:4" x14ac:dyDescent="0.25">
      <c r="A6754" s="4" t="str">
        <f t="shared" si="193"/>
        <v/>
      </c>
      <c r="D6754" s="5"/>
    </row>
    <row r="6755" spans="1:4" x14ac:dyDescent="0.25">
      <c r="A6755" s="4" t="str">
        <f t="shared" si="193"/>
        <v/>
      </c>
      <c r="D6755" s="5"/>
    </row>
    <row r="6756" spans="1:4" x14ac:dyDescent="0.25">
      <c r="A6756" s="4" t="str">
        <f t="shared" si="193"/>
        <v/>
      </c>
      <c r="D6756" s="5"/>
    </row>
    <row r="6757" spans="1:4" x14ac:dyDescent="0.25">
      <c r="A6757" s="4" t="str">
        <f t="shared" si="193"/>
        <v/>
      </c>
      <c r="D6757" s="5"/>
    </row>
    <row r="6758" spans="1:4" x14ac:dyDescent="0.25">
      <c r="A6758" s="4" t="str">
        <f t="shared" si="193"/>
        <v/>
      </c>
      <c r="D6758" s="5"/>
    </row>
    <row r="6759" spans="1:4" x14ac:dyDescent="0.25">
      <c r="A6759" s="4" t="str">
        <f t="shared" si="193"/>
        <v/>
      </c>
      <c r="D6759" s="5"/>
    </row>
    <row r="6760" spans="1:4" x14ac:dyDescent="0.25">
      <c r="A6760" s="4" t="str">
        <f t="shared" si="193"/>
        <v/>
      </c>
      <c r="D6760" s="5"/>
    </row>
    <row r="6761" spans="1:4" x14ac:dyDescent="0.25">
      <c r="A6761" s="4" t="str">
        <f t="shared" si="193"/>
        <v/>
      </c>
      <c r="D6761" s="5"/>
    </row>
    <row r="6762" spans="1:4" x14ac:dyDescent="0.25">
      <c r="A6762" s="4" t="str">
        <f t="shared" si="193"/>
        <v/>
      </c>
      <c r="D6762" s="5"/>
    </row>
    <row r="6763" spans="1:4" x14ac:dyDescent="0.25">
      <c r="A6763" s="4" t="str">
        <f t="shared" si="193"/>
        <v/>
      </c>
      <c r="D6763" s="5"/>
    </row>
    <row r="6764" spans="1:4" x14ac:dyDescent="0.25">
      <c r="A6764" s="4" t="str">
        <f t="shared" si="193"/>
        <v/>
      </c>
      <c r="D6764" s="5"/>
    </row>
    <row r="6765" spans="1:4" x14ac:dyDescent="0.25">
      <c r="A6765" s="4" t="str">
        <f t="shared" si="193"/>
        <v/>
      </c>
      <c r="D6765" s="5"/>
    </row>
    <row r="6766" spans="1:4" x14ac:dyDescent="0.25">
      <c r="A6766" s="4" t="str">
        <f t="shared" si="193"/>
        <v/>
      </c>
      <c r="D6766" s="5"/>
    </row>
    <row r="6767" spans="1:4" x14ac:dyDescent="0.25">
      <c r="A6767" s="4" t="str">
        <f t="shared" si="193"/>
        <v/>
      </c>
      <c r="D6767" s="5"/>
    </row>
    <row r="6768" spans="1:4" x14ac:dyDescent="0.25">
      <c r="A6768" s="4" t="str">
        <f t="shared" si="193"/>
        <v/>
      </c>
      <c r="D6768" s="5"/>
    </row>
    <row r="6769" spans="1:4" x14ac:dyDescent="0.25">
      <c r="A6769" s="4" t="str">
        <f t="shared" si="193"/>
        <v/>
      </c>
      <c r="D6769" s="5"/>
    </row>
    <row r="6770" spans="1:4" x14ac:dyDescent="0.25">
      <c r="A6770" s="4" t="str">
        <f t="shared" si="193"/>
        <v/>
      </c>
      <c r="D6770" s="5"/>
    </row>
    <row r="6771" spans="1:4" x14ac:dyDescent="0.25">
      <c r="A6771" s="4" t="str">
        <f t="shared" si="193"/>
        <v/>
      </c>
      <c r="D6771" s="5"/>
    </row>
    <row r="6772" spans="1:4" x14ac:dyDescent="0.25">
      <c r="A6772" s="4" t="str">
        <f t="shared" si="193"/>
        <v/>
      </c>
      <c r="D6772" s="5"/>
    </row>
    <row r="6773" spans="1:4" x14ac:dyDescent="0.25">
      <c r="A6773" s="4" t="str">
        <f t="shared" si="193"/>
        <v/>
      </c>
      <c r="D6773" s="5"/>
    </row>
    <row r="6774" spans="1:4" x14ac:dyDescent="0.25">
      <c r="A6774" s="4" t="str">
        <f t="shared" si="193"/>
        <v/>
      </c>
      <c r="D6774" s="5"/>
    </row>
    <row r="6775" spans="1:4" x14ac:dyDescent="0.25">
      <c r="A6775" s="4" t="str">
        <f t="shared" si="193"/>
        <v/>
      </c>
      <c r="D6775" s="5"/>
    </row>
    <row r="6776" spans="1:4" x14ac:dyDescent="0.25">
      <c r="A6776" s="4" t="str">
        <f t="shared" si="193"/>
        <v/>
      </c>
      <c r="D6776" s="5"/>
    </row>
    <row r="6777" spans="1:4" x14ac:dyDescent="0.25">
      <c r="A6777" s="4" t="str">
        <f t="shared" si="193"/>
        <v/>
      </c>
      <c r="D6777" s="5"/>
    </row>
    <row r="6778" spans="1:4" x14ac:dyDescent="0.25">
      <c r="A6778" s="4" t="str">
        <f t="shared" si="193"/>
        <v/>
      </c>
      <c r="D6778" s="5"/>
    </row>
    <row r="6779" spans="1:4" x14ac:dyDescent="0.25">
      <c r="A6779" s="4" t="str">
        <f t="shared" si="193"/>
        <v/>
      </c>
      <c r="D6779" s="5"/>
    </row>
    <row r="6780" spans="1:4" x14ac:dyDescent="0.25">
      <c r="A6780" s="4" t="str">
        <f t="shared" si="193"/>
        <v/>
      </c>
      <c r="D6780" s="5"/>
    </row>
    <row r="6781" spans="1:4" x14ac:dyDescent="0.25">
      <c r="A6781" s="4" t="str">
        <f t="shared" si="193"/>
        <v/>
      </c>
      <c r="D6781" s="5"/>
    </row>
    <row r="6782" spans="1:4" x14ac:dyDescent="0.25">
      <c r="A6782" s="4" t="str">
        <f t="shared" si="193"/>
        <v/>
      </c>
      <c r="D6782" s="5"/>
    </row>
    <row r="6783" spans="1:4" x14ac:dyDescent="0.25">
      <c r="A6783" s="4" t="str">
        <f t="shared" si="193"/>
        <v/>
      </c>
      <c r="D6783" s="5"/>
    </row>
    <row r="6784" spans="1:4" x14ac:dyDescent="0.25">
      <c r="A6784" s="4" t="str">
        <f t="shared" si="193"/>
        <v/>
      </c>
      <c r="D6784" s="5"/>
    </row>
    <row r="6785" spans="1:4" x14ac:dyDescent="0.25">
      <c r="A6785" s="4" t="str">
        <f t="shared" si="193"/>
        <v/>
      </c>
      <c r="D6785" s="5"/>
    </row>
    <row r="6786" spans="1:4" x14ac:dyDescent="0.25">
      <c r="A6786" s="4" t="str">
        <f t="shared" si="193"/>
        <v/>
      </c>
      <c r="D6786" s="5"/>
    </row>
    <row r="6787" spans="1:4" x14ac:dyDescent="0.25">
      <c r="A6787" s="4" t="str">
        <f t="shared" ref="A6787:A6850" si="194">B6787&amp;C6787&amp;D6787&amp;E6787</f>
        <v/>
      </c>
      <c r="D6787" s="5"/>
    </row>
    <row r="6788" spans="1:4" x14ac:dyDescent="0.25">
      <c r="A6788" s="4" t="str">
        <f t="shared" si="194"/>
        <v/>
      </c>
      <c r="D6788" s="5"/>
    </row>
    <row r="6789" spans="1:4" x14ac:dyDescent="0.25">
      <c r="A6789" s="4" t="str">
        <f t="shared" si="194"/>
        <v/>
      </c>
      <c r="D6789" s="5"/>
    </row>
    <row r="6790" spans="1:4" x14ac:dyDescent="0.25">
      <c r="A6790" s="4" t="str">
        <f t="shared" si="194"/>
        <v/>
      </c>
      <c r="D6790" s="5"/>
    </row>
    <row r="6791" spans="1:4" x14ac:dyDescent="0.25">
      <c r="A6791" s="4" t="str">
        <f t="shared" si="194"/>
        <v/>
      </c>
      <c r="D6791" s="5"/>
    </row>
    <row r="6792" spans="1:4" x14ac:dyDescent="0.25">
      <c r="A6792" s="4" t="str">
        <f t="shared" si="194"/>
        <v/>
      </c>
      <c r="D6792" s="5"/>
    </row>
    <row r="6793" spans="1:4" x14ac:dyDescent="0.25">
      <c r="A6793" s="4" t="str">
        <f t="shared" si="194"/>
        <v/>
      </c>
      <c r="D6793" s="5"/>
    </row>
    <row r="6794" spans="1:4" x14ac:dyDescent="0.25">
      <c r="A6794" s="4" t="str">
        <f t="shared" si="194"/>
        <v/>
      </c>
      <c r="D6794" s="5"/>
    </row>
    <row r="6795" spans="1:4" x14ac:dyDescent="0.25">
      <c r="A6795" s="4" t="str">
        <f t="shared" si="194"/>
        <v/>
      </c>
      <c r="D6795" s="5"/>
    </row>
    <row r="6796" spans="1:4" x14ac:dyDescent="0.25">
      <c r="A6796" s="4" t="str">
        <f t="shared" si="194"/>
        <v/>
      </c>
      <c r="D6796" s="5"/>
    </row>
    <row r="6797" spans="1:4" x14ac:dyDescent="0.25">
      <c r="A6797" s="4" t="str">
        <f t="shared" si="194"/>
        <v/>
      </c>
      <c r="D6797" s="5"/>
    </row>
    <row r="6798" spans="1:4" x14ac:dyDescent="0.25">
      <c r="A6798" s="4" t="str">
        <f t="shared" si="194"/>
        <v/>
      </c>
      <c r="D6798" s="5"/>
    </row>
    <row r="6799" spans="1:4" x14ac:dyDescent="0.25">
      <c r="A6799" s="4" t="str">
        <f t="shared" si="194"/>
        <v/>
      </c>
      <c r="D6799" s="5"/>
    </row>
    <row r="6800" spans="1:4" x14ac:dyDescent="0.25">
      <c r="A6800" s="4" t="str">
        <f t="shared" si="194"/>
        <v/>
      </c>
      <c r="D6800" s="5"/>
    </row>
    <row r="6801" spans="1:4" x14ac:dyDescent="0.25">
      <c r="A6801" s="4" t="str">
        <f t="shared" si="194"/>
        <v/>
      </c>
      <c r="D6801" s="5"/>
    </row>
    <row r="6802" spans="1:4" x14ac:dyDescent="0.25">
      <c r="A6802" s="4" t="str">
        <f t="shared" si="194"/>
        <v/>
      </c>
      <c r="D6802" s="5"/>
    </row>
    <row r="6803" spans="1:4" x14ac:dyDescent="0.25">
      <c r="A6803" s="4" t="str">
        <f t="shared" si="194"/>
        <v/>
      </c>
      <c r="D6803" s="5"/>
    </row>
    <row r="6804" spans="1:4" x14ac:dyDescent="0.25">
      <c r="A6804" s="4" t="str">
        <f t="shared" si="194"/>
        <v/>
      </c>
      <c r="D6804" s="5"/>
    </row>
    <row r="6805" spans="1:4" x14ac:dyDescent="0.25">
      <c r="A6805" s="4" t="str">
        <f t="shared" si="194"/>
        <v/>
      </c>
      <c r="D6805" s="5"/>
    </row>
    <row r="6806" spans="1:4" x14ac:dyDescent="0.25">
      <c r="A6806" s="4" t="str">
        <f t="shared" si="194"/>
        <v/>
      </c>
      <c r="D6806" s="5"/>
    </row>
    <row r="6807" spans="1:4" x14ac:dyDescent="0.25">
      <c r="A6807" s="4" t="str">
        <f t="shared" si="194"/>
        <v/>
      </c>
      <c r="D6807" s="5"/>
    </row>
    <row r="6808" spans="1:4" x14ac:dyDescent="0.25">
      <c r="A6808" s="4" t="str">
        <f t="shared" si="194"/>
        <v/>
      </c>
      <c r="D6808" s="5"/>
    </row>
    <row r="6809" spans="1:4" x14ac:dyDescent="0.25">
      <c r="A6809" s="4" t="str">
        <f t="shared" si="194"/>
        <v/>
      </c>
      <c r="D6809" s="5"/>
    </row>
    <row r="6810" spans="1:4" x14ac:dyDescent="0.25">
      <c r="A6810" s="4" t="str">
        <f t="shared" si="194"/>
        <v/>
      </c>
      <c r="D6810" s="5"/>
    </row>
    <row r="6811" spans="1:4" x14ac:dyDescent="0.25">
      <c r="A6811" s="4" t="str">
        <f t="shared" si="194"/>
        <v/>
      </c>
      <c r="D6811" s="5"/>
    </row>
    <row r="6812" spans="1:4" x14ac:dyDescent="0.25">
      <c r="A6812" s="4" t="str">
        <f t="shared" si="194"/>
        <v/>
      </c>
      <c r="D6812" s="5"/>
    </row>
    <row r="6813" spans="1:4" x14ac:dyDescent="0.25">
      <c r="A6813" s="4" t="str">
        <f t="shared" si="194"/>
        <v/>
      </c>
      <c r="D6813" s="5"/>
    </row>
    <row r="6814" spans="1:4" x14ac:dyDescent="0.25">
      <c r="A6814" s="4" t="str">
        <f t="shared" si="194"/>
        <v/>
      </c>
      <c r="D6814" s="5"/>
    </row>
    <row r="6815" spans="1:4" x14ac:dyDescent="0.25">
      <c r="A6815" s="4" t="str">
        <f t="shared" si="194"/>
        <v/>
      </c>
      <c r="D6815" s="5"/>
    </row>
    <row r="6816" spans="1:4" x14ac:dyDescent="0.25">
      <c r="A6816" s="4" t="str">
        <f t="shared" si="194"/>
        <v/>
      </c>
      <c r="D6816" s="5"/>
    </row>
    <row r="6817" spans="1:4" x14ac:dyDescent="0.25">
      <c r="A6817" s="4" t="str">
        <f t="shared" si="194"/>
        <v/>
      </c>
      <c r="D6817" s="5"/>
    </row>
    <row r="6818" spans="1:4" x14ac:dyDescent="0.25">
      <c r="A6818" s="4" t="str">
        <f t="shared" si="194"/>
        <v/>
      </c>
      <c r="D6818" s="5"/>
    </row>
    <row r="6819" spans="1:4" x14ac:dyDescent="0.25">
      <c r="A6819" s="4" t="str">
        <f t="shared" si="194"/>
        <v/>
      </c>
      <c r="D6819" s="5"/>
    </row>
    <row r="6820" spans="1:4" x14ac:dyDescent="0.25">
      <c r="A6820" s="4" t="str">
        <f t="shared" si="194"/>
        <v/>
      </c>
      <c r="D6820" s="5"/>
    </row>
    <row r="6821" spans="1:4" x14ac:dyDescent="0.25">
      <c r="A6821" s="4" t="str">
        <f t="shared" si="194"/>
        <v/>
      </c>
      <c r="D6821" s="5"/>
    </row>
    <row r="6822" spans="1:4" x14ac:dyDescent="0.25">
      <c r="A6822" s="4" t="str">
        <f t="shared" si="194"/>
        <v/>
      </c>
      <c r="D6822" s="5"/>
    </row>
    <row r="6823" spans="1:4" x14ac:dyDescent="0.25">
      <c r="A6823" s="4" t="str">
        <f t="shared" si="194"/>
        <v/>
      </c>
      <c r="D6823" s="5"/>
    </row>
    <row r="6824" spans="1:4" x14ac:dyDescent="0.25">
      <c r="A6824" s="4" t="str">
        <f t="shared" si="194"/>
        <v/>
      </c>
      <c r="D6824" s="5"/>
    </row>
    <row r="6825" spans="1:4" x14ac:dyDescent="0.25">
      <c r="A6825" s="4" t="str">
        <f t="shared" si="194"/>
        <v/>
      </c>
      <c r="D6825" s="5"/>
    </row>
    <row r="6826" spans="1:4" x14ac:dyDescent="0.25">
      <c r="A6826" s="4" t="str">
        <f t="shared" si="194"/>
        <v/>
      </c>
      <c r="D6826" s="5"/>
    </row>
    <row r="6827" spans="1:4" x14ac:dyDescent="0.25">
      <c r="A6827" s="4" t="str">
        <f t="shared" si="194"/>
        <v/>
      </c>
      <c r="D6827" s="5"/>
    </row>
    <row r="6828" spans="1:4" x14ac:dyDescent="0.25">
      <c r="A6828" s="4" t="str">
        <f t="shared" si="194"/>
        <v/>
      </c>
      <c r="D6828" s="5"/>
    </row>
    <row r="6829" spans="1:4" x14ac:dyDescent="0.25">
      <c r="A6829" s="4" t="str">
        <f t="shared" si="194"/>
        <v/>
      </c>
      <c r="D6829" s="5"/>
    </row>
    <row r="6830" spans="1:4" x14ac:dyDescent="0.25">
      <c r="A6830" s="4" t="str">
        <f t="shared" si="194"/>
        <v/>
      </c>
      <c r="D6830" s="5"/>
    </row>
    <row r="6831" spans="1:4" x14ac:dyDescent="0.25">
      <c r="A6831" s="4" t="str">
        <f t="shared" si="194"/>
        <v/>
      </c>
      <c r="D6831" s="5"/>
    </row>
    <row r="6832" spans="1:4" x14ac:dyDescent="0.25">
      <c r="A6832" s="4" t="str">
        <f t="shared" si="194"/>
        <v/>
      </c>
      <c r="D6832" s="5"/>
    </row>
    <row r="6833" spans="1:4" x14ac:dyDescent="0.25">
      <c r="A6833" s="4" t="str">
        <f t="shared" si="194"/>
        <v/>
      </c>
      <c r="D6833" s="5"/>
    </row>
    <row r="6834" spans="1:4" x14ac:dyDescent="0.25">
      <c r="A6834" s="4" t="str">
        <f t="shared" si="194"/>
        <v/>
      </c>
      <c r="D6834" s="5"/>
    </row>
    <row r="6835" spans="1:4" x14ac:dyDescent="0.25">
      <c r="A6835" s="4" t="str">
        <f t="shared" si="194"/>
        <v/>
      </c>
      <c r="D6835" s="5"/>
    </row>
    <row r="6836" spans="1:4" x14ac:dyDescent="0.25">
      <c r="A6836" s="4" t="str">
        <f t="shared" si="194"/>
        <v/>
      </c>
      <c r="D6836" s="5"/>
    </row>
    <row r="6837" spans="1:4" x14ac:dyDescent="0.25">
      <c r="A6837" s="4" t="str">
        <f t="shared" si="194"/>
        <v/>
      </c>
      <c r="D6837" s="5"/>
    </row>
    <row r="6838" spans="1:4" x14ac:dyDescent="0.25">
      <c r="A6838" s="4" t="str">
        <f t="shared" si="194"/>
        <v/>
      </c>
      <c r="D6838" s="5"/>
    </row>
    <row r="6839" spans="1:4" x14ac:dyDescent="0.25">
      <c r="A6839" s="4" t="str">
        <f t="shared" si="194"/>
        <v/>
      </c>
      <c r="D6839" s="5"/>
    </row>
    <row r="6840" spans="1:4" x14ac:dyDescent="0.25">
      <c r="A6840" s="4" t="str">
        <f t="shared" si="194"/>
        <v/>
      </c>
      <c r="D6840" s="5"/>
    </row>
    <row r="6841" spans="1:4" x14ac:dyDescent="0.25">
      <c r="A6841" s="4" t="str">
        <f t="shared" si="194"/>
        <v/>
      </c>
      <c r="D6841" s="5"/>
    </row>
    <row r="6842" spans="1:4" x14ac:dyDescent="0.25">
      <c r="A6842" s="4" t="str">
        <f t="shared" si="194"/>
        <v/>
      </c>
      <c r="D6842" s="5"/>
    </row>
    <row r="6843" spans="1:4" x14ac:dyDescent="0.25">
      <c r="A6843" s="4" t="str">
        <f t="shared" si="194"/>
        <v/>
      </c>
      <c r="D6843" s="5"/>
    </row>
    <row r="6844" spans="1:4" x14ac:dyDescent="0.25">
      <c r="A6844" s="4" t="str">
        <f t="shared" si="194"/>
        <v/>
      </c>
      <c r="D6844" s="5"/>
    </row>
    <row r="6845" spans="1:4" x14ac:dyDescent="0.25">
      <c r="A6845" s="4" t="str">
        <f t="shared" si="194"/>
        <v/>
      </c>
      <c r="D6845" s="5"/>
    </row>
    <row r="6846" spans="1:4" x14ac:dyDescent="0.25">
      <c r="A6846" s="4" t="str">
        <f t="shared" si="194"/>
        <v/>
      </c>
      <c r="D6846" s="5"/>
    </row>
    <row r="6847" spans="1:4" x14ac:dyDescent="0.25">
      <c r="A6847" s="4" t="str">
        <f t="shared" si="194"/>
        <v/>
      </c>
      <c r="D6847" s="5"/>
    </row>
    <row r="6848" spans="1:4" x14ac:dyDescent="0.25">
      <c r="A6848" s="4" t="str">
        <f t="shared" si="194"/>
        <v/>
      </c>
      <c r="D6848" s="5"/>
    </row>
    <row r="6849" spans="1:4" x14ac:dyDescent="0.25">
      <c r="A6849" s="4" t="str">
        <f t="shared" si="194"/>
        <v/>
      </c>
      <c r="D6849" s="5"/>
    </row>
    <row r="6850" spans="1:4" x14ac:dyDescent="0.25">
      <c r="A6850" s="4" t="str">
        <f t="shared" si="194"/>
        <v/>
      </c>
      <c r="D6850" s="5"/>
    </row>
    <row r="6851" spans="1:4" x14ac:dyDescent="0.25">
      <c r="A6851" s="4" t="str">
        <f t="shared" ref="A6851:A6914" si="195">B6851&amp;C6851&amp;D6851&amp;E6851</f>
        <v/>
      </c>
      <c r="D6851" s="5"/>
    </row>
    <row r="6852" spans="1:4" x14ac:dyDescent="0.25">
      <c r="A6852" s="4" t="str">
        <f t="shared" si="195"/>
        <v/>
      </c>
      <c r="D6852" s="5"/>
    </row>
    <row r="6853" spans="1:4" x14ac:dyDescent="0.25">
      <c r="A6853" s="4" t="str">
        <f t="shared" si="195"/>
        <v/>
      </c>
      <c r="D6853" s="5"/>
    </row>
    <row r="6854" spans="1:4" x14ac:dyDescent="0.25">
      <c r="A6854" s="4" t="str">
        <f t="shared" si="195"/>
        <v/>
      </c>
      <c r="D6854" s="5"/>
    </row>
    <row r="6855" spans="1:4" x14ac:dyDescent="0.25">
      <c r="A6855" s="4" t="str">
        <f t="shared" si="195"/>
        <v/>
      </c>
      <c r="D6855" s="5"/>
    </row>
    <row r="6856" spans="1:4" x14ac:dyDescent="0.25">
      <c r="A6856" s="4" t="str">
        <f t="shared" si="195"/>
        <v/>
      </c>
      <c r="D6856" s="5"/>
    </row>
    <row r="6857" spans="1:4" x14ac:dyDescent="0.25">
      <c r="A6857" s="4" t="str">
        <f t="shared" si="195"/>
        <v/>
      </c>
      <c r="D6857" s="5"/>
    </row>
    <row r="6858" spans="1:4" x14ac:dyDescent="0.25">
      <c r="A6858" s="4" t="str">
        <f t="shared" si="195"/>
        <v/>
      </c>
      <c r="D6858" s="5"/>
    </row>
    <row r="6859" spans="1:4" x14ac:dyDescent="0.25">
      <c r="A6859" s="4" t="str">
        <f t="shared" si="195"/>
        <v/>
      </c>
      <c r="D6859" s="5"/>
    </row>
    <row r="6860" spans="1:4" x14ac:dyDescent="0.25">
      <c r="A6860" s="4" t="str">
        <f t="shared" si="195"/>
        <v/>
      </c>
      <c r="D6860" s="5"/>
    </row>
    <row r="6861" spans="1:4" x14ac:dyDescent="0.25">
      <c r="A6861" s="4" t="str">
        <f t="shared" si="195"/>
        <v/>
      </c>
      <c r="D6861" s="5"/>
    </row>
    <row r="6862" spans="1:4" x14ac:dyDescent="0.25">
      <c r="A6862" s="4" t="str">
        <f t="shared" si="195"/>
        <v/>
      </c>
      <c r="D6862" s="5"/>
    </row>
    <row r="6863" spans="1:4" x14ac:dyDescent="0.25">
      <c r="A6863" s="4" t="str">
        <f t="shared" si="195"/>
        <v/>
      </c>
      <c r="D6863" s="5"/>
    </row>
    <row r="6864" spans="1:4" x14ac:dyDescent="0.25">
      <c r="A6864" s="4" t="str">
        <f t="shared" si="195"/>
        <v/>
      </c>
      <c r="D6864" s="5"/>
    </row>
    <row r="6865" spans="1:4" x14ac:dyDescent="0.25">
      <c r="A6865" s="4" t="str">
        <f t="shared" si="195"/>
        <v/>
      </c>
      <c r="D6865" s="5"/>
    </row>
    <row r="6866" spans="1:4" x14ac:dyDescent="0.25">
      <c r="A6866" s="4" t="str">
        <f t="shared" si="195"/>
        <v/>
      </c>
      <c r="D6866" s="5"/>
    </row>
    <row r="6867" spans="1:4" x14ac:dyDescent="0.25">
      <c r="A6867" s="4" t="str">
        <f t="shared" si="195"/>
        <v/>
      </c>
      <c r="D6867" s="5"/>
    </row>
    <row r="6868" spans="1:4" x14ac:dyDescent="0.25">
      <c r="A6868" s="4" t="str">
        <f t="shared" si="195"/>
        <v/>
      </c>
      <c r="D6868" s="5"/>
    </row>
    <row r="6869" spans="1:4" x14ac:dyDescent="0.25">
      <c r="A6869" s="4" t="str">
        <f t="shared" si="195"/>
        <v/>
      </c>
      <c r="D6869" s="5"/>
    </row>
    <row r="6870" spans="1:4" x14ac:dyDescent="0.25">
      <c r="A6870" s="4" t="str">
        <f t="shared" si="195"/>
        <v/>
      </c>
      <c r="D6870" s="5"/>
    </row>
    <row r="6871" spans="1:4" x14ac:dyDescent="0.25">
      <c r="A6871" s="4" t="str">
        <f t="shared" si="195"/>
        <v/>
      </c>
      <c r="D6871" s="5"/>
    </row>
    <row r="6872" spans="1:4" x14ac:dyDescent="0.25">
      <c r="A6872" s="4" t="str">
        <f t="shared" si="195"/>
        <v/>
      </c>
      <c r="D6872" s="5"/>
    </row>
    <row r="6873" spans="1:4" x14ac:dyDescent="0.25">
      <c r="A6873" s="4" t="str">
        <f t="shared" si="195"/>
        <v/>
      </c>
      <c r="D6873" s="5"/>
    </row>
    <row r="6874" spans="1:4" x14ac:dyDescent="0.25">
      <c r="A6874" s="4" t="str">
        <f t="shared" si="195"/>
        <v/>
      </c>
      <c r="D6874" s="5"/>
    </row>
    <row r="6875" spans="1:4" x14ac:dyDescent="0.25">
      <c r="A6875" s="4" t="str">
        <f t="shared" si="195"/>
        <v/>
      </c>
      <c r="D6875" s="5"/>
    </row>
    <row r="6876" spans="1:4" x14ac:dyDescent="0.25">
      <c r="A6876" s="4" t="str">
        <f t="shared" si="195"/>
        <v/>
      </c>
      <c r="D6876" s="5"/>
    </row>
    <row r="6877" spans="1:4" x14ac:dyDescent="0.25">
      <c r="A6877" s="4" t="str">
        <f t="shared" si="195"/>
        <v/>
      </c>
      <c r="D6877" s="5"/>
    </row>
    <row r="6878" spans="1:4" x14ac:dyDescent="0.25">
      <c r="A6878" s="4" t="str">
        <f t="shared" si="195"/>
        <v/>
      </c>
      <c r="D6878" s="5"/>
    </row>
    <row r="6879" spans="1:4" x14ac:dyDescent="0.25">
      <c r="A6879" s="4" t="str">
        <f t="shared" si="195"/>
        <v/>
      </c>
      <c r="D6879" s="5"/>
    </row>
    <row r="6880" spans="1:4" x14ac:dyDescent="0.25">
      <c r="A6880" s="4" t="str">
        <f t="shared" si="195"/>
        <v/>
      </c>
      <c r="D6880" s="5"/>
    </row>
    <row r="6881" spans="1:4" x14ac:dyDescent="0.25">
      <c r="A6881" s="4" t="str">
        <f t="shared" si="195"/>
        <v/>
      </c>
      <c r="D6881" s="5"/>
    </row>
    <row r="6882" spans="1:4" x14ac:dyDescent="0.25">
      <c r="A6882" s="4" t="str">
        <f t="shared" si="195"/>
        <v/>
      </c>
      <c r="D6882" s="5"/>
    </row>
    <row r="6883" spans="1:4" x14ac:dyDescent="0.25">
      <c r="A6883" s="4" t="str">
        <f t="shared" si="195"/>
        <v/>
      </c>
      <c r="D6883" s="5"/>
    </row>
    <row r="6884" spans="1:4" x14ac:dyDescent="0.25">
      <c r="A6884" s="4" t="str">
        <f t="shared" si="195"/>
        <v/>
      </c>
      <c r="D6884" s="5"/>
    </row>
    <row r="6885" spans="1:4" x14ac:dyDescent="0.25">
      <c r="A6885" s="4" t="str">
        <f t="shared" si="195"/>
        <v/>
      </c>
      <c r="D6885" s="5"/>
    </row>
    <row r="6886" spans="1:4" x14ac:dyDescent="0.25">
      <c r="A6886" s="4" t="str">
        <f t="shared" si="195"/>
        <v/>
      </c>
      <c r="D6886" s="5"/>
    </row>
    <row r="6887" spans="1:4" x14ac:dyDescent="0.25">
      <c r="A6887" s="4" t="str">
        <f t="shared" si="195"/>
        <v/>
      </c>
      <c r="D6887" s="5"/>
    </row>
    <row r="6888" spans="1:4" x14ac:dyDescent="0.25">
      <c r="A6888" s="4" t="str">
        <f t="shared" si="195"/>
        <v/>
      </c>
      <c r="D6888" s="5"/>
    </row>
    <row r="6889" spans="1:4" x14ac:dyDescent="0.25">
      <c r="A6889" s="4" t="str">
        <f t="shared" si="195"/>
        <v/>
      </c>
      <c r="D6889" s="5"/>
    </row>
    <row r="6890" spans="1:4" x14ac:dyDescent="0.25">
      <c r="A6890" s="4" t="str">
        <f t="shared" si="195"/>
        <v/>
      </c>
      <c r="D6890" s="5"/>
    </row>
    <row r="6891" spans="1:4" x14ac:dyDescent="0.25">
      <c r="A6891" s="4" t="str">
        <f t="shared" si="195"/>
        <v/>
      </c>
      <c r="D6891" s="5"/>
    </row>
    <row r="6892" spans="1:4" x14ac:dyDescent="0.25">
      <c r="A6892" s="4" t="str">
        <f t="shared" si="195"/>
        <v/>
      </c>
      <c r="D6892" s="5"/>
    </row>
    <row r="6893" spans="1:4" x14ac:dyDescent="0.25">
      <c r="A6893" s="4" t="str">
        <f t="shared" si="195"/>
        <v/>
      </c>
      <c r="D6893" s="5"/>
    </row>
    <row r="6894" spans="1:4" x14ac:dyDescent="0.25">
      <c r="A6894" s="4" t="str">
        <f t="shared" si="195"/>
        <v/>
      </c>
      <c r="D6894" s="5"/>
    </row>
    <row r="6895" spans="1:4" x14ac:dyDescent="0.25">
      <c r="A6895" s="4" t="str">
        <f t="shared" si="195"/>
        <v/>
      </c>
      <c r="D6895" s="5"/>
    </row>
    <row r="6896" spans="1:4" x14ac:dyDescent="0.25">
      <c r="A6896" s="4" t="str">
        <f t="shared" si="195"/>
        <v/>
      </c>
      <c r="D6896" s="5"/>
    </row>
    <row r="6897" spans="1:4" x14ac:dyDescent="0.25">
      <c r="A6897" s="4" t="str">
        <f t="shared" si="195"/>
        <v/>
      </c>
      <c r="D6897" s="5"/>
    </row>
    <row r="6898" spans="1:4" x14ac:dyDescent="0.25">
      <c r="A6898" s="4" t="str">
        <f t="shared" si="195"/>
        <v/>
      </c>
      <c r="D6898" s="5"/>
    </row>
    <row r="6899" spans="1:4" x14ac:dyDescent="0.25">
      <c r="A6899" s="4" t="str">
        <f t="shared" si="195"/>
        <v/>
      </c>
      <c r="D6899" s="5"/>
    </row>
    <row r="6900" spans="1:4" x14ac:dyDescent="0.25">
      <c r="A6900" s="4" t="str">
        <f t="shared" si="195"/>
        <v/>
      </c>
      <c r="D6900" s="5"/>
    </row>
    <row r="6901" spans="1:4" x14ac:dyDescent="0.25">
      <c r="A6901" s="4" t="str">
        <f t="shared" si="195"/>
        <v/>
      </c>
      <c r="D6901" s="5"/>
    </row>
    <row r="6902" spans="1:4" x14ac:dyDescent="0.25">
      <c r="A6902" s="4" t="str">
        <f t="shared" si="195"/>
        <v/>
      </c>
      <c r="D6902" s="5"/>
    </row>
    <row r="6903" spans="1:4" x14ac:dyDescent="0.25">
      <c r="A6903" s="4" t="str">
        <f t="shared" si="195"/>
        <v/>
      </c>
      <c r="D6903" s="5"/>
    </row>
    <row r="6904" spans="1:4" x14ac:dyDescent="0.25">
      <c r="A6904" s="4" t="str">
        <f t="shared" si="195"/>
        <v/>
      </c>
      <c r="D6904" s="5"/>
    </row>
    <row r="6905" spans="1:4" x14ac:dyDescent="0.25">
      <c r="A6905" s="4" t="str">
        <f t="shared" si="195"/>
        <v/>
      </c>
      <c r="D6905" s="5"/>
    </row>
    <row r="6906" spans="1:4" x14ac:dyDescent="0.25">
      <c r="A6906" s="4" t="str">
        <f t="shared" si="195"/>
        <v/>
      </c>
      <c r="D6906" s="5"/>
    </row>
    <row r="6907" spans="1:4" x14ac:dyDescent="0.25">
      <c r="A6907" s="4" t="str">
        <f t="shared" si="195"/>
        <v/>
      </c>
      <c r="D6907" s="5"/>
    </row>
    <row r="6908" spans="1:4" x14ac:dyDescent="0.25">
      <c r="A6908" s="4" t="str">
        <f t="shared" si="195"/>
        <v/>
      </c>
      <c r="D6908" s="5"/>
    </row>
    <row r="6909" spans="1:4" x14ac:dyDescent="0.25">
      <c r="A6909" s="4" t="str">
        <f t="shared" si="195"/>
        <v/>
      </c>
      <c r="D6909" s="5"/>
    </row>
    <row r="6910" spans="1:4" x14ac:dyDescent="0.25">
      <c r="A6910" s="4" t="str">
        <f t="shared" si="195"/>
        <v/>
      </c>
      <c r="D6910" s="5"/>
    </row>
    <row r="6911" spans="1:4" x14ac:dyDescent="0.25">
      <c r="A6911" s="4" t="str">
        <f t="shared" si="195"/>
        <v/>
      </c>
      <c r="D6911" s="5"/>
    </row>
    <row r="6912" spans="1:4" x14ac:dyDescent="0.25">
      <c r="A6912" s="4" t="str">
        <f t="shared" si="195"/>
        <v/>
      </c>
      <c r="D6912" s="5"/>
    </row>
    <row r="6913" spans="1:4" x14ac:dyDescent="0.25">
      <c r="A6913" s="4" t="str">
        <f t="shared" si="195"/>
        <v/>
      </c>
      <c r="D6913" s="5"/>
    </row>
    <row r="6914" spans="1:4" x14ac:dyDescent="0.25">
      <c r="A6914" s="4" t="str">
        <f t="shared" si="195"/>
        <v/>
      </c>
      <c r="D6914" s="5"/>
    </row>
    <row r="6915" spans="1:4" x14ac:dyDescent="0.25">
      <c r="A6915" s="4" t="str">
        <f t="shared" ref="A6915:A6978" si="196">B6915&amp;C6915&amp;D6915&amp;E6915</f>
        <v/>
      </c>
      <c r="D6915" s="5"/>
    </row>
    <row r="6916" spans="1:4" x14ac:dyDescent="0.25">
      <c r="A6916" s="4" t="str">
        <f t="shared" si="196"/>
        <v/>
      </c>
      <c r="D6916" s="5"/>
    </row>
    <row r="6917" spans="1:4" x14ac:dyDescent="0.25">
      <c r="A6917" s="4" t="str">
        <f t="shared" si="196"/>
        <v/>
      </c>
      <c r="D6917" s="5"/>
    </row>
    <row r="6918" spans="1:4" x14ac:dyDescent="0.25">
      <c r="A6918" s="4" t="str">
        <f t="shared" si="196"/>
        <v/>
      </c>
      <c r="D6918" s="5"/>
    </row>
    <row r="6919" spans="1:4" x14ac:dyDescent="0.25">
      <c r="A6919" s="4" t="str">
        <f t="shared" si="196"/>
        <v/>
      </c>
      <c r="D6919" s="5"/>
    </row>
    <row r="6920" spans="1:4" x14ac:dyDescent="0.25">
      <c r="A6920" s="4" t="str">
        <f t="shared" si="196"/>
        <v/>
      </c>
      <c r="D6920" s="5"/>
    </row>
    <row r="6921" spans="1:4" x14ac:dyDescent="0.25">
      <c r="A6921" s="4" t="str">
        <f t="shared" si="196"/>
        <v/>
      </c>
      <c r="D6921" s="5"/>
    </row>
    <row r="6922" spans="1:4" x14ac:dyDescent="0.25">
      <c r="A6922" s="4" t="str">
        <f t="shared" si="196"/>
        <v/>
      </c>
      <c r="D6922" s="5"/>
    </row>
    <row r="6923" spans="1:4" x14ac:dyDescent="0.25">
      <c r="A6923" s="4" t="str">
        <f t="shared" si="196"/>
        <v/>
      </c>
      <c r="D6923" s="5"/>
    </row>
    <row r="6924" spans="1:4" x14ac:dyDescent="0.25">
      <c r="A6924" s="4" t="str">
        <f t="shared" si="196"/>
        <v/>
      </c>
      <c r="D6924" s="5"/>
    </row>
    <row r="6925" spans="1:4" x14ac:dyDescent="0.25">
      <c r="A6925" s="4" t="str">
        <f t="shared" si="196"/>
        <v/>
      </c>
      <c r="D6925" s="5"/>
    </row>
    <row r="6926" spans="1:4" x14ac:dyDescent="0.25">
      <c r="A6926" s="4" t="str">
        <f t="shared" si="196"/>
        <v/>
      </c>
      <c r="D6926" s="5"/>
    </row>
    <row r="6927" spans="1:4" x14ac:dyDescent="0.25">
      <c r="A6927" s="4" t="str">
        <f t="shared" si="196"/>
        <v/>
      </c>
      <c r="D6927" s="5"/>
    </row>
    <row r="6928" spans="1:4" x14ac:dyDescent="0.25">
      <c r="A6928" s="4" t="str">
        <f t="shared" si="196"/>
        <v/>
      </c>
      <c r="D6928" s="5"/>
    </row>
    <row r="6929" spans="1:4" x14ac:dyDescent="0.25">
      <c r="A6929" s="4" t="str">
        <f t="shared" si="196"/>
        <v/>
      </c>
      <c r="D6929" s="5"/>
    </row>
    <row r="6930" spans="1:4" x14ac:dyDescent="0.25">
      <c r="A6930" s="4" t="str">
        <f t="shared" si="196"/>
        <v/>
      </c>
      <c r="D6930" s="5"/>
    </row>
    <row r="6931" spans="1:4" x14ac:dyDescent="0.25">
      <c r="A6931" s="4" t="str">
        <f t="shared" si="196"/>
        <v/>
      </c>
      <c r="D6931" s="5"/>
    </row>
    <row r="6932" spans="1:4" x14ac:dyDescent="0.25">
      <c r="A6932" s="4" t="str">
        <f t="shared" si="196"/>
        <v/>
      </c>
      <c r="D6932" s="5"/>
    </row>
    <row r="6933" spans="1:4" x14ac:dyDescent="0.25">
      <c r="A6933" s="4" t="str">
        <f t="shared" si="196"/>
        <v/>
      </c>
      <c r="D6933" s="5"/>
    </row>
    <row r="6934" spans="1:4" x14ac:dyDescent="0.25">
      <c r="A6934" s="4" t="str">
        <f t="shared" si="196"/>
        <v/>
      </c>
      <c r="D6934" s="5"/>
    </row>
    <row r="6935" spans="1:4" x14ac:dyDescent="0.25">
      <c r="A6935" s="4" t="str">
        <f t="shared" si="196"/>
        <v/>
      </c>
      <c r="D6935" s="5"/>
    </row>
    <row r="6936" spans="1:4" x14ac:dyDescent="0.25">
      <c r="A6936" s="4" t="str">
        <f t="shared" si="196"/>
        <v/>
      </c>
      <c r="D6936" s="5"/>
    </row>
    <row r="6937" spans="1:4" x14ac:dyDescent="0.25">
      <c r="A6937" s="4" t="str">
        <f t="shared" si="196"/>
        <v/>
      </c>
      <c r="D6937" s="5"/>
    </row>
    <row r="6938" spans="1:4" x14ac:dyDescent="0.25">
      <c r="A6938" s="4" t="str">
        <f t="shared" si="196"/>
        <v/>
      </c>
      <c r="D6938" s="5"/>
    </row>
    <row r="6939" spans="1:4" x14ac:dyDescent="0.25">
      <c r="A6939" s="4" t="str">
        <f t="shared" si="196"/>
        <v/>
      </c>
      <c r="D6939" s="5"/>
    </row>
    <row r="6940" spans="1:4" x14ac:dyDescent="0.25">
      <c r="A6940" s="4" t="str">
        <f t="shared" si="196"/>
        <v/>
      </c>
      <c r="D6940" s="5"/>
    </row>
    <row r="6941" spans="1:4" x14ac:dyDescent="0.25">
      <c r="A6941" s="4" t="str">
        <f t="shared" si="196"/>
        <v/>
      </c>
      <c r="D6941" s="5"/>
    </row>
    <row r="6942" spans="1:4" x14ac:dyDescent="0.25">
      <c r="A6942" s="4" t="str">
        <f t="shared" si="196"/>
        <v/>
      </c>
      <c r="D6942" s="5"/>
    </row>
    <row r="6943" spans="1:4" x14ac:dyDescent="0.25">
      <c r="A6943" s="4" t="str">
        <f t="shared" si="196"/>
        <v/>
      </c>
      <c r="D6943" s="5"/>
    </row>
    <row r="6944" spans="1:4" x14ac:dyDescent="0.25">
      <c r="A6944" s="4" t="str">
        <f t="shared" si="196"/>
        <v/>
      </c>
      <c r="D6944" s="5"/>
    </row>
    <row r="6945" spans="1:4" x14ac:dyDescent="0.25">
      <c r="A6945" s="4" t="str">
        <f t="shared" si="196"/>
        <v/>
      </c>
      <c r="D6945" s="5"/>
    </row>
    <row r="6946" spans="1:4" x14ac:dyDescent="0.25">
      <c r="A6946" s="4" t="str">
        <f t="shared" si="196"/>
        <v/>
      </c>
      <c r="D6946" s="5"/>
    </row>
    <row r="6947" spans="1:4" x14ac:dyDescent="0.25">
      <c r="A6947" s="4" t="str">
        <f t="shared" si="196"/>
        <v/>
      </c>
      <c r="D6947" s="5"/>
    </row>
    <row r="6948" spans="1:4" x14ac:dyDescent="0.25">
      <c r="A6948" s="4" t="str">
        <f t="shared" si="196"/>
        <v/>
      </c>
      <c r="D6948" s="5"/>
    </row>
    <row r="6949" spans="1:4" x14ac:dyDescent="0.25">
      <c r="A6949" s="4" t="str">
        <f t="shared" si="196"/>
        <v/>
      </c>
      <c r="D6949" s="5"/>
    </row>
    <row r="6950" spans="1:4" x14ac:dyDescent="0.25">
      <c r="A6950" s="4" t="str">
        <f t="shared" si="196"/>
        <v/>
      </c>
      <c r="D6950" s="5"/>
    </row>
    <row r="6951" spans="1:4" x14ac:dyDescent="0.25">
      <c r="A6951" s="4" t="str">
        <f t="shared" si="196"/>
        <v/>
      </c>
      <c r="D6951" s="5"/>
    </row>
    <row r="6952" spans="1:4" x14ac:dyDescent="0.25">
      <c r="A6952" s="4" t="str">
        <f t="shared" si="196"/>
        <v/>
      </c>
      <c r="D6952" s="5"/>
    </row>
    <row r="6953" spans="1:4" x14ac:dyDescent="0.25">
      <c r="A6953" s="4" t="str">
        <f t="shared" si="196"/>
        <v/>
      </c>
      <c r="D6953" s="5"/>
    </row>
    <row r="6954" spans="1:4" x14ac:dyDescent="0.25">
      <c r="A6954" s="4" t="str">
        <f t="shared" si="196"/>
        <v/>
      </c>
      <c r="D6954" s="5"/>
    </row>
    <row r="6955" spans="1:4" x14ac:dyDescent="0.25">
      <c r="A6955" s="4" t="str">
        <f t="shared" si="196"/>
        <v/>
      </c>
      <c r="D6955" s="5"/>
    </row>
    <row r="6956" spans="1:4" x14ac:dyDescent="0.25">
      <c r="A6956" s="4" t="str">
        <f t="shared" si="196"/>
        <v/>
      </c>
      <c r="D6956" s="5"/>
    </row>
    <row r="6957" spans="1:4" x14ac:dyDescent="0.25">
      <c r="A6957" s="4" t="str">
        <f t="shared" si="196"/>
        <v/>
      </c>
      <c r="D6957" s="5"/>
    </row>
    <row r="6958" spans="1:4" x14ac:dyDescent="0.25">
      <c r="A6958" s="4" t="str">
        <f t="shared" si="196"/>
        <v/>
      </c>
      <c r="D6958" s="5"/>
    </row>
    <row r="6959" spans="1:4" x14ac:dyDescent="0.25">
      <c r="A6959" s="4" t="str">
        <f t="shared" si="196"/>
        <v/>
      </c>
      <c r="D6959" s="5"/>
    </row>
    <row r="6960" spans="1:4" x14ac:dyDescent="0.25">
      <c r="A6960" s="4" t="str">
        <f t="shared" si="196"/>
        <v/>
      </c>
      <c r="D6960" s="5"/>
    </row>
    <row r="6961" spans="1:4" x14ac:dyDescent="0.25">
      <c r="A6961" s="4" t="str">
        <f t="shared" si="196"/>
        <v/>
      </c>
      <c r="D6961" s="5"/>
    </row>
    <row r="6962" spans="1:4" x14ac:dyDescent="0.25">
      <c r="A6962" s="4" t="str">
        <f t="shared" si="196"/>
        <v/>
      </c>
      <c r="D6962" s="5"/>
    </row>
    <row r="6963" spans="1:4" x14ac:dyDescent="0.25">
      <c r="A6963" s="4" t="str">
        <f t="shared" si="196"/>
        <v/>
      </c>
      <c r="D6963" s="5"/>
    </row>
    <row r="6964" spans="1:4" x14ac:dyDescent="0.25">
      <c r="A6964" s="4" t="str">
        <f t="shared" si="196"/>
        <v/>
      </c>
      <c r="D6964" s="5"/>
    </row>
    <row r="6965" spans="1:4" x14ac:dyDescent="0.25">
      <c r="A6965" s="4" t="str">
        <f t="shared" si="196"/>
        <v/>
      </c>
      <c r="D6965" s="5"/>
    </row>
    <row r="6966" spans="1:4" x14ac:dyDescent="0.25">
      <c r="A6966" s="4" t="str">
        <f t="shared" si="196"/>
        <v/>
      </c>
      <c r="D6966" s="5"/>
    </row>
    <row r="6967" spans="1:4" x14ac:dyDescent="0.25">
      <c r="A6967" s="4" t="str">
        <f t="shared" si="196"/>
        <v/>
      </c>
      <c r="D6967" s="5"/>
    </row>
    <row r="6968" spans="1:4" x14ac:dyDescent="0.25">
      <c r="A6968" s="4" t="str">
        <f t="shared" si="196"/>
        <v/>
      </c>
      <c r="D6968" s="5"/>
    </row>
    <row r="6969" spans="1:4" x14ac:dyDescent="0.25">
      <c r="A6969" s="4" t="str">
        <f t="shared" si="196"/>
        <v/>
      </c>
      <c r="D6969" s="5"/>
    </row>
    <row r="6970" spans="1:4" x14ac:dyDescent="0.25">
      <c r="A6970" s="4" t="str">
        <f t="shared" si="196"/>
        <v/>
      </c>
      <c r="D6970" s="5"/>
    </row>
    <row r="6971" spans="1:4" x14ac:dyDescent="0.25">
      <c r="A6971" s="4" t="str">
        <f t="shared" si="196"/>
        <v/>
      </c>
      <c r="D6971" s="5"/>
    </row>
    <row r="6972" spans="1:4" x14ac:dyDescent="0.25">
      <c r="A6972" s="4" t="str">
        <f t="shared" si="196"/>
        <v/>
      </c>
      <c r="D6972" s="5"/>
    </row>
    <row r="6973" spans="1:4" x14ac:dyDescent="0.25">
      <c r="A6973" s="4" t="str">
        <f t="shared" si="196"/>
        <v/>
      </c>
      <c r="D6973" s="5"/>
    </row>
    <row r="6974" spans="1:4" x14ac:dyDescent="0.25">
      <c r="A6974" s="4" t="str">
        <f t="shared" si="196"/>
        <v/>
      </c>
      <c r="D6974" s="5"/>
    </row>
    <row r="6975" spans="1:4" x14ac:dyDescent="0.25">
      <c r="A6975" s="4" t="str">
        <f t="shared" si="196"/>
        <v/>
      </c>
      <c r="D6975" s="5"/>
    </row>
    <row r="6976" spans="1:4" x14ac:dyDescent="0.25">
      <c r="A6976" s="4" t="str">
        <f t="shared" si="196"/>
        <v/>
      </c>
      <c r="D6976" s="5"/>
    </row>
    <row r="6977" spans="1:4" x14ac:dyDescent="0.25">
      <c r="A6977" s="4" t="str">
        <f t="shared" si="196"/>
        <v/>
      </c>
      <c r="D6977" s="5"/>
    </row>
    <row r="6978" spans="1:4" x14ac:dyDescent="0.25">
      <c r="A6978" s="4" t="str">
        <f t="shared" si="196"/>
        <v/>
      </c>
      <c r="D6978" s="5"/>
    </row>
    <row r="6979" spans="1:4" x14ac:dyDescent="0.25">
      <c r="A6979" s="4" t="str">
        <f t="shared" ref="A6979:A7042" si="197">B6979&amp;C6979&amp;D6979&amp;E6979</f>
        <v/>
      </c>
      <c r="D6979" s="5"/>
    </row>
    <row r="6980" spans="1:4" x14ac:dyDescent="0.25">
      <c r="A6980" s="4" t="str">
        <f t="shared" si="197"/>
        <v/>
      </c>
      <c r="D6980" s="5"/>
    </row>
    <row r="6981" spans="1:4" x14ac:dyDescent="0.25">
      <c r="A6981" s="4" t="str">
        <f t="shared" si="197"/>
        <v/>
      </c>
      <c r="D6981" s="5"/>
    </row>
    <row r="6982" spans="1:4" x14ac:dyDescent="0.25">
      <c r="A6982" s="4" t="str">
        <f t="shared" si="197"/>
        <v/>
      </c>
      <c r="D6982" s="5"/>
    </row>
    <row r="6983" spans="1:4" x14ac:dyDescent="0.25">
      <c r="A6983" s="4" t="str">
        <f t="shared" si="197"/>
        <v/>
      </c>
      <c r="D6983" s="5"/>
    </row>
    <row r="6984" spans="1:4" x14ac:dyDescent="0.25">
      <c r="A6984" s="4" t="str">
        <f t="shared" si="197"/>
        <v/>
      </c>
      <c r="D6984" s="5"/>
    </row>
    <row r="6985" spans="1:4" x14ac:dyDescent="0.25">
      <c r="A6985" s="4" t="str">
        <f t="shared" si="197"/>
        <v/>
      </c>
      <c r="D6985" s="5"/>
    </row>
    <row r="6986" spans="1:4" x14ac:dyDescent="0.25">
      <c r="A6986" s="4" t="str">
        <f t="shared" si="197"/>
        <v/>
      </c>
      <c r="D6986" s="5"/>
    </row>
    <row r="6987" spans="1:4" x14ac:dyDescent="0.25">
      <c r="A6987" s="4" t="str">
        <f t="shared" si="197"/>
        <v/>
      </c>
      <c r="D6987" s="5"/>
    </row>
    <row r="6988" spans="1:4" x14ac:dyDescent="0.25">
      <c r="A6988" s="4" t="str">
        <f t="shared" si="197"/>
        <v/>
      </c>
      <c r="D6988" s="5"/>
    </row>
    <row r="6989" spans="1:4" x14ac:dyDescent="0.25">
      <c r="A6989" s="4" t="str">
        <f t="shared" si="197"/>
        <v/>
      </c>
      <c r="D6989" s="5"/>
    </row>
    <row r="6990" spans="1:4" x14ac:dyDescent="0.25">
      <c r="A6990" s="4" t="str">
        <f t="shared" si="197"/>
        <v/>
      </c>
      <c r="D6990" s="5"/>
    </row>
    <row r="6991" spans="1:4" x14ac:dyDescent="0.25">
      <c r="A6991" s="4" t="str">
        <f t="shared" si="197"/>
        <v/>
      </c>
      <c r="D6991" s="5"/>
    </row>
    <row r="6992" spans="1:4" x14ac:dyDescent="0.25">
      <c r="A6992" s="4" t="str">
        <f t="shared" si="197"/>
        <v/>
      </c>
      <c r="D6992" s="5"/>
    </row>
    <row r="6993" spans="1:4" x14ac:dyDescent="0.25">
      <c r="A6993" s="4" t="str">
        <f t="shared" si="197"/>
        <v/>
      </c>
      <c r="D6993" s="5"/>
    </row>
    <row r="6994" spans="1:4" x14ac:dyDescent="0.25">
      <c r="A6994" s="4" t="str">
        <f t="shared" si="197"/>
        <v/>
      </c>
      <c r="D6994" s="5"/>
    </row>
    <row r="6995" spans="1:4" x14ac:dyDescent="0.25">
      <c r="A6995" s="4" t="str">
        <f t="shared" si="197"/>
        <v/>
      </c>
      <c r="D6995" s="5"/>
    </row>
    <row r="6996" spans="1:4" x14ac:dyDescent="0.25">
      <c r="A6996" s="4" t="str">
        <f t="shared" si="197"/>
        <v/>
      </c>
      <c r="D6996" s="5"/>
    </row>
    <row r="6997" spans="1:4" x14ac:dyDescent="0.25">
      <c r="A6997" s="4" t="str">
        <f t="shared" si="197"/>
        <v/>
      </c>
      <c r="D6997" s="5"/>
    </row>
    <row r="6998" spans="1:4" x14ac:dyDescent="0.25">
      <c r="A6998" s="4" t="str">
        <f t="shared" si="197"/>
        <v/>
      </c>
      <c r="D6998" s="5"/>
    </row>
    <row r="6999" spans="1:4" x14ac:dyDescent="0.25">
      <c r="A6999" s="4" t="str">
        <f t="shared" si="197"/>
        <v/>
      </c>
      <c r="D6999" s="5"/>
    </row>
    <row r="7000" spans="1:4" x14ac:dyDescent="0.25">
      <c r="A7000" s="4" t="str">
        <f t="shared" si="197"/>
        <v/>
      </c>
      <c r="D7000" s="5"/>
    </row>
    <row r="7001" spans="1:4" x14ac:dyDescent="0.25">
      <c r="A7001" s="4" t="str">
        <f t="shared" si="197"/>
        <v/>
      </c>
      <c r="D7001" s="5"/>
    </row>
    <row r="7002" spans="1:4" x14ac:dyDescent="0.25">
      <c r="A7002" s="4" t="str">
        <f t="shared" si="197"/>
        <v/>
      </c>
      <c r="D7002" s="5"/>
    </row>
    <row r="7003" spans="1:4" x14ac:dyDescent="0.25">
      <c r="A7003" s="4" t="str">
        <f t="shared" si="197"/>
        <v/>
      </c>
      <c r="D7003" s="5"/>
    </row>
    <row r="7004" spans="1:4" x14ac:dyDescent="0.25">
      <c r="A7004" s="4" t="str">
        <f t="shared" si="197"/>
        <v/>
      </c>
      <c r="D7004" s="5"/>
    </row>
    <row r="7005" spans="1:4" x14ac:dyDescent="0.25">
      <c r="A7005" s="4" t="str">
        <f t="shared" si="197"/>
        <v/>
      </c>
      <c r="D7005" s="5"/>
    </row>
    <row r="7006" spans="1:4" x14ac:dyDescent="0.25">
      <c r="A7006" s="4" t="str">
        <f t="shared" si="197"/>
        <v/>
      </c>
      <c r="D7006" s="5"/>
    </row>
    <row r="7007" spans="1:4" x14ac:dyDescent="0.25">
      <c r="A7007" s="4" t="str">
        <f t="shared" si="197"/>
        <v/>
      </c>
      <c r="D7007" s="5"/>
    </row>
    <row r="7008" spans="1:4" x14ac:dyDescent="0.25">
      <c r="A7008" s="4" t="str">
        <f t="shared" si="197"/>
        <v/>
      </c>
      <c r="D7008" s="5"/>
    </row>
    <row r="7009" spans="1:4" x14ac:dyDescent="0.25">
      <c r="A7009" s="4" t="str">
        <f t="shared" si="197"/>
        <v/>
      </c>
      <c r="D7009" s="5"/>
    </row>
    <row r="7010" spans="1:4" x14ac:dyDescent="0.25">
      <c r="A7010" s="4" t="str">
        <f t="shared" si="197"/>
        <v/>
      </c>
      <c r="D7010" s="5"/>
    </row>
    <row r="7011" spans="1:4" x14ac:dyDescent="0.25">
      <c r="A7011" s="4" t="str">
        <f t="shared" si="197"/>
        <v/>
      </c>
      <c r="D7011" s="5"/>
    </row>
    <row r="7012" spans="1:4" x14ac:dyDescent="0.25">
      <c r="A7012" s="4" t="str">
        <f t="shared" si="197"/>
        <v/>
      </c>
      <c r="D7012" s="5"/>
    </row>
    <row r="7013" spans="1:4" x14ac:dyDescent="0.25">
      <c r="A7013" s="4" t="str">
        <f t="shared" si="197"/>
        <v/>
      </c>
      <c r="D7013" s="5"/>
    </row>
    <row r="7014" spans="1:4" x14ac:dyDescent="0.25">
      <c r="A7014" s="4" t="str">
        <f t="shared" si="197"/>
        <v/>
      </c>
      <c r="D7014" s="5"/>
    </row>
    <row r="7015" spans="1:4" x14ac:dyDescent="0.25">
      <c r="A7015" s="4" t="str">
        <f t="shared" si="197"/>
        <v/>
      </c>
      <c r="D7015" s="5"/>
    </row>
    <row r="7016" spans="1:4" x14ac:dyDescent="0.25">
      <c r="A7016" s="4" t="str">
        <f t="shared" si="197"/>
        <v/>
      </c>
      <c r="D7016" s="5"/>
    </row>
    <row r="7017" spans="1:4" x14ac:dyDescent="0.25">
      <c r="A7017" s="4" t="str">
        <f t="shared" si="197"/>
        <v/>
      </c>
      <c r="D7017" s="5"/>
    </row>
    <row r="7018" spans="1:4" x14ac:dyDescent="0.25">
      <c r="A7018" s="4" t="str">
        <f t="shared" si="197"/>
        <v/>
      </c>
      <c r="D7018" s="5"/>
    </row>
    <row r="7019" spans="1:4" x14ac:dyDescent="0.25">
      <c r="A7019" s="4" t="str">
        <f t="shared" si="197"/>
        <v/>
      </c>
      <c r="D7019" s="5"/>
    </row>
    <row r="7020" spans="1:4" x14ac:dyDescent="0.25">
      <c r="A7020" s="4" t="str">
        <f t="shared" si="197"/>
        <v/>
      </c>
      <c r="D7020" s="5"/>
    </row>
    <row r="7021" spans="1:4" x14ac:dyDescent="0.25">
      <c r="A7021" s="4" t="str">
        <f t="shared" si="197"/>
        <v/>
      </c>
      <c r="D7021" s="5"/>
    </row>
    <row r="7022" spans="1:4" x14ac:dyDescent="0.25">
      <c r="A7022" s="4" t="str">
        <f t="shared" si="197"/>
        <v/>
      </c>
      <c r="D7022" s="5"/>
    </row>
    <row r="7023" spans="1:4" x14ac:dyDescent="0.25">
      <c r="A7023" s="4" t="str">
        <f t="shared" si="197"/>
        <v/>
      </c>
      <c r="D7023" s="5"/>
    </row>
    <row r="7024" spans="1:4" x14ac:dyDescent="0.25">
      <c r="A7024" s="4" t="str">
        <f t="shared" si="197"/>
        <v/>
      </c>
      <c r="D7024" s="5"/>
    </row>
    <row r="7025" spans="1:4" x14ac:dyDescent="0.25">
      <c r="A7025" s="4" t="str">
        <f t="shared" si="197"/>
        <v/>
      </c>
      <c r="D7025" s="5"/>
    </row>
    <row r="7026" spans="1:4" x14ac:dyDescent="0.25">
      <c r="A7026" s="4" t="str">
        <f t="shared" si="197"/>
        <v/>
      </c>
      <c r="D7026" s="5"/>
    </row>
    <row r="7027" spans="1:4" x14ac:dyDescent="0.25">
      <c r="A7027" s="4" t="str">
        <f t="shared" si="197"/>
        <v/>
      </c>
      <c r="D7027" s="5"/>
    </row>
    <row r="7028" spans="1:4" x14ac:dyDescent="0.25">
      <c r="A7028" s="4" t="str">
        <f t="shared" si="197"/>
        <v/>
      </c>
      <c r="D7028" s="5"/>
    </row>
    <row r="7029" spans="1:4" x14ac:dyDescent="0.25">
      <c r="A7029" s="4" t="str">
        <f t="shared" si="197"/>
        <v/>
      </c>
      <c r="D7029" s="5"/>
    </row>
    <row r="7030" spans="1:4" x14ac:dyDescent="0.25">
      <c r="A7030" s="4" t="str">
        <f t="shared" si="197"/>
        <v/>
      </c>
      <c r="D7030" s="5"/>
    </row>
    <row r="7031" spans="1:4" x14ac:dyDescent="0.25">
      <c r="A7031" s="4" t="str">
        <f t="shared" si="197"/>
        <v/>
      </c>
      <c r="D7031" s="5"/>
    </row>
    <row r="7032" spans="1:4" x14ac:dyDescent="0.25">
      <c r="A7032" s="4" t="str">
        <f t="shared" si="197"/>
        <v/>
      </c>
      <c r="D7032" s="5"/>
    </row>
    <row r="7033" spans="1:4" x14ac:dyDescent="0.25">
      <c r="A7033" s="4" t="str">
        <f t="shared" si="197"/>
        <v/>
      </c>
      <c r="D7033" s="5"/>
    </row>
    <row r="7034" spans="1:4" x14ac:dyDescent="0.25">
      <c r="A7034" s="4" t="str">
        <f t="shared" si="197"/>
        <v/>
      </c>
      <c r="D7034" s="5"/>
    </row>
    <row r="7035" spans="1:4" x14ac:dyDescent="0.25">
      <c r="A7035" s="4" t="str">
        <f t="shared" si="197"/>
        <v/>
      </c>
      <c r="D7035" s="5"/>
    </row>
    <row r="7036" spans="1:4" x14ac:dyDescent="0.25">
      <c r="A7036" s="4" t="str">
        <f t="shared" si="197"/>
        <v/>
      </c>
      <c r="D7036" s="5"/>
    </row>
    <row r="7037" spans="1:4" x14ac:dyDescent="0.25">
      <c r="A7037" s="4" t="str">
        <f t="shared" si="197"/>
        <v/>
      </c>
      <c r="D7037" s="5"/>
    </row>
    <row r="7038" spans="1:4" x14ac:dyDescent="0.25">
      <c r="A7038" s="4" t="str">
        <f t="shared" si="197"/>
        <v/>
      </c>
      <c r="D7038" s="5"/>
    </row>
    <row r="7039" spans="1:4" x14ac:dyDescent="0.25">
      <c r="A7039" s="4" t="str">
        <f t="shared" si="197"/>
        <v/>
      </c>
      <c r="D7039" s="5"/>
    </row>
    <row r="7040" spans="1:4" x14ac:dyDescent="0.25">
      <c r="A7040" s="4" t="str">
        <f t="shared" si="197"/>
        <v/>
      </c>
      <c r="D7040" s="5"/>
    </row>
    <row r="7041" spans="1:4" x14ac:dyDescent="0.25">
      <c r="A7041" s="4" t="str">
        <f t="shared" si="197"/>
        <v/>
      </c>
      <c r="D7041" s="5"/>
    </row>
    <row r="7042" spans="1:4" x14ac:dyDescent="0.25">
      <c r="A7042" s="4" t="str">
        <f t="shared" si="197"/>
        <v/>
      </c>
      <c r="D7042" s="5"/>
    </row>
    <row r="7043" spans="1:4" x14ac:dyDescent="0.25">
      <c r="A7043" s="4" t="str">
        <f t="shared" ref="A7043:A7106" si="198">B7043&amp;C7043&amp;D7043&amp;E7043</f>
        <v/>
      </c>
      <c r="D7043" s="5"/>
    </row>
    <row r="7044" spans="1:4" x14ac:dyDescent="0.25">
      <c r="A7044" s="4" t="str">
        <f t="shared" si="198"/>
        <v/>
      </c>
      <c r="D7044" s="5"/>
    </row>
    <row r="7045" spans="1:4" x14ac:dyDescent="0.25">
      <c r="A7045" s="4" t="str">
        <f t="shared" si="198"/>
        <v/>
      </c>
      <c r="D7045" s="5"/>
    </row>
    <row r="7046" spans="1:4" x14ac:dyDescent="0.25">
      <c r="A7046" s="4" t="str">
        <f t="shared" si="198"/>
        <v/>
      </c>
      <c r="D7046" s="5"/>
    </row>
    <row r="7047" spans="1:4" x14ac:dyDescent="0.25">
      <c r="A7047" s="4" t="str">
        <f t="shared" si="198"/>
        <v/>
      </c>
      <c r="D7047" s="5"/>
    </row>
    <row r="7048" spans="1:4" x14ac:dyDescent="0.25">
      <c r="A7048" s="4" t="str">
        <f t="shared" si="198"/>
        <v/>
      </c>
      <c r="D7048" s="5"/>
    </row>
    <row r="7049" spans="1:4" x14ac:dyDescent="0.25">
      <c r="A7049" s="4" t="str">
        <f t="shared" si="198"/>
        <v/>
      </c>
      <c r="D7049" s="5"/>
    </row>
    <row r="7050" spans="1:4" x14ac:dyDescent="0.25">
      <c r="A7050" s="4" t="str">
        <f t="shared" si="198"/>
        <v/>
      </c>
      <c r="D7050" s="5"/>
    </row>
    <row r="7051" spans="1:4" x14ac:dyDescent="0.25">
      <c r="A7051" s="4" t="str">
        <f t="shared" si="198"/>
        <v/>
      </c>
      <c r="D7051" s="5"/>
    </row>
    <row r="7052" spans="1:4" x14ac:dyDescent="0.25">
      <c r="A7052" s="4" t="str">
        <f t="shared" si="198"/>
        <v/>
      </c>
      <c r="D7052" s="5"/>
    </row>
    <row r="7053" spans="1:4" x14ac:dyDescent="0.25">
      <c r="A7053" s="4" t="str">
        <f t="shared" si="198"/>
        <v/>
      </c>
      <c r="D7053" s="5"/>
    </row>
    <row r="7054" spans="1:4" x14ac:dyDescent="0.25">
      <c r="A7054" s="4" t="str">
        <f t="shared" si="198"/>
        <v/>
      </c>
      <c r="D7054" s="5"/>
    </row>
    <row r="7055" spans="1:4" x14ac:dyDescent="0.25">
      <c r="A7055" s="4" t="str">
        <f t="shared" si="198"/>
        <v/>
      </c>
      <c r="D7055" s="5"/>
    </row>
    <row r="7056" spans="1:4" x14ac:dyDescent="0.25">
      <c r="A7056" s="4" t="str">
        <f t="shared" si="198"/>
        <v/>
      </c>
      <c r="D7056" s="5"/>
    </row>
    <row r="7057" spans="1:4" x14ac:dyDescent="0.25">
      <c r="A7057" s="4" t="str">
        <f t="shared" si="198"/>
        <v/>
      </c>
      <c r="D7057" s="5"/>
    </row>
    <row r="7058" spans="1:4" x14ac:dyDescent="0.25">
      <c r="A7058" s="4" t="str">
        <f t="shared" si="198"/>
        <v/>
      </c>
      <c r="D7058" s="5"/>
    </row>
    <row r="7059" spans="1:4" x14ac:dyDescent="0.25">
      <c r="A7059" s="4" t="str">
        <f t="shared" si="198"/>
        <v/>
      </c>
      <c r="D7059" s="5"/>
    </row>
    <row r="7060" spans="1:4" x14ac:dyDescent="0.25">
      <c r="A7060" s="4" t="str">
        <f t="shared" si="198"/>
        <v/>
      </c>
      <c r="D7060" s="5"/>
    </row>
    <row r="7061" spans="1:4" x14ac:dyDescent="0.25">
      <c r="A7061" s="4" t="str">
        <f t="shared" si="198"/>
        <v/>
      </c>
      <c r="D7061" s="5"/>
    </row>
    <row r="7062" spans="1:4" x14ac:dyDescent="0.25">
      <c r="A7062" s="4" t="str">
        <f t="shared" si="198"/>
        <v/>
      </c>
      <c r="D7062" s="5"/>
    </row>
    <row r="7063" spans="1:4" x14ac:dyDescent="0.25">
      <c r="A7063" s="4" t="str">
        <f t="shared" si="198"/>
        <v/>
      </c>
      <c r="D7063" s="5"/>
    </row>
    <row r="7064" spans="1:4" x14ac:dyDescent="0.25">
      <c r="A7064" s="4" t="str">
        <f t="shared" si="198"/>
        <v/>
      </c>
      <c r="D7064" s="5"/>
    </row>
    <row r="7065" spans="1:4" x14ac:dyDescent="0.25">
      <c r="A7065" s="4" t="str">
        <f t="shared" si="198"/>
        <v/>
      </c>
      <c r="D7065" s="5"/>
    </row>
    <row r="7066" spans="1:4" x14ac:dyDescent="0.25">
      <c r="A7066" s="4" t="str">
        <f t="shared" si="198"/>
        <v/>
      </c>
      <c r="D7066" s="5"/>
    </row>
    <row r="7067" spans="1:4" x14ac:dyDescent="0.25">
      <c r="A7067" s="4" t="str">
        <f t="shared" si="198"/>
        <v/>
      </c>
      <c r="D7067" s="5"/>
    </row>
    <row r="7068" spans="1:4" x14ac:dyDescent="0.25">
      <c r="A7068" s="4" t="str">
        <f t="shared" si="198"/>
        <v/>
      </c>
      <c r="D7068" s="5"/>
    </row>
    <row r="7069" spans="1:4" x14ac:dyDescent="0.25">
      <c r="A7069" s="4" t="str">
        <f t="shared" si="198"/>
        <v/>
      </c>
      <c r="D7069" s="5"/>
    </row>
    <row r="7070" spans="1:4" x14ac:dyDescent="0.25">
      <c r="A7070" s="4" t="str">
        <f t="shared" si="198"/>
        <v/>
      </c>
      <c r="D7070" s="5"/>
    </row>
    <row r="7071" spans="1:4" x14ac:dyDescent="0.25">
      <c r="A7071" s="4" t="str">
        <f t="shared" si="198"/>
        <v/>
      </c>
      <c r="D7071" s="5"/>
    </row>
    <row r="7072" spans="1:4" x14ac:dyDescent="0.25">
      <c r="A7072" s="4" t="str">
        <f t="shared" si="198"/>
        <v/>
      </c>
      <c r="D7072" s="5"/>
    </row>
    <row r="7073" spans="1:4" x14ac:dyDescent="0.25">
      <c r="A7073" s="4" t="str">
        <f t="shared" si="198"/>
        <v/>
      </c>
      <c r="D7073" s="5"/>
    </row>
    <row r="7074" spans="1:4" x14ac:dyDescent="0.25">
      <c r="A7074" s="4" t="str">
        <f t="shared" si="198"/>
        <v/>
      </c>
      <c r="D7074" s="5"/>
    </row>
    <row r="7075" spans="1:4" x14ac:dyDescent="0.25">
      <c r="A7075" s="4" t="str">
        <f t="shared" si="198"/>
        <v/>
      </c>
      <c r="D7075" s="5"/>
    </row>
    <row r="7076" spans="1:4" x14ac:dyDescent="0.25">
      <c r="A7076" s="4" t="str">
        <f t="shared" si="198"/>
        <v/>
      </c>
      <c r="D7076" s="5"/>
    </row>
    <row r="7077" spans="1:4" x14ac:dyDescent="0.25">
      <c r="A7077" s="4" t="str">
        <f t="shared" si="198"/>
        <v/>
      </c>
      <c r="D7077" s="5"/>
    </row>
    <row r="7078" spans="1:4" x14ac:dyDescent="0.25">
      <c r="A7078" s="4" t="str">
        <f t="shared" si="198"/>
        <v/>
      </c>
      <c r="D7078" s="5"/>
    </row>
    <row r="7079" spans="1:4" x14ac:dyDescent="0.25">
      <c r="A7079" s="4" t="str">
        <f t="shared" si="198"/>
        <v/>
      </c>
      <c r="D7079" s="5"/>
    </row>
    <row r="7080" spans="1:4" x14ac:dyDescent="0.25">
      <c r="A7080" s="4" t="str">
        <f t="shared" si="198"/>
        <v/>
      </c>
      <c r="D7080" s="5"/>
    </row>
    <row r="7081" spans="1:4" x14ac:dyDescent="0.25">
      <c r="A7081" s="4" t="str">
        <f t="shared" si="198"/>
        <v/>
      </c>
      <c r="D7081" s="5"/>
    </row>
    <row r="7082" spans="1:4" x14ac:dyDescent="0.25">
      <c r="A7082" s="4" t="str">
        <f t="shared" si="198"/>
        <v/>
      </c>
      <c r="D7082" s="5"/>
    </row>
    <row r="7083" spans="1:4" x14ac:dyDescent="0.25">
      <c r="A7083" s="4" t="str">
        <f t="shared" si="198"/>
        <v/>
      </c>
      <c r="D7083" s="5"/>
    </row>
    <row r="7084" spans="1:4" x14ac:dyDescent="0.25">
      <c r="A7084" s="4" t="str">
        <f t="shared" si="198"/>
        <v/>
      </c>
      <c r="D7084" s="5"/>
    </row>
    <row r="7085" spans="1:4" x14ac:dyDescent="0.25">
      <c r="A7085" s="4" t="str">
        <f t="shared" si="198"/>
        <v/>
      </c>
      <c r="D7085" s="5"/>
    </row>
    <row r="7086" spans="1:4" x14ac:dyDescent="0.25">
      <c r="A7086" s="4" t="str">
        <f t="shared" si="198"/>
        <v/>
      </c>
      <c r="D7086" s="5"/>
    </row>
    <row r="7087" spans="1:4" x14ac:dyDescent="0.25">
      <c r="A7087" s="4" t="str">
        <f t="shared" si="198"/>
        <v/>
      </c>
      <c r="D7087" s="5"/>
    </row>
    <row r="7088" spans="1:4" x14ac:dyDescent="0.25">
      <c r="A7088" s="4" t="str">
        <f t="shared" si="198"/>
        <v/>
      </c>
      <c r="D7088" s="5"/>
    </row>
    <row r="7089" spans="1:4" x14ac:dyDescent="0.25">
      <c r="A7089" s="4" t="str">
        <f t="shared" si="198"/>
        <v/>
      </c>
      <c r="D7089" s="5"/>
    </row>
    <row r="7090" spans="1:4" x14ac:dyDescent="0.25">
      <c r="A7090" s="4" t="str">
        <f t="shared" si="198"/>
        <v/>
      </c>
      <c r="D7090" s="5"/>
    </row>
    <row r="7091" spans="1:4" x14ac:dyDescent="0.25">
      <c r="A7091" s="4" t="str">
        <f t="shared" si="198"/>
        <v/>
      </c>
      <c r="D7091" s="5"/>
    </row>
    <row r="7092" spans="1:4" x14ac:dyDescent="0.25">
      <c r="A7092" s="4" t="str">
        <f t="shared" si="198"/>
        <v/>
      </c>
      <c r="D7092" s="5"/>
    </row>
    <row r="7093" spans="1:4" x14ac:dyDescent="0.25">
      <c r="A7093" s="4" t="str">
        <f t="shared" si="198"/>
        <v/>
      </c>
      <c r="D7093" s="5"/>
    </row>
    <row r="7094" spans="1:4" x14ac:dyDescent="0.25">
      <c r="A7094" s="4" t="str">
        <f t="shared" si="198"/>
        <v/>
      </c>
      <c r="D7094" s="5"/>
    </row>
    <row r="7095" spans="1:4" x14ac:dyDescent="0.25">
      <c r="A7095" s="4" t="str">
        <f t="shared" si="198"/>
        <v/>
      </c>
      <c r="D7095" s="5"/>
    </row>
    <row r="7096" spans="1:4" x14ac:dyDescent="0.25">
      <c r="A7096" s="4" t="str">
        <f t="shared" si="198"/>
        <v/>
      </c>
      <c r="D7096" s="5"/>
    </row>
    <row r="7097" spans="1:4" x14ac:dyDescent="0.25">
      <c r="A7097" s="4" t="str">
        <f t="shared" si="198"/>
        <v/>
      </c>
      <c r="D7097" s="5"/>
    </row>
    <row r="7098" spans="1:4" x14ac:dyDescent="0.25">
      <c r="A7098" s="4" t="str">
        <f t="shared" si="198"/>
        <v/>
      </c>
      <c r="D7098" s="5"/>
    </row>
    <row r="7099" spans="1:4" x14ac:dyDescent="0.25">
      <c r="A7099" s="4" t="str">
        <f t="shared" si="198"/>
        <v/>
      </c>
      <c r="D7099" s="5"/>
    </row>
    <row r="7100" spans="1:4" x14ac:dyDescent="0.25">
      <c r="A7100" s="4" t="str">
        <f t="shared" si="198"/>
        <v/>
      </c>
      <c r="D7100" s="5"/>
    </row>
    <row r="7101" spans="1:4" x14ac:dyDescent="0.25">
      <c r="A7101" s="4" t="str">
        <f t="shared" si="198"/>
        <v/>
      </c>
      <c r="D7101" s="5"/>
    </row>
    <row r="7102" spans="1:4" x14ac:dyDescent="0.25">
      <c r="A7102" s="4" t="str">
        <f t="shared" si="198"/>
        <v/>
      </c>
      <c r="D7102" s="5"/>
    </row>
    <row r="7103" spans="1:4" x14ac:dyDescent="0.25">
      <c r="A7103" s="4" t="str">
        <f t="shared" si="198"/>
        <v/>
      </c>
      <c r="D7103" s="5"/>
    </row>
    <row r="7104" spans="1:4" x14ac:dyDescent="0.25">
      <c r="A7104" s="4" t="str">
        <f t="shared" si="198"/>
        <v/>
      </c>
      <c r="D7104" s="5"/>
    </row>
    <row r="7105" spans="1:4" x14ac:dyDescent="0.25">
      <c r="A7105" s="4" t="str">
        <f t="shared" si="198"/>
        <v/>
      </c>
      <c r="D7105" s="5"/>
    </row>
    <row r="7106" spans="1:4" x14ac:dyDescent="0.25">
      <c r="A7106" s="4" t="str">
        <f t="shared" si="198"/>
        <v/>
      </c>
      <c r="D7106" s="5"/>
    </row>
    <row r="7107" spans="1:4" x14ac:dyDescent="0.25">
      <c r="A7107" s="4" t="str">
        <f t="shared" ref="A7107:A7170" si="199">B7107&amp;C7107&amp;D7107&amp;E7107</f>
        <v/>
      </c>
      <c r="D7107" s="5"/>
    </row>
    <row r="7108" spans="1:4" x14ac:dyDescent="0.25">
      <c r="A7108" s="4" t="str">
        <f t="shared" si="199"/>
        <v/>
      </c>
      <c r="D7108" s="5"/>
    </row>
    <row r="7109" spans="1:4" x14ac:dyDescent="0.25">
      <c r="A7109" s="4" t="str">
        <f t="shared" si="199"/>
        <v/>
      </c>
      <c r="D7109" s="5"/>
    </row>
    <row r="7110" spans="1:4" x14ac:dyDescent="0.25">
      <c r="A7110" s="4" t="str">
        <f t="shared" si="199"/>
        <v/>
      </c>
      <c r="D7110" s="5"/>
    </row>
    <row r="7111" spans="1:4" x14ac:dyDescent="0.25">
      <c r="A7111" s="4" t="str">
        <f t="shared" si="199"/>
        <v/>
      </c>
      <c r="D7111" s="5"/>
    </row>
    <row r="7112" spans="1:4" x14ac:dyDescent="0.25">
      <c r="A7112" s="4" t="str">
        <f t="shared" si="199"/>
        <v/>
      </c>
      <c r="D7112" s="5"/>
    </row>
    <row r="7113" spans="1:4" x14ac:dyDescent="0.25">
      <c r="A7113" s="4" t="str">
        <f t="shared" si="199"/>
        <v/>
      </c>
      <c r="D7113" s="5"/>
    </row>
    <row r="7114" spans="1:4" x14ac:dyDescent="0.25">
      <c r="A7114" s="4" t="str">
        <f t="shared" si="199"/>
        <v/>
      </c>
      <c r="D7114" s="5"/>
    </row>
    <row r="7115" spans="1:4" x14ac:dyDescent="0.25">
      <c r="A7115" s="4" t="str">
        <f t="shared" si="199"/>
        <v/>
      </c>
      <c r="D7115" s="5"/>
    </row>
    <row r="7116" spans="1:4" x14ac:dyDescent="0.25">
      <c r="A7116" s="4" t="str">
        <f t="shared" si="199"/>
        <v/>
      </c>
      <c r="D7116" s="5"/>
    </row>
    <row r="7117" spans="1:4" x14ac:dyDescent="0.25">
      <c r="A7117" s="4" t="str">
        <f t="shared" si="199"/>
        <v/>
      </c>
      <c r="D7117" s="5"/>
    </row>
    <row r="7118" spans="1:4" x14ac:dyDescent="0.25">
      <c r="A7118" s="4" t="str">
        <f t="shared" si="199"/>
        <v/>
      </c>
      <c r="D7118" s="5"/>
    </row>
    <row r="7119" spans="1:4" x14ac:dyDescent="0.25">
      <c r="A7119" s="4" t="str">
        <f t="shared" si="199"/>
        <v/>
      </c>
      <c r="D7119" s="5"/>
    </row>
    <row r="7120" spans="1:4" x14ac:dyDescent="0.25">
      <c r="A7120" s="4" t="str">
        <f t="shared" si="199"/>
        <v/>
      </c>
      <c r="D7120" s="5"/>
    </row>
    <row r="7121" spans="1:4" x14ac:dyDescent="0.25">
      <c r="A7121" s="4" t="str">
        <f t="shared" si="199"/>
        <v/>
      </c>
      <c r="D7121" s="5"/>
    </row>
    <row r="7122" spans="1:4" x14ac:dyDescent="0.25">
      <c r="A7122" s="4" t="str">
        <f t="shared" si="199"/>
        <v/>
      </c>
      <c r="D7122" s="5"/>
    </row>
    <row r="7123" spans="1:4" x14ac:dyDescent="0.25">
      <c r="A7123" s="4" t="str">
        <f t="shared" si="199"/>
        <v/>
      </c>
      <c r="D7123" s="5"/>
    </row>
    <row r="7124" spans="1:4" x14ac:dyDescent="0.25">
      <c r="A7124" s="4" t="str">
        <f t="shared" si="199"/>
        <v/>
      </c>
      <c r="D7124" s="5"/>
    </row>
    <row r="7125" spans="1:4" x14ac:dyDescent="0.25">
      <c r="A7125" s="4" t="str">
        <f t="shared" si="199"/>
        <v/>
      </c>
      <c r="D7125" s="5"/>
    </row>
    <row r="7126" spans="1:4" x14ac:dyDescent="0.25">
      <c r="A7126" s="4" t="str">
        <f t="shared" si="199"/>
        <v/>
      </c>
      <c r="D7126" s="5"/>
    </row>
    <row r="7127" spans="1:4" x14ac:dyDescent="0.25">
      <c r="A7127" s="4" t="str">
        <f t="shared" si="199"/>
        <v/>
      </c>
      <c r="D7127" s="5"/>
    </row>
    <row r="7128" spans="1:4" x14ac:dyDescent="0.25">
      <c r="A7128" s="4" t="str">
        <f t="shared" si="199"/>
        <v/>
      </c>
      <c r="D7128" s="5"/>
    </row>
    <row r="7129" spans="1:4" x14ac:dyDescent="0.25">
      <c r="A7129" s="4" t="str">
        <f t="shared" si="199"/>
        <v/>
      </c>
      <c r="D7129" s="5"/>
    </row>
    <row r="7130" spans="1:4" x14ac:dyDescent="0.25">
      <c r="A7130" s="4" t="str">
        <f t="shared" si="199"/>
        <v/>
      </c>
      <c r="D7130" s="5"/>
    </row>
    <row r="7131" spans="1:4" x14ac:dyDescent="0.25">
      <c r="A7131" s="4" t="str">
        <f t="shared" si="199"/>
        <v/>
      </c>
      <c r="D7131" s="5"/>
    </row>
    <row r="7132" spans="1:4" x14ac:dyDescent="0.25">
      <c r="A7132" s="4" t="str">
        <f t="shared" si="199"/>
        <v/>
      </c>
      <c r="D7132" s="5"/>
    </row>
    <row r="7133" spans="1:4" x14ac:dyDescent="0.25">
      <c r="A7133" s="4" t="str">
        <f t="shared" si="199"/>
        <v/>
      </c>
      <c r="D7133" s="5"/>
    </row>
    <row r="7134" spans="1:4" x14ac:dyDescent="0.25">
      <c r="A7134" s="4" t="str">
        <f t="shared" si="199"/>
        <v/>
      </c>
      <c r="D7134" s="5"/>
    </row>
    <row r="7135" spans="1:4" x14ac:dyDescent="0.25">
      <c r="A7135" s="4" t="str">
        <f t="shared" si="199"/>
        <v/>
      </c>
      <c r="D7135" s="5"/>
    </row>
    <row r="7136" spans="1:4" x14ac:dyDescent="0.25">
      <c r="A7136" s="4" t="str">
        <f t="shared" si="199"/>
        <v/>
      </c>
      <c r="D7136" s="5"/>
    </row>
    <row r="7137" spans="1:4" x14ac:dyDescent="0.25">
      <c r="A7137" s="4" t="str">
        <f t="shared" si="199"/>
        <v/>
      </c>
      <c r="D7137" s="5"/>
    </row>
    <row r="7138" spans="1:4" x14ac:dyDescent="0.25">
      <c r="A7138" s="4" t="str">
        <f t="shared" si="199"/>
        <v/>
      </c>
      <c r="D7138" s="5"/>
    </row>
    <row r="7139" spans="1:4" x14ac:dyDescent="0.25">
      <c r="A7139" s="4" t="str">
        <f t="shared" si="199"/>
        <v/>
      </c>
      <c r="D7139" s="5"/>
    </row>
    <row r="7140" spans="1:4" x14ac:dyDescent="0.25">
      <c r="A7140" s="4" t="str">
        <f t="shared" si="199"/>
        <v/>
      </c>
      <c r="D7140" s="5"/>
    </row>
    <row r="7141" spans="1:4" x14ac:dyDescent="0.25">
      <c r="A7141" s="4" t="str">
        <f t="shared" si="199"/>
        <v/>
      </c>
      <c r="D7141" s="5"/>
    </row>
    <row r="7142" spans="1:4" x14ac:dyDescent="0.25">
      <c r="A7142" s="4" t="str">
        <f t="shared" si="199"/>
        <v/>
      </c>
      <c r="D7142" s="5"/>
    </row>
    <row r="7143" spans="1:4" x14ac:dyDescent="0.25">
      <c r="A7143" s="4" t="str">
        <f t="shared" si="199"/>
        <v/>
      </c>
      <c r="D7143" s="5"/>
    </row>
    <row r="7144" spans="1:4" x14ac:dyDescent="0.25">
      <c r="A7144" s="4" t="str">
        <f t="shared" si="199"/>
        <v/>
      </c>
      <c r="D7144" s="5"/>
    </row>
    <row r="7145" spans="1:4" x14ac:dyDescent="0.25">
      <c r="A7145" s="4" t="str">
        <f t="shared" si="199"/>
        <v/>
      </c>
      <c r="D7145" s="5"/>
    </row>
    <row r="7146" spans="1:4" x14ac:dyDescent="0.25">
      <c r="A7146" s="4" t="str">
        <f t="shared" si="199"/>
        <v/>
      </c>
      <c r="D7146" s="5"/>
    </row>
    <row r="7147" spans="1:4" x14ac:dyDescent="0.25">
      <c r="A7147" s="4" t="str">
        <f t="shared" si="199"/>
        <v/>
      </c>
      <c r="D7147" s="5"/>
    </row>
    <row r="7148" spans="1:4" x14ac:dyDescent="0.25">
      <c r="A7148" s="4" t="str">
        <f t="shared" si="199"/>
        <v/>
      </c>
      <c r="D7148" s="5"/>
    </row>
    <row r="7149" spans="1:4" x14ac:dyDescent="0.25">
      <c r="A7149" s="4" t="str">
        <f t="shared" si="199"/>
        <v/>
      </c>
      <c r="D7149" s="5"/>
    </row>
    <row r="7150" spans="1:4" x14ac:dyDescent="0.25">
      <c r="A7150" s="4" t="str">
        <f t="shared" si="199"/>
        <v/>
      </c>
      <c r="D7150" s="5"/>
    </row>
    <row r="7151" spans="1:4" x14ac:dyDescent="0.25">
      <c r="A7151" s="4" t="str">
        <f t="shared" si="199"/>
        <v/>
      </c>
      <c r="D7151" s="5"/>
    </row>
    <row r="7152" spans="1:4" x14ac:dyDescent="0.25">
      <c r="A7152" s="4" t="str">
        <f t="shared" si="199"/>
        <v/>
      </c>
      <c r="D7152" s="5"/>
    </row>
    <row r="7153" spans="1:4" x14ac:dyDescent="0.25">
      <c r="A7153" s="4" t="str">
        <f t="shared" si="199"/>
        <v/>
      </c>
      <c r="D7153" s="5"/>
    </row>
    <row r="7154" spans="1:4" x14ac:dyDescent="0.25">
      <c r="A7154" s="4" t="str">
        <f t="shared" si="199"/>
        <v/>
      </c>
      <c r="D7154" s="5"/>
    </row>
    <row r="7155" spans="1:4" x14ac:dyDescent="0.25">
      <c r="A7155" s="4" t="str">
        <f t="shared" si="199"/>
        <v/>
      </c>
      <c r="D7155" s="5"/>
    </row>
    <row r="7156" spans="1:4" x14ac:dyDescent="0.25">
      <c r="A7156" s="4" t="str">
        <f t="shared" si="199"/>
        <v/>
      </c>
      <c r="D7156" s="5"/>
    </row>
    <row r="7157" spans="1:4" x14ac:dyDescent="0.25">
      <c r="A7157" s="4" t="str">
        <f t="shared" si="199"/>
        <v/>
      </c>
      <c r="D7157" s="5"/>
    </row>
    <row r="7158" spans="1:4" x14ac:dyDescent="0.25">
      <c r="A7158" s="4" t="str">
        <f t="shared" si="199"/>
        <v/>
      </c>
      <c r="D7158" s="5"/>
    </row>
    <row r="7159" spans="1:4" x14ac:dyDescent="0.25">
      <c r="A7159" s="4" t="str">
        <f t="shared" si="199"/>
        <v/>
      </c>
      <c r="D7159" s="5"/>
    </row>
    <row r="7160" spans="1:4" x14ac:dyDescent="0.25">
      <c r="A7160" s="4" t="str">
        <f t="shared" si="199"/>
        <v/>
      </c>
      <c r="D7160" s="5"/>
    </row>
    <row r="7161" spans="1:4" x14ac:dyDescent="0.25">
      <c r="A7161" s="4" t="str">
        <f t="shared" si="199"/>
        <v/>
      </c>
      <c r="D7161" s="5"/>
    </row>
    <row r="7162" spans="1:4" x14ac:dyDescent="0.25">
      <c r="A7162" s="4" t="str">
        <f t="shared" si="199"/>
        <v/>
      </c>
      <c r="D7162" s="5"/>
    </row>
    <row r="7163" spans="1:4" x14ac:dyDescent="0.25">
      <c r="A7163" s="4" t="str">
        <f t="shared" si="199"/>
        <v/>
      </c>
      <c r="D7163" s="5"/>
    </row>
    <row r="7164" spans="1:4" x14ac:dyDescent="0.25">
      <c r="A7164" s="4" t="str">
        <f t="shared" si="199"/>
        <v/>
      </c>
      <c r="D7164" s="5"/>
    </row>
    <row r="7165" spans="1:4" x14ac:dyDescent="0.25">
      <c r="A7165" s="4" t="str">
        <f t="shared" si="199"/>
        <v/>
      </c>
      <c r="D7165" s="5"/>
    </row>
    <row r="7166" spans="1:4" x14ac:dyDescent="0.25">
      <c r="A7166" s="4" t="str">
        <f t="shared" si="199"/>
        <v/>
      </c>
      <c r="D7166" s="5"/>
    </row>
    <row r="7167" spans="1:4" x14ac:dyDescent="0.25">
      <c r="A7167" s="4" t="str">
        <f t="shared" si="199"/>
        <v/>
      </c>
      <c r="D7167" s="5"/>
    </row>
    <row r="7168" spans="1:4" x14ac:dyDescent="0.25">
      <c r="A7168" s="4" t="str">
        <f t="shared" si="199"/>
        <v/>
      </c>
      <c r="D7168" s="5"/>
    </row>
    <row r="7169" spans="1:4" x14ac:dyDescent="0.25">
      <c r="A7169" s="4" t="str">
        <f t="shared" si="199"/>
        <v/>
      </c>
      <c r="D7169" s="5"/>
    </row>
    <row r="7170" spans="1:4" x14ac:dyDescent="0.25">
      <c r="A7170" s="4" t="str">
        <f t="shared" si="199"/>
        <v/>
      </c>
      <c r="D7170" s="5"/>
    </row>
    <row r="7171" spans="1:4" x14ac:dyDescent="0.25">
      <c r="A7171" s="4" t="str">
        <f t="shared" ref="A7171:A7234" si="200">B7171&amp;C7171&amp;D7171&amp;E7171</f>
        <v/>
      </c>
      <c r="D7171" s="5"/>
    </row>
    <row r="7172" spans="1:4" x14ac:dyDescent="0.25">
      <c r="A7172" s="4" t="str">
        <f t="shared" si="200"/>
        <v/>
      </c>
      <c r="D7172" s="5"/>
    </row>
    <row r="7173" spans="1:4" x14ac:dyDescent="0.25">
      <c r="A7173" s="4" t="str">
        <f t="shared" si="200"/>
        <v/>
      </c>
      <c r="D7173" s="5"/>
    </row>
    <row r="7174" spans="1:4" x14ac:dyDescent="0.25">
      <c r="A7174" s="4" t="str">
        <f t="shared" si="200"/>
        <v/>
      </c>
      <c r="D7174" s="5"/>
    </row>
    <row r="7175" spans="1:4" x14ac:dyDescent="0.25">
      <c r="A7175" s="4" t="str">
        <f t="shared" si="200"/>
        <v/>
      </c>
      <c r="D7175" s="5"/>
    </row>
    <row r="7176" spans="1:4" x14ac:dyDescent="0.25">
      <c r="A7176" s="4" t="str">
        <f t="shared" si="200"/>
        <v/>
      </c>
      <c r="D7176" s="5"/>
    </row>
    <row r="7177" spans="1:4" x14ac:dyDescent="0.25">
      <c r="A7177" s="4" t="str">
        <f t="shared" si="200"/>
        <v/>
      </c>
      <c r="D7177" s="5"/>
    </row>
    <row r="7178" spans="1:4" x14ac:dyDescent="0.25">
      <c r="A7178" s="4" t="str">
        <f t="shared" si="200"/>
        <v/>
      </c>
      <c r="D7178" s="5"/>
    </row>
    <row r="7179" spans="1:4" x14ac:dyDescent="0.25">
      <c r="A7179" s="4" t="str">
        <f t="shared" si="200"/>
        <v/>
      </c>
      <c r="D7179" s="5"/>
    </row>
    <row r="7180" spans="1:4" x14ac:dyDescent="0.25">
      <c r="A7180" s="4" t="str">
        <f t="shared" si="200"/>
        <v/>
      </c>
      <c r="D7180" s="5"/>
    </row>
    <row r="7181" spans="1:4" x14ac:dyDescent="0.25">
      <c r="A7181" s="4" t="str">
        <f t="shared" si="200"/>
        <v/>
      </c>
      <c r="D7181" s="5"/>
    </row>
    <row r="7182" spans="1:4" x14ac:dyDescent="0.25">
      <c r="A7182" s="4" t="str">
        <f t="shared" si="200"/>
        <v/>
      </c>
      <c r="D7182" s="5"/>
    </row>
    <row r="7183" spans="1:4" x14ac:dyDescent="0.25">
      <c r="A7183" s="4" t="str">
        <f t="shared" si="200"/>
        <v/>
      </c>
      <c r="D7183" s="5"/>
    </row>
    <row r="7184" spans="1:4" x14ac:dyDescent="0.25">
      <c r="A7184" s="4" t="str">
        <f t="shared" si="200"/>
        <v/>
      </c>
      <c r="D7184" s="5"/>
    </row>
    <row r="7185" spans="1:4" x14ac:dyDescent="0.25">
      <c r="A7185" s="4" t="str">
        <f t="shared" si="200"/>
        <v/>
      </c>
      <c r="D7185" s="5"/>
    </row>
    <row r="7186" spans="1:4" x14ac:dyDescent="0.25">
      <c r="A7186" s="4" t="str">
        <f t="shared" si="200"/>
        <v/>
      </c>
      <c r="D7186" s="5"/>
    </row>
    <row r="7187" spans="1:4" x14ac:dyDescent="0.25">
      <c r="A7187" s="4" t="str">
        <f t="shared" si="200"/>
        <v/>
      </c>
      <c r="D7187" s="5"/>
    </row>
    <row r="7188" spans="1:4" x14ac:dyDescent="0.25">
      <c r="A7188" s="4" t="str">
        <f t="shared" si="200"/>
        <v/>
      </c>
      <c r="D7188" s="5"/>
    </row>
    <row r="7189" spans="1:4" x14ac:dyDescent="0.25">
      <c r="A7189" s="4" t="str">
        <f t="shared" si="200"/>
        <v/>
      </c>
      <c r="D7189" s="5"/>
    </row>
    <row r="7190" spans="1:4" x14ac:dyDescent="0.25">
      <c r="A7190" s="4" t="str">
        <f t="shared" si="200"/>
        <v/>
      </c>
      <c r="D7190" s="5"/>
    </row>
    <row r="7191" spans="1:4" x14ac:dyDescent="0.25">
      <c r="A7191" s="4" t="str">
        <f t="shared" si="200"/>
        <v/>
      </c>
      <c r="D7191" s="5"/>
    </row>
    <row r="7192" spans="1:4" x14ac:dyDescent="0.25">
      <c r="A7192" s="4" t="str">
        <f t="shared" si="200"/>
        <v/>
      </c>
      <c r="D7192" s="5"/>
    </row>
    <row r="7193" spans="1:4" x14ac:dyDescent="0.25">
      <c r="A7193" s="4" t="str">
        <f t="shared" si="200"/>
        <v/>
      </c>
      <c r="D7193" s="5"/>
    </row>
    <row r="7194" spans="1:4" x14ac:dyDescent="0.25">
      <c r="A7194" s="4" t="str">
        <f t="shared" si="200"/>
        <v/>
      </c>
      <c r="D7194" s="5"/>
    </row>
    <row r="7195" spans="1:4" x14ac:dyDescent="0.25">
      <c r="A7195" s="4" t="str">
        <f t="shared" si="200"/>
        <v/>
      </c>
      <c r="D7195" s="5"/>
    </row>
    <row r="7196" spans="1:4" x14ac:dyDescent="0.25">
      <c r="A7196" s="4" t="str">
        <f t="shared" si="200"/>
        <v/>
      </c>
      <c r="D7196" s="5"/>
    </row>
    <row r="7197" spans="1:4" x14ac:dyDescent="0.25">
      <c r="A7197" s="4" t="str">
        <f t="shared" si="200"/>
        <v/>
      </c>
      <c r="D7197" s="5"/>
    </row>
    <row r="7198" spans="1:4" x14ac:dyDescent="0.25">
      <c r="A7198" s="4" t="str">
        <f t="shared" si="200"/>
        <v/>
      </c>
      <c r="D7198" s="5"/>
    </row>
    <row r="7199" spans="1:4" x14ac:dyDescent="0.25">
      <c r="A7199" s="4" t="str">
        <f t="shared" si="200"/>
        <v/>
      </c>
      <c r="D7199" s="5"/>
    </row>
    <row r="7200" spans="1:4" x14ac:dyDescent="0.25">
      <c r="A7200" s="4" t="str">
        <f t="shared" si="200"/>
        <v/>
      </c>
      <c r="D7200" s="5"/>
    </row>
    <row r="7201" spans="1:4" x14ac:dyDescent="0.25">
      <c r="A7201" s="4" t="str">
        <f t="shared" si="200"/>
        <v/>
      </c>
      <c r="D7201" s="5"/>
    </row>
    <row r="7202" spans="1:4" x14ac:dyDescent="0.25">
      <c r="A7202" s="4" t="str">
        <f t="shared" si="200"/>
        <v/>
      </c>
      <c r="D7202" s="5"/>
    </row>
    <row r="7203" spans="1:4" x14ac:dyDescent="0.25">
      <c r="A7203" s="4" t="str">
        <f t="shared" si="200"/>
        <v/>
      </c>
      <c r="D7203" s="5"/>
    </row>
    <row r="7204" spans="1:4" x14ac:dyDescent="0.25">
      <c r="A7204" s="4" t="str">
        <f t="shared" si="200"/>
        <v/>
      </c>
      <c r="D7204" s="5"/>
    </row>
    <row r="7205" spans="1:4" x14ac:dyDescent="0.25">
      <c r="A7205" s="4" t="str">
        <f t="shared" si="200"/>
        <v/>
      </c>
      <c r="D7205" s="5"/>
    </row>
    <row r="7206" spans="1:4" x14ac:dyDescent="0.25">
      <c r="A7206" s="4" t="str">
        <f t="shared" si="200"/>
        <v/>
      </c>
      <c r="D7206" s="5"/>
    </row>
    <row r="7207" spans="1:4" x14ac:dyDescent="0.25">
      <c r="A7207" s="4" t="str">
        <f t="shared" si="200"/>
        <v/>
      </c>
      <c r="D7207" s="5"/>
    </row>
    <row r="7208" spans="1:4" x14ac:dyDescent="0.25">
      <c r="A7208" s="4" t="str">
        <f t="shared" si="200"/>
        <v/>
      </c>
      <c r="D7208" s="5"/>
    </row>
    <row r="7209" spans="1:4" x14ac:dyDescent="0.25">
      <c r="A7209" s="4" t="str">
        <f t="shared" si="200"/>
        <v/>
      </c>
      <c r="D7209" s="5"/>
    </row>
    <row r="7210" spans="1:4" x14ac:dyDescent="0.25">
      <c r="A7210" s="4" t="str">
        <f t="shared" si="200"/>
        <v/>
      </c>
      <c r="D7210" s="5"/>
    </row>
    <row r="7211" spans="1:4" x14ac:dyDescent="0.25">
      <c r="A7211" s="4" t="str">
        <f t="shared" si="200"/>
        <v/>
      </c>
      <c r="D7211" s="5"/>
    </row>
    <row r="7212" spans="1:4" x14ac:dyDescent="0.25">
      <c r="A7212" s="4" t="str">
        <f t="shared" si="200"/>
        <v/>
      </c>
      <c r="D7212" s="5"/>
    </row>
    <row r="7213" spans="1:4" x14ac:dyDescent="0.25">
      <c r="A7213" s="4" t="str">
        <f t="shared" si="200"/>
        <v/>
      </c>
      <c r="D7213" s="5"/>
    </row>
    <row r="7214" spans="1:4" x14ac:dyDescent="0.25">
      <c r="A7214" s="4" t="str">
        <f t="shared" si="200"/>
        <v/>
      </c>
      <c r="D7214" s="5"/>
    </row>
    <row r="7215" spans="1:4" x14ac:dyDescent="0.25">
      <c r="A7215" s="4" t="str">
        <f t="shared" si="200"/>
        <v/>
      </c>
      <c r="D7215" s="5"/>
    </row>
    <row r="7216" spans="1:4" x14ac:dyDescent="0.25">
      <c r="A7216" s="4" t="str">
        <f t="shared" si="200"/>
        <v/>
      </c>
      <c r="D7216" s="5"/>
    </row>
    <row r="7217" spans="1:4" x14ac:dyDescent="0.25">
      <c r="A7217" s="4" t="str">
        <f t="shared" si="200"/>
        <v/>
      </c>
      <c r="D7217" s="5"/>
    </row>
    <row r="7218" spans="1:4" x14ac:dyDescent="0.25">
      <c r="A7218" s="4" t="str">
        <f t="shared" si="200"/>
        <v/>
      </c>
      <c r="D7218" s="5"/>
    </row>
    <row r="7219" spans="1:4" x14ac:dyDescent="0.25">
      <c r="A7219" s="4" t="str">
        <f t="shared" si="200"/>
        <v/>
      </c>
      <c r="D7219" s="5"/>
    </row>
    <row r="7220" spans="1:4" x14ac:dyDescent="0.25">
      <c r="A7220" s="4" t="str">
        <f t="shared" si="200"/>
        <v/>
      </c>
      <c r="D7220" s="5"/>
    </row>
    <row r="7221" spans="1:4" x14ac:dyDescent="0.25">
      <c r="A7221" s="4" t="str">
        <f t="shared" si="200"/>
        <v/>
      </c>
      <c r="D7221" s="5"/>
    </row>
    <row r="7222" spans="1:4" x14ac:dyDescent="0.25">
      <c r="A7222" s="4" t="str">
        <f t="shared" si="200"/>
        <v/>
      </c>
      <c r="D7222" s="5"/>
    </row>
    <row r="7223" spans="1:4" x14ac:dyDescent="0.25">
      <c r="A7223" s="4" t="str">
        <f t="shared" si="200"/>
        <v/>
      </c>
      <c r="D7223" s="5"/>
    </row>
    <row r="7224" spans="1:4" x14ac:dyDescent="0.25">
      <c r="A7224" s="4" t="str">
        <f t="shared" si="200"/>
        <v/>
      </c>
      <c r="D7224" s="5"/>
    </row>
    <row r="7225" spans="1:4" x14ac:dyDescent="0.25">
      <c r="A7225" s="4" t="str">
        <f t="shared" si="200"/>
        <v/>
      </c>
      <c r="D7225" s="5"/>
    </row>
    <row r="7226" spans="1:4" x14ac:dyDescent="0.25">
      <c r="A7226" s="4" t="str">
        <f t="shared" si="200"/>
        <v/>
      </c>
      <c r="D7226" s="5"/>
    </row>
    <row r="7227" spans="1:4" x14ac:dyDescent="0.25">
      <c r="A7227" s="4" t="str">
        <f t="shared" si="200"/>
        <v/>
      </c>
      <c r="D7227" s="5"/>
    </row>
    <row r="7228" spans="1:4" x14ac:dyDescent="0.25">
      <c r="A7228" s="4" t="str">
        <f t="shared" si="200"/>
        <v/>
      </c>
      <c r="D7228" s="5"/>
    </row>
    <row r="7229" spans="1:4" x14ac:dyDescent="0.25">
      <c r="A7229" s="4" t="str">
        <f t="shared" si="200"/>
        <v/>
      </c>
      <c r="D7229" s="5"/>
    </row>
    <row r="7230" spans="1:4" x14ac:dyDescent="0.25">
      <c r="A7230" s="4" t="str">
        <f t="shared" si="200"/>
        <v/>
      </c>
      <c r="D7230" s="5"/>
    </row>
    <row r="7231" spans="1:4" x14ac:dyDescent="0.25">
      <c r="A7231" s="4" t="str">
        <f t="shared" si="200"/>
        <v/>
      </c>
      <c r="D7231" s="5"/>
    </row>
    <row r="7232" spans="1:4" x14ac:dyDescent="0.25">
      <c r="A7232" s="4" t="str">
        <f t="shared" si="200"/>
        <v/>
      </c>
      <c r="D7232" s="5"/>
    </row>
    <row r="7233" spans="1:4" x14ac:dyDescent="0.25">
      <c r="A7233" s="4" t="str">
        <f t="shared" si="200"/>
        <v/>
      </c>
      <c r="D7233" s="5"/>
    </row>
    <row r="7234" spans="1:4" x14ac:dyDescent="0.25">
      <c r="A7234" s="4" t="str">
        <f t="shared" si="200"/>
        <v/>
      </c>
      <c r="D7234" s="5"/>
    </row>
    <row r="7235" spans="1:4" x14ac:dyDescent="0.25">
      <c r="A7235" s="4" t="str">
        <f t="shared" ref="A7235:A7298" si="201">B7235&amp;C7235&amp;D7235&amp;E7235</f>
        <v/>
      </c>
      <c r="D7235" s="5"/>
    </row>
    <row r="7236" spans="1:4" x14ac:dyDescent="0.25">
      <c r="A7236" s="4" t="str">
        <f t="shared" si="201"/>
        <v/>
      </c>
      <c r="D7236" s="5"/>
    </row>
    <row r="7237" spans="1:4" x14ac:dyDescent="0.25">
      <c r="A7237" s="4" t="str">
        <f t="shared" si="201"/>
        <v/>
      </c>
      <c r="D7237" s="5"/>
    </row>
    <row r="7238" spans="1:4" x14ac:dyDescent="0.25">
      <c r="A7238" s="4" t="str">
        <f t="shared" si="201"/>
        <v/>
      </c>
      <c r="D7238" s="5"/>
    </row>
    <row r="7239" spans="1:4" x14ac:dyDescent="0.25">
      <c r="A7239" s="4" t="str">
        <f t="shared" si="201"/>
        <v/>
      </c>
      <c r="D7239" s="5"/>
    </row>
    <row r="7240" spans="1:4" x14ac:dyDescent="0.25">
      <c r="A7240" s="4" t="str">
        <f t="shared" si="201"/>
        <v/>
      </c>
      <c r="D7240" s="5"/>
    </row>
    <row r="7241" spans="1:4" x14ac:dyDescent="0.25">
      <c r="A7241" s="4" t="str">
        <f t="shared" si="201"/>
        <v/>
      </c>
      <c r="D7241" s="5"/>
    </row>
    <row r="7242" spans="1:4" x14ac:dyDescent="0.25">
      <c r="A7242" s="4" t="str">
        <f t="shared" si="201"/>
        <v/>
      </c>
      <c r="D7242" s="5"/>
    </row>
    <row r="7243" spans="1:4" x14ac:dyDescent="0.25">
      <c r="A7243" s="4" t="str">
        <f t="shared" si="201"/>
        <v/>
      </c>
      <c r="D7243" s="5"/>
    </row>
    <row r="7244" spans="1:4" x14ac:dyDescent="0.25">
      <c r="A7244" s="4" t="str">
        <f t="shared" si="201"/>
        <v/>
      </c>
      <c r="D7244" s="5"/>
    </row>
    <row r="7245" spans="1:4" x14ac:dyDescent="0.25">
      <c r="A7245" s="4" t="str">
        <f t="shared" si="201"/>
        <v/>
      </c>
      <c r="D7245" s="5"/>
    </row>
    <row r="7246" spans="1:4" x14ac:dyDescent="0.25">
      <c r="A7246" s="4" t="str">
        <f t="shared" si="201"/>
        <v/>
      </c>
      <c r="D7246" s="5"/>
    </row>
    <row r="7247" spans="1:4" x14ac:dyDescent="0.25">
      <c r="A7247" s="4" t="str">
        <f t="shared" si="201"/>
        <v/>
      </c>
      <c r="D7247" s="5"/>
    </row>
    <row r="7248" spans="1:4" x14ac:dyDescent="0.25">
      <c r="A7248" s="4" t="str">
        <f t="shared" si="201"/>
        <v/>
      </c>
      <c r="D7248" s="5"/>
    </row>
    <row r="7249" spans="1:4" x14ac:dyDescent="0.25">
      <c r="A7249" s="4" t="str">
        <f t="shared" si="201"/>
        <v/>
      </c>
      <c r="D7249" s="5"/>
    </row>
    <row r="7250" spans="1:4" x14ac:dyDescent="0.25">
      <c r="A7250" s="4" t="str">
        <f t="shared" si="201"/>
        <v/>
      </c>
      <c r="D7250" s="5"/>
    </row>
    <row r="7251" spans="1:4" x14ac:dyDescent="0.25">
      <c r="A7251" s="4" t="str">
        <f t="shared" si="201"/>
        <v/>
      </c>
      <c r="D7251" s="5"/>
    </row>
    <row r="7252" spans="1:4" x14ac:dyDescent="0.25">
      <c r="A7252" s="4" t="str">
        <f t="shared" si="201"/>
        <v/>
      </c>
      <c r="D7252" s="5"/>
    </row>
    <row r="7253" spans="1:4" x14ac:dyDescent="0.25">
      <c r="A7253" s="4" t="str">
        <f t="shared" si="201"/>
        <v/>
      </c>
      <c r="D7253" s="5"/>
    </row>
    <row r="7254" spans="1:4" x14ac:dyDescent="0.25">
      <c r="A7254" s="4" t="str">
        <f t="shared" si="201"/>
        <v/>
      </c>
      <c r="D7254" s="5"/>
    </row>
    <row r="7255" spans="1:4" x14ac:dyDescent="0.25">
      <c r="A7255" s="4" t="str">
        <f t="shared" si="201"/>
        <v/>
      </c>
      <c r="D7255" s="5"/>
    </row>
    <row r="7256" spans="1:4" x14ac:dyDescent="0.25">
      <c r="A7256" s="4" t="str">
        <f t="shared" si="201"/>
        <v/>
      </c>
      <c r="D7256" s="5"/>
    </row>
    <row r="7257" spans="1:4" x14ac:dyDescent="0.25">
      <c r="A7257" s="4" t="str">
        <f t="shared" si="201"/>
        <v/>
      </c>
      <c r="D7257" s="5"/>
    </row>
    <row r="7258" spans="1:4" x14ac:dyDescent="0.25">
      <c r="A7258" s="4" t="str">
        <f t="shared" si="201"/>
        <v/>
      </c>
      <c r="D7258" s="5"/>
    </row>
    <row r="7259" spans="1:4" x14ac:dyDescent="0.25">
      <c r="A7259" s="4" t="str">
        <f t="shared" si="201"/>
        <v/>
      </c>
      <c r="D7259" s="5"/>
    </row>
    <row r="7260" spans="1:4" x14ac:dyDescent="0.25">
      <c r="A7260" s="4" t="str">
        <f t="shared" si="201"/>
        <v/>
      </c>
      <c r="D7260" s="5"/>
    </row>
    <row r="7261" spans="1:4" x14ac:dyDescent="0.25">
      <c r="A7261" s="4" t="str">
        <f t="shared" si="201"/>
        <v/>
      </c>
      <c r="D7261" s="5"/>
    </row>
    <row r="7262" spans="1:4" x14ac:dyDescent="0.25">
      <c r="A7262" s="4" t="str">
        <f t="shared" si="201"/>
        <v/>
      </c>
      <c r="D7262" s="5"/>
    </row>
    <row r="7263" spans="1:4" x14ac:dyDescent="0.25">
      <c r="A7263" s="4" t="str">
        <f t="shared" si="201"/>
        <v/>
      </c>
      <c r="D7263" s="5"/>
    </row>
    <row r="7264" spans="1:4" x14ac:dyDescent="0.25">
      <c r="A7264" s="4" t="str">
        <f t="shared" si="201"/>
        <v/>
      </c>
      <c r="D7264" s="5"/>
    </row>
    <row r="7265" spans="1:4" x14ac:dyDescent="0.25">
      <c r="A7265" s="4" t="str">
        <f t="shared" si="201"/>
        <v/>
      </c>
      <c r="D7265" s="5"/>
    </row>
    <row r="7266" spans="1:4" x14ac:dyDescent="0.25">
      <c r="A7266" s="4" t="str">
        <f t="shared" si="201"/>
        <v/>
      </c>
      <c r="D7266" s="5"/>
    </row>
    <row r="7267" spans="1:4" x14ac:dyDescent="0.25">
      <c r="A7267" s="4" t="str">
        <f t="shared" si="201"/>
        <v/>
      </c>
      <c r="D7267" s="5"/>
    </row>
    <row r="7268" spans="1:4" x14ac:dyDescent="0.25">
      <c r="A7268" s="4" t="str">
        <f t="shared" si="201"/>
        <v/>
      </c>
      <c r="D7268" s="5"/>
    </row>
    <row r="7269" spans="1:4" x14ac:dyDescent="0.25">
      <c r="A7269" s="4" t="str">
        <f t="shared" si="201"/>
        <v/>
      </c>
      <c r="D7269" s="5"/>
    </row>
    <row r="7270" spans="1:4" x14ac:dyDescent="0.25">
      <c r="A7270" s="4" t="str">
        <f t="shared" si="201"/>
        <v/>
      </c>
      <c r="D7270" s="5"/>
    </row>
    <row r="7271" spans="1:4" x14ac:dyDescent="0.25">
      <c r="A7271" s="4" t="str">
        <f t="shared" si="201"/>
        <v/>
      </c>
      <c r="D7271" s="5"/>
    </row>
    <row r="7272" spans="1:4" x14ac:dyDescent="0.25">
      <c r="A7272" s="4" t="str">
        <f t="shared" si="201"/>
        <v/>
      </c>
      <c r="D7272" s="5"/>
    </row>
    <row r="7273" spans="1:4" x14ac:dyDescent="0.25">
      <c r="A7273" s="4" t="str">
        <f t="shared" si="201"/>
        <v/>
      </c>
      <c r="D7273" s="5"/>
    </row>
    <row r="7274" spans="1:4" x14ac:dyDescent="0.25">
      <c r="A7274" s="4" t="str">
        <f t="shared" si="201"/>
        <v/>
      </c>
      <c r="D7274" s="5"/>
    </row>
    <row r="7275" spans="1:4" x14ac:dyDescent="0.25">
      <c r="A7275" s="4" t="str">
        <f t="shared" si="201"/>
        <v/>
      </c>
      <c r="D7275" s="5"/>
    </row>
    <row r="7276" spans="1:4" x14ac:dyDescent="0.25">
      <c r="A7276" s="4" t="str">
        <f t="shared" si="201"/>
        <v/>
      </c>
      <c r="D7276" s="5"/>
    </row>
    <row r="7277" spans="1:4" x14ac:dyDescent="0.25">
      <c r="A7277" s="4" t="str">
        <f t="shared" si="201"/>
        <v/>
      </c>
      <c r="D7277" s="5"/>
    </row>
    <row r="7278" spans="1:4" x14ac:dyDescent="0.25">
      <c r="A7278" s="4" t="str">
        <f t="shared" si="201"/>
        <v/>
      </c>
      <c r="D7278" s="5"/>
    </row>
    <row r="7279" spans="1:4" x14ac:dyDescent="0.25">
      <c r="A7279" s="4" t="str">
        <f t="shared" si="201"/>
        <v/>
      </c>
      <c r="D7279" s="5"/>
    </row>
    <row r="7280" spans="1:4" x14ac:dyDescent="0.25">
      <c r="A7280" s="4" t="str">
        <f t="shared" si="201"/>
        <v/>
      </c>
      <c r="D7280" s="5"/>
    </row>
    <row r="7281" spans="1:4" x14ac:dyDescent="0.25">
      <c r="A7281" s="4" t="str">
        <f t="shared" si="201"/>
        <v/>
      </c>
      <c r="D7281" s="5"/>
    </row>
    <row r="7282" spans="1:4" x14ac:dyDescent="0.25">
      <c r="A7282" s="4" t="str">
        <f t="shared" si="201"/>
        <v/>
      </c>
      <c r="D7282" s="5"/>
    </row>
    <row r="7283" spans="1:4" x14ac:dyDescent="0.25">
      <c r="A7283" s="4" t="str">
        <f t="shared" si="201"/>
        <v/>
      </c>
      <c r="D7283" s="5"/>
    </row>
    <row r="7284" spans="1:4" x14ac:dyDescent="0.25">
      <c r="A7284" s="4" t="str">
        <f t="shared" si="201"/>
        <v/>
      </c>
      <c r="D7284" s="5"/>
    </row>
    <row r="7285" spans="1:4" x14ac:dyDescent="0.25">
      <c r="A7285" s="4" t="str">
        <f t="shared" si="201"/>
        <v/>
      </c>
      <c r="D7285" s="5"/>
    </row>
    <row r="7286" spans="1:4" x14ac:dyDescent="0.25">
      <c r="A7286" s="4" t="str">
        <f t="shared" si="201"/>
        <v/>
      </c>
      <c r="D7286" s="5"/>
    </row>
    <row r="7287" spans="1:4" x14ac:dyDescent="0.25">
      <c r="A7287" s="4" t="str">
        <f t="shared" si="201"/>
        <v/>
      </c>
      <c r="D7287" s="5"/>
    </row>
    <row r="7288" spans="1:4" x14ac:dyDescent="0.25">
      <c r="A7288" s="4" t="str">
        <f t="shared" si="201"/>
        <v/>
      </c>
      <c r="D7288" s="5"/>
    </row>
    <row r="7289" spans="1:4" x14ac:dyDescent="0.25">
      <c r="A7289" s="4" t="str">
        <f t="shared" si="201"/>
        <v/>
      </c>
      <c r="D7289" s="5"/>
    </row>
    <row r="7290" spans="1:4" x14ac:dyDescent="0.25">
      <c r="A7290" s="4" t="str">
        <f t="shared" si="201"/>
        <v/>
      </c>
      <c r="D7290" s="5"/>
    </row>
    <row r="7291" spans="1:4" x14ac:dyDescent="0.25">
      <c r="A7291" s="4" t="str">
        <f t="shared" si="201"/>
        <v/>
      </c>
      <c r="D7291" s="5"/>
    </row>
    <row r="7292" spans="1:4" x14ac:dyDescent="0.25">
      <c r="A7292" s="4" t="str">
        <f t="shared" si="201"/>
        <v/>
      </c>
      <c r="D7292" s="5"/>
    </row>
    <row r="7293" spans="1:4" x14ac:dyDescent="0.25">
      <c r="A7293" s="4" t="str">
        <f t="shared" si="201"/>
        <v/>
      </c>
      <c r="D7293" s="5"/>
    </row>
    <row r="7294" spans="1:4" x14ac:dyDescent="0.25">
      <c r="A7294" s="4" t="str">
        <f t="shared" si="201"/>
        <v/>
      </c>
      <c r="D7294" s="5"/>
    </row>
    <row r="7295" spans="1:4" x14ac:dyDescent="0.25">
      <c r="A7295" s="4" t="str">
        <f t="shared" si="201"/>
        <v/>
      </c>
      <c r="D7295" s="5"/>
    </row>
    <row r="7296" spans="1:4" x14ac:dyDescent="0.25">
      <c r="A7296" s="4" t="str">
        <f t="shared" si="201"/>
        <v/>
      </c>
      <c r="D7296" s="5"/>
    </row>
    <row r="7297" spans="1:4" x14ac:dyDescent="0.25">
      <c r="A7297" s="4" t="str">
        <f t="shared" si="201"/>
        <v/>
      </c>
      <c r="D7297" s="5"/>
    </row>
    <row r="7298" spans="1:4" x14ac:dyDescent="0.25">
      <c r="A7298" s="4" t="str">
        <f t="shared" si="201"/>
        <v/>
      </c>
      <c r="D7298" s="5"/>
    </row>
    <row r="7299" spans="1:4" x14ac:dyDescent="0.25">
      <c r="A7299" s="4" t="str">
        <f t="shared" ref="A7299:A7362" si="202">B7299&amp;C7299&amp;D7299&amp;E7299</f>
        <v/>
      </c>
      <c r="D7299" s="5"/>
    </row>
    <row r="7300" spans="1:4" x14ac:dyDescent="0.25">
      <c r="A7300" s="4" t="str">
        <f t="shared" si="202"/>
        <v/>
      </c>
      <c r="D7300" s="5"/>
    </row>
    <row r="7301" spans="1:4" x14ac:dyDescent="0.25">
      <c r="A7301" s="4" t="str">
        <f t="shared" si="202"/>
        <v/>
      </c>
      <c r="D7301" s="5"/>
    </row>
    <row r="7302" spans="1:4" x14ac:dyDescent="0.25">
      <c r="A7302" s="4" t="str">
        <f t="shared" si="202"/>
        <v/>
      </c>
      <c r="D7302" s="5"/>
    </row>
    <row r="7303" spans="1:4" x14ac:dyDescent="0.25">
      <c r="A7303" s="4" t="str">
        <f t="shared" si="202"/>
        <v/>
      </c>
      <c r="D7303" s="5"/>
    </row>
    <row r="7304" spans="1:4" x14ac:dyDescent="0.25">
      <c r="A7304" s="4" t="str">
        <f t="shared" si="202"/>
        <v/>
      </c>
      <c r="D7304" s="5"/>
    </row>
    <row r="7305" spans="1:4" x14ac:dyDescent="0.25">
      <c r="A7305" s="4" t="str">
        <f t="shared" si="202"/>
        <v/>
      </c>
      <c r="D7305" s="5"/>
    </row>
    <row r="7306" spans="1:4" x14ac:dyDescent="0.25">
      <c r="A7306" s="4" t="str">
        <f t="shared" si="202"/>
        <v/>
      </c>
      <c r="D7306" s="5"/>
    </row>
    <row r="7307" spans="1:4" x14ac:dyDescent="0.25">
      <c r="A7307" s="4" t="str">
        <f t="shared" si="202"/>
        <v/>
      </c>
      <c r="D7307" s="5"/>
    </row>
    <row r="7308" spans="1:4" x14ac:dyDescent="0.25">
      <c r="A7308" s="4" t="str">
        <f t="shared" si="202"/>
        <v/>
      </c>
      <c r="D7308" s="5"/>
    </row>
    <row r="7309" spans="1:4" x14ac:dyDescent="0.25">
      <c r="A7309" s="4" t="str">
        <f t="shared" si="202"/>
        <v/>
      </c>
      <c r="D7309" s="5"/>
    </row>
    <row r="7310" spans="1:4" x14ac:dyDescent="0.25">
      <c r="A7310" s="4" t="str">
        <f t="shared" si="202"/>
        <v/>
      </c>
      <c r="D7310" s="5"/>
    </row>
    <row r="7311" spans="1:4" x14ac:dyDescent="0.25">
      <c r="A7311" s="4" t="str">
        <f t="shared" si="202"/>
        <v/>
      </c>
      <c r="D7311" s="5"/>
    </row>
    <row r="7312" spans="1:4" x14ac:dyDescent="0.25">
      <c r="A7312" s="4" t="str">
        <f t="shared" si="202"/>
        <v/>
      </c>
      <c r="D7312" s="5"/>
    </row>
    <row r="7313" spans="1:4" x14ac:dyDescent="0.25">
      <c r="A7313" s="4" t="str">
        <f t="shared" si="202"/>
        <v/>
      </c>
      <c r="D7313" s="5"/>
    </row>
    <row r="7314" spans="1:4" x14ac:dyDescent="0.25">
      <c r="A7314" s="4" t="str">
        <f t="shared" si="202"/>
        <v/>
      </c>
      <c r="D7314" s="5"/>
    </row>
    <row r="7315" spans="1:4" x14ac:dyDescent="0.25">
      <c r="A7315" s="4" t="str">
        <f t="shared" si="202"/>
        <v/>
      </c>
      <c r="D7315" s="5"/>
    </row>
    <row r="7316" spans="1:4" x14ac:dyDescent="0.25">
      <c r="A7316" s="4" t="str">
        <f t="shared" si="202"/>
        <v/>
      </c>
      <c r="D7316" s="5"/>
    </row>
    <row r="7317" spans="1:4" x14ac:dyDescent="0.25">
      <c r="A7317" s="4" t="str">
        <f t="shared" si="202"/>
        <v/>
      </c>
      <c r="D7317" s="5"/>
    </row>
    <row r="7318" spans="1:4" x14ac:dyDescent="0.25">
      <c r="A7318" s="4" t="str">
        <f t="shared" si="202"/>
        <v/>
      </c>
      <c r="D7318" s="5"/>
    </row>
    <row r="7319" spans="1:4" x14ac:dyDescent="0.25">
      <c r="A7319" s="4" t="str">
        <f t="shared" si="202"/>
        <v/>
      </c>
      <c r="D7319" s="5"/>
    </row>
    <row r="7320" spans="1:4" x14ac:dyDescent="0.25">
      <c r="A7320" s="4" t="str">
        <f t="shared" si="202"/>
        <v/>
      </c>
      <c r="D7320" s="5"/>
    </row>
    <row r="7321" spans="1:4" x14ac:dyDescent="0.25">
      <c r="A7321" s="4" t="str">
        <f t="shared" si="202"/>
        <v/>
      </c>
      <c r="D7321" s="5"/>
    </row>
    <row r="7322" spans="1:4" x14ac:dyDescent="0.25">
      <c r="A7322" s="4" t="str">
        <f t="shared" si="202"/>
        <v/>
      </c>
      <c r="D7322" s="5"/>
    </row>
    <row r="7323" spans="1:4" x14ac:dyDescent="0.25">
      <c r="A7323" s="4" t="str">
        <f t="shared" si="202"/>
        <v/>
      </c>
      <c r="D7323" s="5"/>
    </row>
    <row r="7324" spans="1:4" x14ac:dyDescent="0.25">
      <c r="A7324" s="4" t="str">
        <f t="shared" si="202"/>
        <v/>
      </c>
      <c r="D7324" s="5"/>
    </row>
    <row r="7325" spans="1:4" x14ac:dyDescent="0.25">
      <c r="A7325" s="4" t="str">
        <f t="shared" si="202"/>
        <v/>
      </c>
      <c r="D7325" s="5"/>
    </row>
    <row r="7326" spans="1:4" x14ac:dyDescent="0.25">
      <c r="A7326" s="4" t="str">
        <f t="shared" si="202"/>
        <v/>
      </c>
      <c r="D7326" s="5"/>
    </row>
    <row r="7327" spans="1:4" x14ac:dyDescent="0.25">
      <c r="A7327" s="4" t="str">
        <f t="shared" si="202"/>
        <v/>
      </c>
      <c r="D7327" s="5"/>
    </row>
    <row r="7328" spans="1:4" x14ac:dyDescent="0.25">
      <c r="A7328" s="4" t="str">
        <f t="shared" si="202"/>
        <v/>
      </c>
      <c r="D7328" s="5"/>
    </row>
    <row r="7329" spans="1:4" x14ac:dyDescent="0.25">
      <c r="A7329" s="4" t="str">
        <f t="shared" si="202"/>
        <v/>
      </c>
      <c r="D7329" s="5"/>
    </row>
    <row r="7330" spans="1:4" x14ac:dyDescent="0.25">
      <c r="A7330" s="4" t="str">
        <f t="shared" si="202"/>
        <v/>
      </c>
      <c r="D7330" s="5"/>
    </row>
    <row r="7331" spans="1:4" x14ac:dyDescent="0.25">
      <c r="A7331" s="4" t="str">
        <f t="shared" si="202"/>
        <v/>
      </c>
      <c r="D7331" s="5"/>
    </row>
    <row r="7332" spans="1:4" x14ac:dyDescent="0.25">
      <c r="A7332" s="4" t="str">
        <f t="shared" si="202"/>
        <v/>
      </c>
      <c r="D7332" s="5"/>
    </row>
    <row r="7333" spans="1:4" x14ac:dyDescent="0.25">
      <c r="A7333" s="4" t="str">
        <f t="shared" si="202"/>
        <v/>
      </c>
      <c r="D7333" s="5"/>
    </row>
    <row r="7334" spans="1:4" x14ac:dyDescent="0.25">
      <c r="A7334" s="4" t="str">
        <f t="shared" si="202"/>
        <v/>
      </c>
      <c r="D7334" s="5"/>
    </row>
    <row r="7335" spans="1:4" x14ac:dyDescent="0.25">
      <c r="A7335" s="4" t="str">
        <f t="shared" si="202"/>
        <v/>
      </c>
      <c r="D7335" s="5"/>
    </row>
    <row r="7336" spans="1:4" x14ac:dyDescent="0.25">
      <c r="A7336" s="4" t="str">
        <f t="shared" si="202"/>
        <v/>
      </c>
      <c r="D7336" s="5"/>
    </row>
    <row r="7337" spans="1:4" x14ac:dyDescent="0.25">
      <c r="A7337" s="4" t="str">
        <f t="shared" si="202"/>
        <v/>
      </c>
      <c r="D7337" s="5"/>
    </row>
    <row r="7338" spans="1:4" x14ac:dyDescent="0.25">
      <c r="A7338" s="4" t="str">
        <f t="shared" si="202"/>
        <v/>
      </c>
      <c r="D7338" s="5"/>
    </row>
    <row r="7339" spans="1:4" x14ac:dyDescent="0.25">
      <c r="A7339" s="4" t="str">
        <f t="shared" si="202"/>
        <v/>
      </c>
      <c r="D7339" s="5"/>
    </row>
    <row r="7340" spans="1:4" x14ac:dyDescent="0.25">
      <c r="A7340" s="4" t="str">
        <f t="shared" si="202"/>
        <v/>
      </c>
      <c r="D7340" s="5"/>
    </row>
    <row r="7341" spans="1:4" x14ac:dyDescent="0.25">
      <c r="A7341" s="4" t="str">
        <f t="shared" si="202"/>
        <v/>
      </c>
      <c r="D7341" s="5"/>
    </row>
    <row r="7342" spans="1:4" x14ac:dyDescent="0.25">
      <c r="A7342" s="4" t="str">
        <f t="shared" si="202"/>
        <v/>
      </c>
      <c r="D7342" s="5"/>
    </row>
    <row r="7343" spans="1:4" x14ac:dyDescent="0.25">
      <c r="A7343" s="4" t="str">
        <f t="shared" si="202"/>
        <v/>
      </c>
      <c r="D7343" s="5"/>
    </row>
    <row r="7344" spans="1:4" x14ac:dyDescent="0.25">
      <c r="A7344" s="4" t="str">
        <f t="shared" si="202"/>
        <v/>
      </c>
      <c r="D7344" s="5"/>
    </row>
    <row r="7345" spans="1:4" x14ac:dyDescent="0.25">
      <c r="A7345" s="4" t="str">
        <f t="shared" si="202"/>
        <v/>
      </c>
      <c r="D7345" s="5"/>
    </row>
    <row r="7346" spans="1:4" x14ac:dyDescent="0.25">
      <c r="A7346" s="4" t="str">
        <f t="shared" si="202"/>
        <v/>
      </c>
      <c r="D7346" s="5"/>
    </row>
    <row r="7347" spans="1:4" x14ac:dyDescent="0.25">
      <c r="A7347" s="4" t="str">
        <f t="shared" si="202"/>
        <v/>
      </c>
      <c r="D7347" s="5"/>
    </row>
    <row r="7348" spans="1:4" x14ac:dyDescent="0.25">
      <c r="A7348" s="4" t="str">
        <f t="shared" si="202"/>
        <v/>
      </c>
      <c r="D7348" s="5"/>
    </row>
    <row r="7349" spans="1:4" x14ac:dyDescent="0.25">
      <c r="A7349" s="4" t="str">
        <f t="shared" si="202"/>
        <v/>
      </c>
      <c r="D7349" s="5"/>
    </row>
    <row r="7350" spans="1:4" x14ac:dyDescent="0.25">
      <c r="A7350" s="4" t="str">
        <f t="shared" si="202"/>
        <v/>
      </c>
      <c r="D7350" s="5"/>
    </row>
    <row r="7351" spans="1:4" x14ac:dyDescent="0.25">
      <c r="A7351" s="4" t="str">
        <f t="shared" si="202"/>
        <v/>
      </c>
      <c r="D7351" s="5"/>
    </row>
    <row r="7352" spans="1:4" x14ac:dyDescent="0.25">
      <c r="A7352" s="4" t="str">
        <f t="shared" si="202"/>
        <v/>
      </c>
      <c r="D7352" s="5"/>
    </row>
    <row r="7353" spans="1:4" x14ac:dyDescent="0.25">
      <c r="A7353" s="4" t="str">
        <f t="shared" si="202"/>
        <v/>
      </c>
      <c r="D7353" s="5"/>
    </row>
    <row r="7354" spans="1:4" x14ac:dyDescent="0.25">
      <c r="A7354" s="4" t="str">
        <f t="shared" si="202"/>
        <v/>
      </c>
      <c r="D7354" s="5"/>
    </row>
    <row r="7355" spans="1:4" x14ac:dyDescent="0.25">
      <c r="A7355" s="4" t="str">
        <f t="shared" si="202"/>
        <v/>
      </c>
      <c r="D7355" s="5"/>
    </row>
    <row r="7356" spans="1:4" x14ac:dyDescent="0.25">
      <c r="A7356" s="4" t="str">
        <f t="shared" si="202"/>
        <v/>
      </c>
      <c r="D7356" s="5"/>
    </row>
    <row r="7357" spans="1:4" x14ac:dyDescent="0.25">
      <c r="A7357" s="4" t="str">
        <f t="shared" si="202"/>
        <v/>
      </c>
      <c r="D7357" s="5"/>
    </row>
    <row r="7358" spans="1:4" x14ac:dyDescent="0.25">
      <c r="A7358" s="4" t="str">
        <f t="shared" si="202"/>
        <v/>
      </c>
      <c r="D7358" s="5"/>
    </row>
    <row r="7359" spans="1:4" x14ac:dyDescent="0.25">
      <c r="A7359" s="4" t="str">
        <f t="shared" si="202"/>
        <v/>
      </c>
      <c r="D7359" s="5"/>
    </row>
    <row r="7360" spans="1:4" x14ac:dyDescent="0.25">
      <c r="A7360" s="4" t="str">
        <f t="shared" si="202"/>
        <v/>
      </c>
      <c r="D7360" s="5"/>
    </row>
    <row r="7361" spans="1:4" x14ac:dyDescent="0.25">
      <c r="A7361" s="4" t="str">
        <f t="shared" si="202"/>
        <v/>
      </c>
      <c r="D7361" s="5"/>
    </row>
    <row r="7362" spans="1:4" x14ac:dyDescent="0.25">
      <c r="A7362" s="4" t="str">
        <f t="shared" si="202"/>
        <v/>
      </c>
      <c r="D7362" s="5"/>
    </row>
    <row r="7363" spans="1:4" x14ac:dyDescent="0.25">
      <c r="A7363" s="4" t="str">
        <f t="shared" ref="A7363:A7426" si="203">B7363&amp;C7363&amp;D7363&amp;E7363</f>
        <v/>
      </c>
      <c r="D7363" s="5"/>
    </row>
    <row r="7364" spans="1:4" x14ac:dyDescent="0.25">
      <c r="A7364" s="4" t="str">
        <f t="shared" si="203"/>
        <v/>
      </c>
      <c r="D7364" s="5"/>
    </row>
    <row r="7365" spans="1:4" x14ac:dyDescent="0.25">
      <c r="A7365" s="4" t="str">
        <f t="shared" si="203"/>
        <v/>
      </c>
      <c r="D7365" s="5"/>
    </row>
    <row r="7366" spans="1:4" x14ac:dyDescent="0.25">
      <c r="A7366" s="4" t="str">
        <f t="shared" si="203"/>
        <v/>
      </c>
      <c r="D7366" s="5"/>
    </row>
    <row r="7367" spans="1:4" x14ac:dyDescent="0.25">
      <c r="A7367" s="4" t="str">
        <f t="shared" si="203"/>
        <v/>
      </c>
      <c r="D7367" s="5"/>
    </row>
    <row r="7368" spans="1:4" x14ac:dyDescent="0.25">
      <c r="A7368" s="4" t="str">
        <f t="shared" si="203"/>
        <v/>
      </c>
      <c r="D7368" s="5"/>
    </row>
    <row r="7369" spans="1:4" x14ac:dyDescent="0.25">
      <c r="A7369" s="4" t="str">
        <f t="shared" si="203"/>
        <v/>
      </c>
      <c r="D7369" s="5"/>
    </row>
    <row r="7370" spans="1:4" x14ac:dyDescent="0.25">
      <c r="A7370" s="4" t="str">
        <f t="shared" si="203"/>
        <v/>
      </c>
      <c r="D7370" s="5"/>
    </row>
    <row r="7371" spans="1:4" x14ac:dyDescent="0.25">
      <c r="A7371" s="4" t="str">
        <f t="shared" si="203"/>
        <v/>
      </c>
      <c r="D7371" s="5"/>
    </row>
    <row r="7372" spans="1:4" x14ac:dyDescent="0.25">
      <c r="A7372" s="4" t="str">
        <f t="shared" si="203"/>
        <v/>
      </c>
      <c r="D7372" s="5"/>
    </row>
    <row r="7373" spans="1:4" x14ac:dyDescent="0.25">
      <c r="A7373" s="4" t="str">
        <f t="shared" si="203"/>
        <v/>
      </c>
      <c r="D7373" s="5"/>
    </row>
    <row r="7374" spans="1:4" x14ac:dyDescent="0.25">
      <c r="A7374" s="4" t="str">
        <f t="shared" si="203"/>
        <v/>
      </c>
      <c r="D7374" s="5"/>
    </row>
    <row r="7375" spans="1:4" x14ac:dyDescent="0.25">
      <c r="A7375" s="4" t="str">
        <f t="shared" si="203"/>
        <v/>
      </c>
      <c r="D7375" s="5"/>
    </row>
    <row r="7376" spans="1:4" x14ac:dyDescent="0.25">
      <c r="A7376" s="4" t="str">
        <f t="shared" si="203"/>
        <v/>
      </c>
      <c r="D7376" s="5"/>
    </row>
    <row r="7377" spans="1:4" x14ac:dyDescent="0.25">
      <c r="A7377" s="4" t="str">
        <f t="shared" si="203"/>
        <v/>
      </c>
      <c r="D7377" s="5"/>
    </row>
    <row r="7378" spans="1:4" x14ac:dyDescent="0.25">
      <c r="A7378" s="4" t="str">
        <f t="shared" si="203"/>
        <v/>
      </c>
      <c r="D7378" s="5"/>
    </row>
    <row r="7379" spans="1:4" x14ac:dyDescent="0.25">
      <c r="A7379" s="4" t="str">
        <f t="shared" si="203"/>
        <v/>
      </c>
      <c r="D7379" s="5"/>
    </row>
    <row r="7380" spans="1:4" x14ac:dyDescent="0.25">
      <c r="A7380" s="4" t="str">
        <f t="shared" si="203"/>
        <v/>
      </c>
      <c r="D7380" s="5"/>
    </row>
    <row r="7381" spans="1:4" x14ac:dyDescent="0.25">
      <c r="A7381" s="4" t="str">
        <f t="shared" si="203"/>
        <v/>
      </c>
      <c r="D7381" s="5"/>
    </row>
    <row r="7382" spans="1:4" x14ac:dyDescent="0.25">
      <c r="A7382" s="4" t="str">
        <f t="shared" si="203"/>
        <v/>
      </c>
      <c r="D7382" s="5"/>
    </row>
    <row r="7383" spans="1:4" x14ac:dyDescent="0.25">
      <c r="A7383" s="4" t="str">
        <f t="shared" si="203"/>
        <v/>
      </c>
      <c r="D7383" s="5"/>
    </row>
    <row r="7384" spans="1:4" x14ac:dyDescent="0.25">
      <c r="A7384" s="4" t="str">
        <f t="shared" si="203"/>
        <v/>
      </c>
      <c r="D7384" s="5"/>
    </row>
    <row r="7385" spans="1:4" x14ac:dyDescent="0.25">
      <c r="A7385" s="4" t="str">
        <f t="shared" si="203"/>
        <v/>
      </c>
      <c r="D7385" s="5"/>
    </row>
    <row r="7386" spans="1:4" x14ac:dyDescent="0.25">
      <c r="A7386" s="4" t="str">
        <f t="shared" si="203"/>
        <v/>
      </c>
      <c r="D7386" s="5"/>
    </row>
    <row r="7387" spans="1:4" x14ac:dyDescent="0.25">
      <c r="A7387" s="4" t="str">
        <f t="shared" si="203"/>
        <v/>
      </c>
      <c r="D7387" s="5"/>
    </row>
    <row r="7388" spans="1:4" x14ac:dyDescent="0.25">
      <c r="A7388" s="4" t="str">
        <f t="shared" si="203"/>
        <v/>
      </c>
      <c r="D7388" s="5"/>
    </row>
    <row r="7389" spans="1:4" x14ac:dyDescent="0.25">
      <c r="A7389" s="4" t="str">
        <f t="shared" si="203"/>
        <v/>
      </c>
      <c r="D7389" s="5"/>
    </row>
    <row r="7390" spans="1:4" x14ac:dyDescent="0.25">
      <c r="A7390" s="4" t="str">
        <f t="shared" si="203"/>
        <v/>
      </c>
      <c r="D7390" s="5"/>
    </row>
    <row r="7391" spans="1:4" x14ac:dyDescent="0.25">
      <c r="A7391" s="4" t="str">
        <f t="shared" si="203"/>
        <v/>
      </c>
      <c r="D7391" s="5"/>
    </row>
    <row r="7392" spans="1:4" x14ac:dyDescent="0.25">
      <c r="A7392" s="4" t="str">
        <f t="shared" si="203"/>
        <v/>
      </c>
      <c r="D7392" s="5"/>
    </row>
    <row r="7393" spans="1:4" x14ac:dyDescent="0.25">
      <c r="A7393" s="4" t="str">
        <f t="shared" si="203"/>
        <v/>
      </c>
      <c r="D7393" s="5"/>
    </row>
    <row r="7394" spans="1:4" x14ac:dyDescent="0.25">
      <c r="A7394" s="4" t="str">
        <f t="shared" si="203"/>
        <v/>
      </c>
      <c r="D7394" s="5"/>
    </row>
    <row r="7395" spans="1:4" x14ac:dyDescent="0.25">
      <c r="A7395" s="4" t="str">
        <f t="shared" si="203"/>
        <v/>
      </c>
      <c r="D7395" s="5"/>
    </row>
    <row r="7396" spans="1:4" x14ac:dyDescent="0.25">
      <c r="A7396" s="4" t="str">
        <f t="shared" si="203"/>
        <v/>
      </c>
      <c r="D7396" s="5"/>
    </row>
    <row r="7397" spans="1:4" x14ac:dyDescent="0.25">
      <c r="A7397" s="4" t="str">
        <f t="shared" si="203"/>
        <v/>
      </c>
      <c r="D7397" s="5"/>
    </row>
    <row r="7398" spans="1:4" x14ac:dyDescent="0.25">
      <c r="A7398" s="4" t="str">
        <f t="shared" si="203"/>
        <v/>
      </c>
      <c r="D7398" s="5"/>
    </row>
    <row r="7399" spans="1:4" x14ac:dyDescent="0.25">
      <c r="A7399" s="4" t="str">
        <f t="shared" si="203"/>
        <v/>
      </c>
      <c r="D7399" s="5"/>
    </row>
    <row r="7400" spans="1:4" x14ac:dyDescent="0.25">
      <c r="A7400" s="4" t="str">
        <f t="shared" si="203"/>
        <v/>
      </c>
      <c r="D7400" s="5"/>
    </row>
    <row r="7401" spans="1:4" x14ac:dyDescent="0.25">
      <c r="A7401" s="4" t="str">
        <f t="shared" si="203"/>
        <v/>
      </c>
      <c r="D7401" s="5"/>
    </row>
    <row r="7402" spans="1:4" x14ac:dyDescent="0.25">
      <c r="A7402" s="4" t="str">
        <f t="shared" si="203"/>
        <v/>
      </c>
      <c r="D7402" s="5"/>
    </row>
    <row r="7403" spans="1:4" x14ac:dyDescent="0.25">
      <c r="A7403" s="4" t="str">
        <f t="shared" si="203"/>
        <v/>
      </c>
      <c r="D7403" s="5"/>
    </row>
    <row r="7404" spans="1:4" x14ac:dyDescent="0.25">
      <c r="A7404" s="4" t="str">
        <f t="shared" si="203"/>
        <v/>
      </c>
      <c r="D7404" s="5"/>
    </row>
    <row r="7405" spans="1:4" x14ac:dyDescent="0.25">
      <c r="A7405" s="4" t="str">
        <f t="shared" si="203"/>
        <v/>
      </c>
      <c r="D7405" s="5"/>
    </row>
    <row r="7406" spans="1:4" x14ac:dyDescent="0.25">
      <c r="A7406" s="4" t="str">
        <f t="shared" si="203"/>
        <v/>
      </c>
      <c r="D7406" s="5"/>
    </row>
    <row r="7407" spans="1:4" x14ac:dyDescent="0.25">
      <c r="A7407" s="4" t="str">
        <f t="shared" si="203"/>
        <v/>
      </c>
      <c r="D7407" s="5"/>
    </row>
    <row r="7408" spans="1:4" x14ac:dyDescent="0.25">
      <c r="A7408" s="4" t="str">
        <f t="shared" si="203"/>
        <v/>
      </c>
      <c r="D7408" s="5"/>
    </row>
    <row r="7409" spans="1:4" x14ac:dyDescent="0.25">
      <c r="A7409" s="4" t="str">
        <f t="shared" si="203"/>
        <v/>
      </c>
      <c r="D7409" s="5"/>
    </row>
    <row r="7410" spans="1:4" x14ac:dyDescent="0.25">
      <c r="A7410" s="4" t="str">
        <f t="shared" si="203"/>
        <v/>
      </c>
      <c r="D7410" s="5"/>
    </row>
    <row r="7411" spans="1:4" x14ac:dyDescent="0.25">
      <c r="A7411" s="4" t="str">
        <f t="shared" si="203"/>
        <v/>
      </c>
      <c r="D7411" s="5"/>
    </row>
    <row r="7412" spans="1:4" x14ac:dyDescent="0.25">
      <c r="A7412" s="4" t="str">
        <f t="shared" si="203"/>
        <v/>
      </c>
      <c r="D7412" s="5"/>
    </row>
    <row r="7413" spans="1:4" x14ac:dyDescent="0.25">
      <c r="A7413" s="4" t="str">
        <f t="shared" si="203"/>
        <v/>
      </c>
      <c r="D7413" s="5"/>
    </row>
    <row r="7414" spans="1:4" x14ac:dyDescent="0.25">
      <c r="A7414" s="4" t="str">
        <f t="shared" si="203"/>
        <v/>
      </c>
      <c r="D7414" s="5"/>
    </row>
    <row r="7415" spans="1:4" x14ac:dyDescent="0.25">
      <c r="A7415" s="4" t="str">
        <f t="shared" si="203"/>
        <v/>
      </c>
      <c r="D7415" s="5"/>
    </row>
    <row r="7416" spans="1:4" x14ac:dyDescent="0.25">
      <c r="A7416" s="4" t="str">
        <f t="shared" si="203"/>
        <v/>
      </c>
      <c r="D7416" s="5"/>
    </row>
    <row r="7417" spans="1:4" x14ac:dyDescent="0.25">
      <c r="A7417" s="4" t="str">
        <f t="shared" si="203"/>
        <v/>
      </c>
      <c r="D7417" s="5"/>
    </row>
    <row r="7418" spans="1:4" x14ac:dyDescent="0.25">
      <c r="A7418" s="4" t="str">
        <f t="shared" si="203"/>
        <v/>
      </c>
      <c r="D7418" s="5"/>
    </row>
    <row r="7419" spans="1:4" x14ac:dyDescent="0.25">
      <c r="A7419" s="4" t="str">
        <f t="shared" si="203"/>
        <v/>
      </c>
      <c r="D7419" s="5"/>
    </row>
    <row r="7420" spans="1:4" x14ac:dyDescent="0.25">
      <c r="A7420" s="4" t="str">
        <f t="shared" si="203"/>
        <v/>
      </c>
      <c r="D7420" s="5"/>
    </row>
    <row r="7421" spans="1:4" x14ac:dyDescent="0.25">
      <c r="A7421" s="4" t="str">
        <f t="shared" si="203"/>
        <v/>
      </c>
      <c r="D7421" s="5"/>
    </row>
    <row r="7422" spans="1:4" x14ac:dyDescent="0.25">
      <c r="A7422" s="4" t="str">
        <f t="shared" si="203"/>
        <v/>
      </c>
      <c r="D7422" s="5"/>
    </row>
    <row r="7423" spans="1:4" x14ac:dyDescent="0.25">
      <c r="A7423" s="4" t="str">
        <f t="shared" si="203"/>
        <v/>
      </c>
      <c r="D7423" s="5"/>
    </row>
    <row r="7424" spans="1:4" x14ac:dyDescent="0.25">
      <c r="A7424" s="4" t="str">
        <f t="shared" si="203"/>
        <v/>
      </c>
      <c r="D7424" s="5"/>
    </row>
    <row r="7425" spans="1:4" x14ac:dyDescent="0.25">
      <c r="A7425" s="4" t="str">
        <f t="shared" si="203"/>
        <v/>
      </c>
      <c r="D7425" s="5"/>
    </row>
    <row r="7426" spans="1:4" x14ac:dyDescent="0.25">
      <c r="A7426" s="4" t="str">
        <f t="shared" si="203"/>
        <v/>
      </c>
      <c r="D7426" s="5"/>
    </row>
    <row r="7427" spans="1:4" x14ac:dyDescent="0.25">
      <c r="A7427" s="4" t="str">
        <f t="shared" ref="A7427:A7490" si="204">B7427&amp;C7427&amp;D7427&amp;E7427</f>
        <v/>
      </c>
      <c r="D7427" s="5"/>
    </row>
    <row r="7428" spans="1:4" x14ac:dyDescent="0.25">
      <c r="A7428" s="4" t="str">
        <f t="shared" si="204"/>
        <v/>
      </c>
      <c r="D7428" s="5"/>
    </row>
    <row r="7429" spans="1:4" x14ac:dyDescent="0.25">
      <c r="A7429" s="4" t="str">
        <f t="shared" si="204"/>
        <v/>
      </c>
      <c r="D7429" s="5"/>
    </row>
    <row r="7430" spans="1:4" x14ac:dyDescent="0.25">
      <c r="A7430" s="4" t="str">
        <f t="shared" si="204"/>
        <v/>
      </c>
      <c r="D7430" s="5"/>
    </row>
    <row r="7431" spans="1:4" x14ac:dyDescent="0.25">
      <c r="A7431" s="4" t="str">
        <f t="shared" si="204"/>
        <v/>
      </c>
      <c r="D7431" s="5"/>
    </row>
    <row r="7432" spans="1:4" x14ac:dyDescent="0.25">
      <c r="A7432" s="4" t="str">
        <f t="shared" si="204"/>
        <v/>
      </c>
      <c r="D7432" s="5"/>
    </row>
    <row r="7433" spans="1:4" x14ac:dyDescent="0.25">
      <c r="A7433" s="4" t="str">
        <f t="shared" si="204"/>
        <v/>
      </c>
      <c r="D7433" s="5"/>
    </row>
    <row r="7434" spans="1:4" x14ac:dyDescent="0.25">
      <c r="A7434" s="4" t="str">
        <f t="shared" si="204"/>
        <v/>
      </c>
      <c r="D7434" s="5"/>
    </row>
    <row r="7435" spans="1:4" x14ac:dyDescent="0.25">
      <c r="A7435" s="4" t="str">
        <f t="shared" si="204"/>
        <v/>
      </c>
      <c r="D7435" s="5"/>
    </row>
    <row r="7436" spans="1:4" x14ac:dyDescent="0.25">
      <c r="A7436" s="4" t="str">
        <f t="shared" si="204"/>
        <v/>
      </c>
      <c r="D7436" s="5"/>
    </row>
    <row r="7437" spans="1:4" x14ac:dyDescent="0.25">
      <c r="A7437" s="4" t="str">
        <f t="shared" si="204"/>
        <v/>
      </c>
      <c r="D7437" s="5"/>
    </row>
    <row r="7438" spans="1:4" x14ac:dyDescent="0.25">
      <c r="A7438" s="4" t="str">
        <f t="shared" si="204"/>
        <v/>
      </c>
      <c r="D7438" s="5"/>
    </row>
    <row r="7439" spans="1:4" x14ac:dyDescent="0.25">
      <c r="A7439" s="4" t="str">
        <f t="shared" si="204"/>
        <v/>
      </c>
      <c r="D7439" s="5"/>
    </row>
    <row r="7440" spans="1:4" x14ac:dyDescent="0.25">
      <c r="A7440" s="4" t="str">
        <f t="shared" si="204"/>
        <v/>
      </c>
      <c r="D7440" s="5"/>
    </row>
    <row r="7441" spans="1:4" x14ac:dyDescent="0.25">
      <c r="A7441" s="4" t="str">
        <f t="shared" si="204"/>
        <v/>
      </c>
      <c r="D7441" s="5"/>
    </row>
    <row r="7442" spans="1:4" x14ac:dyDescent="0.25">
      <c r="A7442" s="4" t="str">
        <f t="shared" si="204"/>
        <v/>
      </c>
      <c r="D7442" s="5"/>
    </row>
    <row r="7443" spans="1:4" x14ac:dyDescent="0.25">
      <c r="A7443" s="4" t="str">
        <f t="shared" si="204"/>
        <v/>
      </c>
      <c r="D7443" s="5"/>
    </row>
    <row r="7444" spans="1:4" x14ac:dyDescent="0.25">
      <c r="A7444" s="4" t="str">
        <f t="shared" si="204"/>
        <v/>
      </c>
      <c r="D7444" s="5"/>
    </row>
    <row r="7445" spans="1:4" x14ac:dyDescent="0.25">
      <c r="A7445" s="4" t="str">
        <f t="shared" si="204"/>
        <v/>
      </c>
      <c r="D7445" s="5"/>
    </row>
    <row r="7446" spans="1:4" x14ac:dyDescent="0.25">
      <c r="A7446" s="4" t="str">
        <f t="shared" si="204"/>
        <v/>
      </c>
      <c r="D7446" s="5"/>
    </row>
    <row r="7447" spans="1:4" x14ac:dyDescent="0.25">
      <c r="A7447" s="4" t="str">
        <f t="shared" si="204"/>
        <v/>
      </c>
      <c r="D7447" s="5"/>
    </row>
    <row r="7448" spans="1:4" x14ac:dyDescent="0.25">
      <c r="A7448" s="4" t="str">
        <f t="shared" si="204"/>
        <v/>
      </c>
      <c r="D7448" s="5"/>
    </row>
    <row r="7449" spans="1:4" x14ac:dyDescent="0.25">
      <c r="A7449" s="4" t="str">
        <f t="shared" si="204"/>
        <v/>
      </c>
      <c r="D7449" s="5"/>
    </row>
    <row r="7450" spans="1:4" x14ac:dyDescent="0.25">
      <c r="A7450" s="4" t="str">
        <f t="shared" si="204"/>
        <v/>
      </c>
      <c r="D7450" s="5"/>
    </row>
    <row r="7451" spans="1:4" x14ac:dyDescent="0.25">
      <c r="A7451" s="4" t="str">
        <f t="shared" si="204"/>
        <v/>
      </c>
      <c r="D7451" s="5"/>
    </row>
    <row r="7452" spans="1:4" x14ac:dyDescent="0.25">
      <c r="A7452" s="4" t="str">
        <f t="shared" si="204"/>
        <v/>
      </c>
      <c r="D7452" s="5"/>
    </row>
    <row r="7453" spans="1:4" x14ac:dyDescent="0.25">
      <c r="A7453" s="4" t="str">
        <f t="shared" si="204"/>
        <v/>
      </c>
      <c r="D7453" s="5"/>
    </row>
    <row r="7454" spans="1:4" x14ac:dyDescent="0.25">
      <c r="A7454" s="4" t="str">
        <f t="shared" si="204"/>
        <v/>
      </c>
      <c r="D7454" s="5"/>
    </row>
    <row r="7455" spans="1:4" x14ac:dyDescent="0.25">
      <c r="A7455" s="4" t="str">
        <f t="shared" si="204"/>
        <v/>
      </c>
      <c r="D7455" s="5"/>
    </row>
    <row r="7456" spans="1:4" x14ac:dyDescent="0.25">
      <c r="A7456" s="4" t="str">
        <f t="shared" si="204"/>
        <v/>
      </c>
      <c r="D7456" s="5"/>
    </row>
    <row r="7457" spans="1:4" x14ac:dyDescent="0.25">
      <c r="A7457" s="4" t="str">
        <f t="shared" si="204"/>
        <v/>
      </c>
      <c r="D7457" s="5"/>
    </row>
    <row r="7458" spans="1:4" x14ac:dyDescent="0.25">
      <c r="A7458" s="4" t="str">
        <f t="shared" si="204"/>
        <v/>
      </c>
      <c r="D7458" s="5"/>
    </row>
    <row r="7459" spans="1:4" x14ac:dyDescent="0.25">
      <c r="A7459" s="4" t="str">
        <f t="shared" si="204"/>
        <v/>
      </c>
      <c r="D7459" s="5"/>
    </row>
    <row r="7460" spans="1:4" x14ac:dyDescent="0.25">
      <c r="A7460" s="4" t="str">
        <f t="shared" si="204"/>
        <v/>
      </c>
      <c r="D7460" s="5"/>
    </row>
    <row r="7461" spans="1:4" x14ac:dyDescent="0.25">
      <c r="A7461" s="4" t="str">
        <f t="shared" si="204"/>
        <v/>
      </c>
      <c r="D7461" s="5"/>
    </row>
    <row r="7462" spans="1:4" x14ac:dyDescent="0.25">
      <c r="A7462" s="4" t="str">
        <f t="shared" si="204"/>
        <v/>
      </c>
      <c r="D7462" s="5"/>
    </row>
    <row r="7463" spans="1:4" x14ac:dyDescent="0.25">
      <c r="A7463" s="4" t="str">
        <f t="shared" si="204"/>
        <v/>
      </c>
      <c r="D7463" s="5"/>
    </row>
    <row r="7464" spans="1:4" x14ac:dyDescent="0.25">
      <c r="A7464" s="4" t="str">
        <f t="shared" si="204"/>
        <v/>
      </c>
      <c r="D7464" s="5"/>
    </row>
    <row r="7465" spans="1:4" x14ac:dyDescent="0.25">
      <c r="A7465" s="4" t="str">
        <f t="shared" si="204"/>
        <v/>
      </c>
      <c r="D7465" s="5"/>
    </row>
    <row r="7466" spans="1:4" x14ac:dyDescent="0.25">
      <c r="A7466" s="4" t="str">
        <f t="shared" si="204"/>
        <v/>
      </c>
      <c r="D7466" s="5"/>
    </row>
    <row r="7467" spans="1:4" x14ac:dyDescent="0.25">
      <c r="A7467" s="4" t="str">
        <f t="shared" si="204"/>
        <v/>
      </c>
      <c r="D7467" s="5"/>
    </row>
    <row r="7468" spans="1:4" x14ac:dyDescent="0.25">
      <c r="A7468" s="4" t="str">
        <f t="shared" si="204"/>
        <v/>
      </c>
      <c r="D7468" s="5"/>
    </row>
    <row r="7469" spans="1:4" x14ac:dyDescent="0.25">
      <c r="A7469" s="4" t="str">
        <f t="shared" si="204"/>
        <v/>
      </c>
      <c r="D7469" s="5"/>
    </row>
    <row r="7470" spans="1:4" x14ac:dyDescent="0.25">
      <c r="A7470" s="4" t="str">
        <f t="shared" si="204"/>
        <v/>
      </c>
      <c r="D7470" s="5"/>
    </row>
    <row r="7471" spans="1:4" x14ac:dyDescent="0.25">
      <c r="A7471" s="4" t="str">
        <f t="shared" si="204"/>
        <v/>
      </c>
      <c r="D7471" s="5"/>
    </row>
    <row r="7472" spans="1:4" x14ac:dyDescent="0.25">
      <c r="A7472" s="4" t="str">
        <f t="shared" si="204"/>
        <v/>
      </c>
      <c r="D7472" s="5"/>
    </row>
    <row r="7473" spans="1:4" x14ac:dyDescent="0.25">
      <c r="A7473" s="4" t="str">
        <f t="shared" si="204"/>
        <v/>
      </c>
      <c r="D7473" s="5"/>
    </row>
    <row r="7474" spans="1:4" x14ac:dyDescent="0.25">
      <c r="A7474" s="4" t="str">
        <f t="shared" si="204"/>
        <v/>
      </c>
      <c r="D7474" s="5"/>
    </row>
    <row r="7475" spans="1:4" x14ac:dyDescent="0.25">
      <c r="A7475" s="4" t="str">
        <f t="shared" si="204"/>
        <v/>
      </c>
      <c r="D7475" s="5"/>
    </row>
    <row r="7476" spans="1:4" x14ac:dyDescent="0.25">
      <c r="A7476" s="4" t="str">
        <f t="shared" si="204"/>
        <v/>
      </c>
      <c r="D7476" s="5"/>
    </row>
    <row r="7477" spans="1:4" x14ac:dyDescent="0.25">
      <c r="A7477" s="4" t="str">
        <f t="shared" si="204"/>
        <v/>
      </c>
      <c r="D7477" s="5"/>
    </row>
    <row r="7478" spans="1:4" x14ac:dyDescent="0.25">
      <c r="A7478" s="4" t="str">
        <f t="shared" si="204"/>
        <v/>
      </c>
      <c r="D7478" s="5"/>
    </row>
    <row r="7479" spans="1:4" x14ac:dyDescent="0.25">
      <c r="A7479" s="4" t="str">
        <f t="shared" si="204"/>
        <v/>
      </c>
      <c r="D7479" s="5"/>
    </row>
    <row r="7480" spans="1:4" x14ac:dyDescent="0.25">
      <c r="A7480" s="4" t="str">
        <f t="shared" si="204"/>
        <v/>
      </c>
      <c r="D7480" s="5"/>
    </row>
    <row r="7481" spans="1:4" x14ac:dyDescent="0.25">
      <c r="A7481" s="4" t="str">
        <f t="shared" si="204"/>
        <v/>
      </c>
      <c r="D7481" s="5"/>
    </row>
    <row r="7482" spans="1:4" x14ac:dyDescent="0.25">
      <c r="A7482" s="4" t="str">
        <f t="shared" si="204"/>
        <v/>
      </c>
      <c r="D7482" s="5"/>
    </row>
    <row r="7483" spans="1:4" x14ac:dyDescent="0.25">
      <c r="A7483" s="4" t="str">
        <f t="shared" si="204"/>
        <v/>
      </c>
      <c r="D7483" s="5"/>
    </row>
    <row r="7484" spans="1:4" x14ac:dyDescent="0.25">
      <c r="A7484" s="4" t="str">
        <f t="shared" si="204"/>
        <v/>
      </c>
      <c r="D7484" s="5"/>
    </row>
    <row r="7485" spans="1:4" x14ac:dyDescent="0.25">
      <c r="A7485" s="4" t="str">
        <f t="shared" si="204"/>
        <v/>
      </c>
      <c r="D7485" s="5"/>
    </row>
    <row r="7486" spans="1:4" x14ac:dyDescent="0.25">
      <c r="A7486" s="4" t="str">
        <f t="shared" si="204"/>
        <v/>
      </c>
      <c r="D7486" s="5"/>
    </row>
    <row r="7487" spans="1:4" x14ac:dyDescent="0.25">
      <c r="A7487" s="4" t="str">
        <f t="shared" si="204"/>
        <v/>
      </c>
      <c r="D7487" s="5"/>
    </row>
    <row r="7488" spans="1:4" x14ac:dyDescent="0.25">
      <c r="A7488" s="4" t="str">
        <f t="shared" si="204"/>
        <v/>
      </c>
      <c r="D7488" s="5"/>
    </row>
    <row r="7489" spans="1:4" x14ac:dyDescent="0.25">
      <c r="A7489" s="4" t="str">
        <f t="shared" si="204"/>
        <v/>
      </c>
      <c r="D7489" s="5"/>
    </row>
    <row r="7490" spans="1:4" x14ac:dyDescent="0.25">
      <c r="A7490" s="4" t="str">
        <f t="shared" si="204"/>
        <v/>
      </c>
      <c r="D7490" s="5"/>
    </row>
    <row r="7491" spans="1:4" x14ac:dyDescent="0.25">
      <c r="A7491" s="4" t="str">
        <f t="shared" ref="A7491:A7554" si="205">B7491&amp;C7491&amp;D7491&amp;E7491</f>
        <v/>
      </c>
      <c r="D7491" s="5"/>
    </row>
    <row r="7492" spans="1:4" x14ac:dyDescent="0.25">
      <c r="A7492" s="4" t="str">
        <f t="shared" si="205"/>
        <v/>
      </c>
      <c r="D7492" s="5"/>
    </row>
    <row r="7493" spans="1:4" x14ac:dyDescent="0.25">
      <c r="A7493" s="4" t="str">
        <f t="shared" si="205"/>
        <v/>
      </c>
      <c r="D7493" s="5"/>
    </row>
    <row r="7494" spans="1:4" x14ac:dyDescent="0.25">
      <c r="A7494" s="4" t="str">
        <f t="shared" si="205"/>
        <v/>
      </c>
      <c r="D7494" s="5"/>
    </row>
    <row r="7495" spans="1:4" x14ac:dyDescent="0.25">
      <c r="A7495" s="4" t="str">
        <f t="shared" si="205"/>
        <v/>
      </c>
      <c r="D7495" s="5"/>
    </row>
    <row r="7496" spans="1:4" x14ac:dyDescent="0.25">
      <c r="A7496" s="4" t="str">
        <f t="shared" si="205"/>
        <v/>
      </c>
      <c r="D7496" s="5"/>
    </row>
    <row r="7497" spans="1:4" x14ac:dyDescent="0.25">
      <c r="A7497" s="4" t="str">
        <f t="shared" si="205"/>
        <v/>
      </c>
      <c r="D7497" s="5"/>
    </row>
    <row r="7498" spans="1:4" x14ac:dyDescent="0.25">
      <c r="A7498" s="4" t="str">
        <f t="shared" si="205"/>
        <v/>
      </c>
      <c r="D7498" s="5"/>
    </row>
    <row r="7499" spans="1:4" x14ac:dyDescent="0.25">
      <c r="A7499" s="4" t="str">
        <f t="shared" si="205"/>
        <v/>
      </c>
      <c r="D7499" s="5"/>
    </row>
    <row r="7500" spans="1:4" x14ac:dyDescent="0.25">
      <c r="A7500" s="4" t="str">
        <f t="shared" si="205"/>
        <v/>
      </c>
      <c r="D7500" s="5"/>
    </row>
    <row r="7501" spans="1:4" x14ac:dyDescent="0.25">
      <c r="A7501" s="4" t="str">
        <f t="shared" si="205"/>
        <v/>
      </c>
      <c r="D7501" s="5"/>
    </row>
    <row r="7502" spans="1:4" x14ac:dyDescent="0.25">
      <c r="A7502" s="4" t="str">
        <f t="shared" si="205"/>
        <v/>
      </c>
      <c r="D7502" s="5"/>
    </row>
    <row r="7503" spans="1:4" x14ac:dyDescent="0.25">
      <c r="A7503" s="4" t="str">
        <f t="shared" si="205"/>
        <v/>
      </c>
      <c r="D7503" s="5"/>
    </row>
    <row r="7504" spans="1:4" x14ac:dyDescent="0.25">
      <c r="A7504" s="4" t="str">
        <f t="shared" si="205"/>
        <v/>
      </c>
      <c r="D7504" s="5"/>
    </row>
    <row r="7505" spans="1:4" x14ac:dyDescent="0.25">
      <c r="A7505" s="4" t="str">
        <f t="shared" si="205"/>
        <v/>
      </c>
      <c r="D7505" s="5"/>
    </row>
    <row r="7506" spans="1:4" x14ac:dyDescent="0.25">
      <c r="A7506" s="4" t="str">
        <f t="shared" si="205"/>
        <v/>
      </c>
      <c r="D7506" s="5"/>
    </row>
    <row r="7507" spans="1:4" x14ac:dyDescent="0.25">
      <c r="A7507" s="4" t="str">
        <f t="shared" si="205"/>
        <v/>
      </c>
      <c r="D7507" s="5"/>
    </row>
    <row r="7508" spans="1:4" x14ac:dyDescent="0.25">
      <c r="A7508" s="4" t="str">
        <f t="shared" si="205"/>
        <v/>
      </c>
      <c r="D7508" s="5"/>
    </row>
    <row r="7509" spans="1:4" x14ac:dyDescent="0.25">
      <c r="A7509" s="4" t="str">
        <f t="shared" si="205"/>
        <v/>
      </c>
      <c r="D7509" s="5"/>
    </row>
    <row r="7510" spans="1:4" x14ac:dyDescent="0.25">
      <c r="A7510" s="4" t="str">
        <f t="shared" si="205"/>
        <v/>
      </c>
      <c r="D7510" s="5"/>
    </row>
    <row r="7511" spans="1:4" x14ac:dyDescent="0.25">
      <c r="A7511" s="4" t="str">
        <f t="shared" si="205"/>
        <v/>
      </c>
      <c r="D7511" s="5"/>
    </row>
    <row r="7512" spans="1:4" x14ac:dyDescent="0.25">
      <c r="A7512" s="4" t="str">
        <f t="shared" si="205"/>
        <v/>
      </c>
      <c r="D7512" s="5"/>
    </row>
    <row r="7513" spans="1:4" x14ac:dyDescent="0.25">
      <c r="A7513" s="4" t="str">
        <f t="shared" si="205"/>
        <v/>
      </c>
      <c r="D7513" s="5"/>
    </row>
    <row r="7514" spans="1:4" x14ac:dyDescent="0.25">
      <c r="A7514" s="4" t="str">
        <f t="shared" si="205"/>
        <v/>
      </c>
      <c r="D7514" s="5"/>
    </row>
    <row r="7515" spans="1:4" x14ac:dyDescent="0.25">
      <c r="A7515" s="4" t="str">
        <f t="shared" si="205"/>
        <v/>
      </c>
      <c r="D7515" s="5"/>
    </row>
    <row r="7516" spans="1:4" x14ac:dyDescent="0.25">
      <c r="A7516" s="4" t="str">
        <f t="shared" si="205"/>
        <v/>
      </c>
      <c r="D7516" s="5"/>
    </row>
    <row r="7517" spans="1:4" x14ac:dyDescent="0.25">
      <c r="A7517" s="4" t="str">
        <f t="shared" si="205"/>
        <v/>
      </c>
      <c r="D7517" s="5"/>
    </row>
    <row r="7518" spans="1:4" x14ac:dyDescent="0.25">
      <c r="A7518" s="4" t="str">
        <f t="shared" si="205"/>
        <v/>
      </c>
      <c r="D7518" s="5"/>
    </row>
    <row r="7519" spans="1:4" x14ac:dyDescent="0.25">
      <c r="A7519" s="4" t="str">
        <f t="shared" si="205"/>
        <v/>
      </c>
      <c r="D7519" s="5"/>
    </row>
    <row r="7520" spans="1:4" x14ac:dyDescent="0.25">
      <c r="A7520" s="4" t="str">
        <f t="shared" si="205"/>
        <v/>
      </c>
      <c r="D7520" s="5"/>
    </row>
    <row r="7521" spans="1:4" x14ac:dyDescent="0.25">
      <c r="A7521" s="4" t="str">
        <f t="shared" si="205"/>
        <v/>
      </c>
      <c r="D7521" s="5"/>
    </row>
    <row r="7522" spans="1:4" x14ac:dyDescent="0.25">
      <c r="A7522" s="4" t="str">
        <f t="shared" si="205"/>
        <v/>
      </c>
      <c r="D7522" s="5"/>
    </row>
    <row r="7523" spans="1:4" x14ac:dyDescent="0.25">
      <c r="A7523" s="4" t="str">
        <f t="shared" si="205"/>
        <v/>
      </c>
      <c r="D7523" s="5"/>
    </row>
    <row r="7524" spans="1:4" x14ac:dyDescent="0.25">
      <c r="A7524" s="4" t="str">
        <f t="shared" si="205"/>
        <v/>
      </c>
      <c r="D7524" s="5"/>
    </row>
    <row r="7525" spans="1:4" x14ac:dyDescent="0.25">
      <c r="A7525" s="4" t="str">
        <f t="shared" si="205"/>
        <v/>
      </c>
      <c r="D7525" s="5"/>
    </row>
    <row r="7526" spans="1:4" x14ac:dyDescent="0.25">
      <c r="A7526" s="4" t="str">
        <f t="shared" si="205"/>
        <v/>
      </c>
      <c r="D7526" s="5"/>
    </row>
    <row r="7527" spans="1:4" x14ac:dyDescent="0.25">
      <c r="A7527" s="4" t="str">
        <f t="shared" si="205"/>
        <v/>
      </c>
      <c r="D7527" s="5"/>
    </row>
    <row r="7528" spans="1:4" x14ac:dyDescent="0.25">
      <c r="A7528" s="4" t="str">
        <f t="shared" si="205"/>
        <v/>
      </c>
      <c r="D7528" s="5"/>
    </row>
    <row r="7529" spans="1:4" x14ac:dyDescent="0.25">
      <c r="A7529" s="4" t="str">
        <f t="shared" si="205"/>
        <v/>
      </c>
      <c r="D7529" s="5"/>
    </row>
    <row r="7530" spans="1:4" x14ac:dyDescent="0.25">
      <c r="A7530" s="4" t="str">
        <f t="shared" si="205"/>
        <v/>
      </c>
      <c r="D7530" s="5"/>
    </row>
    <row r="7531" spans="1:4" x14ac:dyDescent="0.25">
      <c r="A7531" s="4" t="str">
        <f t="shared" si="205"/>
        <v/>
      </c>
      <c r="D7531" s="5"/>
    </row>
    <row r="7532" spans="1:4" x14ac:dyDescent="0.25">
      <c r="A7532" s="4" t="str">
        <f t="shared" si="205"/>
        <v/>
      </c>
      <c r="D7532" s="5"/>
    </row>
    <row r="7533" spans="1:4" x14ac:dyDescent="0.25">
      <c r="A7533" s="4" t="str">
        <f t="shared" si="205"/>
        <v/>
      </c>
      <c r="D7533" s="5"/>
    </row>
    <row r="7534" spans="1:4" x14ac:dyDescent="0.25">
      <c r="A7534" s="4" t="str">
        <f t="shared" si="205"/>
        <v/>
      </c>
      <c r="D7534" s="5"/>
    </row>
    <row r="7535" spans="1:4" x14ac:dyDescent="0.25">
      <c r="A7535" s="4" t="str">
        <f t="shared" si="205"/>
        <v/>
      </c>
      <c r="D7535" s="5"/>
    </row>
    <row r="7536" spans="1:4" x14ac:dyDescent="0.25">
      <c r="A7536" s="4" t="str">
        <f t="shared" si="205"/>
        <v/>
      </c>
      <c r="D7536" s="5"/>
    </row>
    <row r="7537" spans="1:4" x14ac:dyDescent="0.25">
      <c r="A7537" s="4" t="str">
        <f t="shared" si="205"/>
        <v/>
      </c>
      <c r="D7537" s="5"/>
    </row>
    <row r="7538" spans="1:4" x14ac:dyDescent="0.25">
      <c r="A7538" s="4" t="str">
        <f t="shared" si="205"/>
        <v/>
      </c>
      <c r="D7538" s="5"/>
    </row>
    <row r="7539" spans="1:4" x14ac:dyDescent="0.25">
      <c r="A7539" s="4" t="str">
        <f t="shared" si="205"/>
        <v/>
      </c>
      <c r="D7539" s="5"/>
    </row>
    <row r="7540" spans="1:4" x14ac:dyDescent="0.25">
      <c r="A7540" s="4" t="str">
        <f t="shared" si="205"/>
        <v/>
      </c>
      <c r="D7540" s="5"/>
    </row>
    <row r="7541" spans="1:4" x14ac:dyDescent="0.25">
      <c r="A7541" s="4" t="str">
        <f t="shared" si="205"/>
        <v/>
      </c>
      <c r="D7541" s="5"/>
    </row>
    <row r="7542" spans="1:4" x14ac:dyDescent="0.25">
      <c r="A7542" s="4" t="str">
        <f t="shared" si="205"/>
        <v/>
      </c>
      <c r="D7542" s="5"/>
    </row>
    <row r="7543" spans="1:4" x14ac:dyDescent="0.25">
      <c r="A7543" s="4" t="str">
        <f t="shared" si="205"/>
        <v/>
      </c>
      <c r="D7543" s="5"/>
    </row>
    <row r="7544" spans="1:4" x14ac:dyDescent="0.25">
      <c r="A7544" s="4" t="str">
        <f t="shared" si="205"/>
        <v/>
      </c>
      <c r="D7544" s="5"/>
    </row>
    <row r="7545" spans="1:4" x14ac:dyDescent="0.25">
      <c r="A7545" s="4" t="str">
        <f t="shared" si="205"/>
        <v/>
      </c>
      <c r="D7545" s="5"/>
    </row>
    <row r="7546" spans="1:4" x14ac:dyDescent="0.25">
      <c r="A7546" s="4" t="str">
        <f t="shared" si="205"/>
        <v/>
      </c>
      <c r="D7546" s="5"/>
    </row>
    <row r="7547" spans="1:4" x14ac:dyDescent="0.25">
      <c r="A7547" s="4" t="str">
        <f t="shared" si="205"/>
        <v/>
      </c>
      <c r="D7547" s="5"/>
    </row>
    <row r="7548" spans="1:4" x14ac:dyDescent="0.25">
      <c r="A7548" s="4" t="str">
        <f t="shared" si="205"/>
        <v/>
      </c>
      <c r="D7548" s="5"/>
    </row>
    <row r="7549" spans="1:4" x14ac:dyDescent="0.25">
      <c r="A7549" s="4" t="str">
        <f t="shared" si="205"/>
        <v/>
      </c>
      <c r="D7549" s="5"/>
    </row>
    <row r="7550" spans="1:4" x14ac:dyDescent="0.25">
      <c r="A7550" s="4" t="str">
        <f t="shared" si="205"/>
        <v/>
      </c>
      <c r="D7550" s="5"/>
    </row>
    <row r="7551" spans="1:4" x14ac:dyDescent="0.25">
      <c r="A7551" s="4" t="str">
        <f t="shared" si="205"/>
        <v/>
      </c>
      <c r="D7551" s="5"/>
    </row>
    <row r="7552" spans="1:4" x14ac:dyDescent="0.25">
      <c r="A7552" s="4" t="str">
        <f t="shared" si="205"/>
        <v/>
      </c>
      <c r="D7552" s="5"/>
    </row>
    <row r="7553" spans="1:4" x14ac:dyDescent="0.25">
      <c r="A7553" s="4" t="str">
        <f t="shared" si="205"/>
        <v/>
      </c>
      <c r="D7553" s="5"/>
    </row>
    <row r="7554" spans="1:4" x14ac:dyDescent="0.25">
      <c r="A7554" s="4" t="str">
        <f t="shared" si="205"/>
        <v/>
      </c>
      <c r="D7554" s="5"/>
    </row>
    <row r="7555" spans="1:4" x14ac:dyDescent="0.25">
      <c r="A7555" s="4" t="str">
        <f t="shared" ref="A7555:A7618" si="206">B7555&amp;C7555&amp;D7555&amp;E7555</f>
        <v/>
      </c>
      <c r="D7555" s="5"/>
    </row>
    <row r="7556" spans="1:4" x14ac:dyDescent="0.25">
      <c r="A7556" s="4" t="str">
        <f t="shared" si="206"/>
        <v/>
      </c>
      <c r="D7556" s="5"/>
    </row>
    <row r="7557" spans="1:4" x14ac:dyDescent="0.25">
      <c r="A7557" s="4" t="str">
        <f t="shared" si="206"/>
        <v/>
      </c>
      <c r="D7557" s="5"/>
    </row>
    <row r="7558" spans="1:4" x14ac:dyDescent="0.25">
      <c r="A7558" s="4" t="str">
        <f t="shared" si="206"/>
        <v/>
      </c>
      <c r="D7558" s="5"/>
    </row>
    <row r="7559" spans="1:4" x14ac:dyDescent="0.25">
      <c r="A7559" s="4" t="str">
        <f t="shared" si="206"/>
        <v/>
      </c>
      <c r="D7559" s="5"/>
    </row>
    <row r="7560" spans="1:4" x14ac:dyDescent="0.25">
      <c r="A7560" s="4" t="str">
        <f t="shared" si="206"/>
        <v/>
      </c>
      <c r="D7560" s="5"/>
    </row>
    <row r="7561" spans="1:4" x14ac:dyDescent="0.25">
      <c r="A7561" s="4" t="str">
        <f t="shared" si="206"/>
        <v/>
      </c>
      <c r="D7561" s="5"/>
    </row>
    <row r="7562" spans="1:4" x14ac:dyDescent="0.25">
      <c r="A7562" s="4" t="str">
        <f t="shared" si="206"/>
        <v/>
      </c>
      <c r="D7562" s="5"/>
    </row>
    <row r="7563" spans="1:4" x14ac:dyDescent="0.25">
      <c r="A7563" s="4" t="str">
        <f t="shared" si="206"/>
        <v/>
      </c>
      <c r="D7563" s="5"/>
    </row>
    <row r="7564" spans="1:4" x14ac:dyDescent="0.25">
      <c r="A7564" s="4" t="str">
        <f t="shared" si="206"/>
        <v/>
      </c>
      <c r="D7564" s="5"/>
    </row>
    <row r="7565" spans="1:4" x14ac:dyDescent="0.25">
      <c r="A7565" s="4" t="str">
        <f t="shared" si="206"/>
        <v/>
      </c>
      <c r="D7565" s="5"/>
    </row>
    <row r="7566" spans="1:4" x14ac:dyDescent="0.25">
      <c r="A7566" s="4" t="str">
        <f t="shared" si="206"/>
        <v/>
      </c>
      <c r="D7566" s="5"/>
    </row>
    <row r="7567" spans="1:4" x14ac:dyDescent="0.25">
      <c r="A7567" s="4" t="str">
        <f t="shared" si="206"/>
        <v/>
      </c>
      <c r="D7567" s="5"/>
    </row>
    <row r="7568" spans="1:4" x14ac:dyDescent="0.25">
      <c r="A7568" s="4" t="str">
        <f t="shared" si="206"/>
        <v/>
      </c>
      <c r="D7568" s="5"/>
    </row>
    <row r="7569" spans="1:4" x14ac:dyDescent="0.25">
      <c r="A7569" s="4" t="str">
        <f t="shared" si="206"/>
        <v/>
      </c>
      <c r="D7569" s="5"/>
    </row>
    <row r="7570" spans="1:4" x14ac:dyDescent="0.25">
      <c r="A7570" s="4" t="str">
        <f t="shared" si="206"/>
        <v/>
      </c>
      <c r="D7570" s="5"/>
    </row>
    <row r="7571" spans="1:4" x14ac:dyDescent="0.25">
      <c r="A7571" s="4" t="str">
        <f t="shared" si="206"/>
        <v/>
      </c>
      <c r="D7571" s="5"/>
    </row>
    <row r="7572" spans="1:4" x14ac:dyDescent="0.25">
      <c r="A7572" s="4" t="str">
        <f t="shared" si="206"/>
        <v/>
      </c>
      <c r="D7572" s="5"/>
    </row>
    <row r="7573" spans="1:4" x14ac:dyDescent="0.25">
      <c r="A7573" s="4" t="str">
        <f t="shared" si="206"/>
        <v/>
      </c>
      <c r="D7573" s="5"/>
    </row>
    <row r="7574" spans="1:4" x14ac:dyDescent="0.25">
      <c r="A7574" s="4" t="str">
        <f t="shared" si="206"/>
        <v/>
      </c>
      <c r="D7574" s="5"/>
    </row>
    <row r="7575" spans="1:4" x14ac:dyDescent="0.25">
      <c r="A7575" s="4" t="str">
        <f t="shared" si="206"/>
        <v/>
      </c>
      <c r="D7575" s="5"/>
    </row>
    <row r="7576" spans="1:4" x14ac:dyDescent="0.25">
      <c r="A7576" s="4" t="str">
        <f t="shared" si="206"/>
        <v/>
      </c>
      <c r="D7576" s="5"/>
    </row>
    <row r="7577" spans="1:4" x14ac:dyDescent="0.25">
      <c r="A7577" s="4" t="str">
        <f t="shared" si="206"/>
        <v/>
      </c>
      <c r="D7577" s="5"/>
    </row>
    <row r="7578" spans="1:4" x14ac:dyDescent="0.25">
      <c r="A7578" s="4" t="str">
        <f t="shared" si="206"/>
        <v/>
      </c>
      <c r="D7578" s="5"/>
    </row>
    <row r="7579" spans="1:4" x14ac:dyDescent="0.25">
      <c r="A7579" s="4" t="str">
        <f t="shared" si="206"/>
        <v/>
      </c>
      <c r="D7579" s="5"/>
    </row>
    <row r="7580" spans="1:4" x14ac:dyDescent="0.25">
      <c r="A7580" s="4" t="str">
        <f t="shared" si="206"/>
        <v/>
      </c>
      <c r="D7580" s="5"/>
    </row>
    <row r="7581" spans="1:4" x14ac:dyDescent="0.25">
      <c r="A7581" s="4" t="str">
        <f t="shared" si="206"/>
        <v/>
      </c>
      <c r="D7581" s="5"/>
    </row>
    <row r="7582" spans="1:4" x14ac:dyDescent="0.25">
      <c r="A7582" s="4" t="str">
        <f t="shared" si="206"/>
        <v/>
      </c>
      <c r="D7582" s="5"/>
    </row>
    <row r="7583" spans="1:4" x14ac:dyDescent="0.25">
      <c r="A7583" s="4" t="str">
        <f t="shared" si="206"/>
        <v/>
      </c>
      <c r="D7583" s="5"/>
    </row>
    <row r="7584" spans="1:4" x14ac:dyDescent="0.25">
      <c r="A7584" s="4" t="str">
        <f t="shared" si="206"/>
        <v/>
      </c>
      <c r="D7584" s="5"/>
    </row>
    <row r="7585" spans="1:4" x14ac:dyDescent="0.25">
      <c r="A7585" s="4" t="str">
        <f t="shared" si="206"/>
        <v/>
      </c>
      <c r="D7585" s="5"/>
    </row>
    <row r="7586" spans="1:4" x14ac:dyDescent="0.25">
      <c r="A7586" s="4" t="str">
        <f t="shared" si="206"/>
        <v/>
      </c>
      <c r="D7586" s="5"/>
    </row>
    <row r="7587" spans="1:4" x14ac:dyDescent="0.25">
      <c r="A7587" s="4" t="str">
        <f t="shared" si="206"/>
        <v/>
      </c>
      <c r="D7587" s="5"/>
    </row>
    <row r="7588" spans="1:4" x14ac:dyDescent="0.25">
      <c r="A7588" s="4" t="str">
        <f t="shared" si="206"/>
        <v/>
      </c>
      <c r="D7588" s="5"/>
    </row>
    <row r="7589" spans="1:4" x14ac:dyDescent="0.25">
      <c r="A7589" s="4" t="str">
        <f t="shared" si="206"/>
        <v/>
      </c>
      <c r="D7589" s="5"/>
    </row>
    <row r="7590" spans="1:4" x14ac:dyDescent="0.25">
      <c r="A7590" s="4" t="str">
        <f t="shared" si="206"/>
        <v/>
      </c>
      <c r="D7590" s="5"/>
    </row>
    <row r="7591" spans="1:4" x14ac:dyDescent="0.25">
      <c r="A7591" s="4" t="str">
        <f t="shared" si="206"/>
        <v/>
      </c>
      <c r="D7591" s="5"/>
    </row>
    <row r="7592" spans="1:4" x14ac:dyDescent="0.25">
      <c r="A7592" s="4" t="str">
        <f t="shared" si="206"/>
        <v/>
      </c>
      <c r="D7592" s="5"/>
    </row>
    <row r="7593" spans="1:4" x14ac:dyDescent="0.25">
      <c r="A7593" s="4" t="str">
        <f t="shared" si="206"/>
        <v/>
      </c>
      <c r="D7593" s="5"/>
    </row>
    <row r="7594" spans="1:4" x14ac:dyDescent="0.25">
      <c r="A7594" s="4" t="str">
        <f t="shared" si="206"/>
        <v/>
      </c>
      <c r="D7594" s="5"/>
    </row>
    <row r="7595" spans="1:4" x14ac:dyDescent="0.25">
      <c r="A7595" s="4" t="str">
        <f t="shared" si="206"/>
        <v/>
      </c>
      <c r="D7595" s="5"/>
    </row>
    <row r="7596" spans="1:4" x14ac:dyDescent="0.25">
      <c r="A7596" s="4" t="str">
        <f t="shared" si="206"/>
        <v/>
      </c>
      <c r="D7596" s="5"/>
    </row>
    <row r="7597" spans="1:4" x14ac:dyDescent="0.25">
      <c r="A7597" s="4" t="str">
        <f t="shared" si="206"/>
        <v/>
      </c>
      <c r="D7597" s="5"/>
    </row>
    <row r="7598" spans="1:4" x14ac:dyDescent="0.25">
      <c r="A7598" s="4" t="str">
        <f t="shared" si="206"/>
        <v/>
      </c>
      <c r="D7598" s="5"/>
    </row>
    <row r="7599" spans="1:4" x14ac:dyDescent="0.25">
      <c r="A7599" s="4" t="str">
        <f t="shared" si="206"/>
        <v/>
      </c>
      <c r="D7599" s="5"/>
    </row>
    <row r="7600" spans="1:4" x14ac:dyDescent="0.25">
      <c r="A7600" s="4" t="str">
        <f t="shared" si="206"/>
        <v/>
      </c>
      <c r="D7600" s="5"/>
    </row>
    <row r="7601" spans="1:4" x14ac:dyDescent="0.25">
      <c r="A7601" s="4" t="str">
        <f t="shared" si="206"/>
        <v/>
      </c>
      <c r="D7601" s="5"/>
    </row>
    <row r="7602" spans="1:4" x14ac:dyDescent="0.25">
      <c r="A7602" s="4" t="str">
        <f t="shared" si="206"/>
        <v/>
      </c>
      <c r="D7602" s="5"/>
    </row>
    <row r="7603" spans="1:4" x14ac:dyDescent="0.25">
      <c r="A7603" s="4" t="str">
        <f t="shared" si="206"/>
        <v/>
      </c>
      <c r="D7603" s="5"/>
    </row>
    <row r="7604" spans="1:4" x14ac:dyDescent="0.25">
      <c r="A7604" s="4" t="str">
        <f t="shared" si="206"/>
        <v/>
      </c>
      <c r="D7604" s="5"/>
    </row>
    <row r="7605" spans="1:4" x14ac:dyDescent="0.25">
      <c r="A7605" s="4" t="str">
        <f t="shared" si="206"/>
        <v/>
      </c>
      <c r="D7605" s="5"/>
    </row>
    <row r="7606" spans="1:4" x14ac:dyDescent="0.25">
      <c r="A7606" s="4" t="str">
        <f t="shared" si="206"/>
        <v/>
      </c>
      <c r="D7606" s="5"/>
    </row>
    <row r="7607" spans="1:4" x14ac:dyDescent="0.25">
      <c r="A7607" s="4" t="str">
        <f t="shared" si="206"/>
        <v/>
      </c>
      <c r="D7607" s="5"/>
    </row>
    <row r="7608" spans="1:4" x14ac:dyDescent="0.25">
      <c r="A7608" s="4" t="str">
        <f t="shared" si="206"/>
        <v/>
      </c>
      <c r="D7608" s="5"/>
    </row>
    <row r="7609" spans="1:4" x14ac:dyDescent="0.25">
      <c r="A7609" s="4" t="str">
        <f t="shared" si="206"/>
        <v/>
      </c>
      <c r="D7609" s="5"/>
    </row>
    <row r="7610" spans="1:4" x14ac:dyDescent="0.25">
      <c r="A7610" s="4" t="str">
        <f t="shared" si="206"/>
        <v/>
      </c>
      <c r="D7610" s="5"/>
    </row>
    <row r="7611" spans="1:4" x14ac:dyDescent="0.25">
      <c r="A7611" s="4" t="str">
        <f t="shared" si="206"/>
        <v/>
      </c>
      <c r="D7611" s="5"/>
    </row>
    <row r="7612" spans="1:4" x14ac:dyDescent="0.25">
      <c r="A7612" s="4" t="str">
        <f t="shared" si="206"/>
        <v/>
      </c>
      <c r="D7612" s="5"/>
    </row>
    <row r="7613" spans="1:4" x14ac:dyDescent="0.25">
      <c r="A7613" s="4" t="str">
        <f t="shared" si="206"/>
        <v/>
      </c>
      <c r="D7613" s="5"/>
    </row>
    <row r="7614" spans="1:4" x14ac:dyDescent="0.25">
      <c r="A7614" s="4" t="str">
        <f t="shared" si="206"/>
        <v/>
      </c>
      <c r="D7614" s="5"/>
    </row>
    <row r="7615" spans="1:4" x14ac:dyDescent="0.25">
      <c r="A7615" s="4" t="str">
        <f t="shared" si="206"/>
        <v/>
      </c>
      <c r="D7615" s="5"/>
    </row>
    <row r="7616" spans="1:4" x14ac:dyDescent="0.25">
      <c r="A7616" s="4" t="str">
        <f t="shared" si="206"/>
        <v/>
      </c>
      <c r="D7616" s="5"/>
    </row>
    <row r="7617" spans="1:4" x14ac:dyDescent="0.25">
      <c r="A7617" s="4" t="str">
        <f t="shared" si="206"/>
        <v/>
      </c>
      <c r="D7617" s="5"/>
    </row>
    <row r="7618" spans="1:4" x14ac:dyDescent="0.25">
      <c r="A7618" s="4" t="str">
        <f t="shared" si="206"/>
        <v/>
      </c>
      <c r="D7618" s="5"/>
    </row>
    <row r="7619" spans="1:4" x14ac:dyDescent="0.25">
      <c r="A7619" s="4" t="str">
        <f t="shared" ref="A7619:A7682" si="207">B7619&amp;C7619&amp;D7619&amp;E7619</f>
        <v/>
      </c>
      <c r="D7619" s="5"/>
    </row>
    <row r="7620" spans="1:4" x14ac:dyDescent="0.25">
      <c r="A7620" s="4" t="str">
        <f t="shared" si="207"/>
        <v/>
      </c>
      <c r="D7620" s="5"/>
    </row>
    <row r="7621" spans="1:4" x14ac:dyDescent="0.25">
      <c r="A7621" s="4" t="str">
        <f t="shared" si="207"/>
        <v/>
      </c>
      <c r="D7621" s="5"/>
    </row>
    <row r="7622" spans="1:4" x14ac:dyDescent="0.25">
      <c r="A7622" s="4" t="str">
        <f t="shared" si="207"/>
        <v/>
      </c>
      <c r="D7622" s="5"/>
    </row>
    <row r="7623" spans="1:4" x14ac:dyDescent="0.25">
      <c r="A7623" s="4" t="str">
        <f t="shared" si="207"/>
        <v/>
      </c>
      <c r="D7623" s="5"/>
    </row>
    <row r="7624" spans="1:4" x14ac:dyDescent="0.25">
      <c r="A7624" s="4" t="str">
        <f t="shared" si="207"/>
        <v/>
      </c>
      <c r="D7624" s="5"/>
    </row>
    <row r="7625" spans="1:4" x14ac:dyDescent="0.25">
      <c r="A7625" s="4" t="str">
        <f t="shared" si="207"/>
        <v/>
      </c>
      <c r="D7625" s="5"/>
    </row>
    <row r="7626" spans="1:4" x14ac:dyDescent="0.25">
      <c r="A7626" s="4" t="str">
        <f t="shared" si="207"/>
        <v/>
      </c>
      <c r="D7626" s="5"/>
    </row>
    <row r="7627" spans="1:4" x14ac:dyDescent="0.25">
      <c r="A7627" s="4" t="str">
        <f t="shared" si="207"/>
        <v/>
      </c>
      <c r="D7627" s="5"/>
    </row>
    <row r="7628" spans="1:4" x14ac:dyDescent="0.25">
      <c r="A7628" s="4" t="str">
        <f t="shared" si="207"/>
        <v/>
      </c>
      <c r="D7628" s="5"/>
    </row>
    <row r="7629" spans="1:4" x14ac:dyDescent="0.25">
      <c r="A7629" s="4" t="str">
        <f t="shared" si="207"/>
        <v/>
      </c>
      <c r="D7629" s="5"/>
    </row>
    <row r="7630" spans="1:4" x14ac:dyDescent="0.25">
      <c r="A7630" s="4" t="str">
        <f t="shared" si="207"/>
        <v/>
      </c>
      <c r="D7630" s="5"/>
    </row>
    <row r="7631" spans="1:4" x14ac:dyDescent="0.25">
      <c r="A7631" s="4" t="str">
        <f t="shared" si="207"/>
        <v/>
      </c>
      <c r="D7631" s="5"/>
    </row>
    <row r="7632" spans="1:4" x14ac:dyDescent="0.25">
      <c r="A7632" s="4" t="str">
        <f t="shared" si="207"/>
        <v/>
      </c>
      <c r="D7632" s="5"/>
    </row>
    <row r="7633" spans="1:4" x14ac:dyDescent="0.25">
      <c r="A7633" s="4" t="str">
        <f t="shared" si="207"/>
        <v/>
      </c>
      <c r="D7633" s="5"/>
    </row>
    <row r="7634" spans="1:4" x14ac:dyDescent="0.25">
      <c r="A7634" s="4" t="str">
        <f t="shared" si="207"/>
        <v/>
      </c>
      <c r="D7634" s="5"/>
    </row>
    <row r="7635" spans="1:4" x14ac:dyDescent="0.25">
      <c r="A7635" s="4" t="str">
        <f t="shared" si="207"/>
        <v/>
      </c>
      <c r="D7635" s="5"/>
    </row>
    <row r="7636" spans="1:4" x14ac:dyDescent="0.25">
      <c r="A7636" s="4" t="str">
        <f t="shared" si="207"/>
        <v/>
      </c>
      <c r="D7636" s="5"/>
    </row>
    <row r="7637" spans="1:4" x14ac:dyDescent="0.25">
      <c r="A7637" s="4" t="str">
        <f t="shared" si="207"/>
        <v/>
      </c>
      <c r="D7637" s="5"/>
    </row>
    <row r="7638" spans="1:4" x14ac:dyDescent="0.25">
      <c r="A7638" s="4" t="str">
        <f t="shared" si="207"/>
        <v/>
      </c>
      <c r="D7638" s="5"/>
    </row>
    <row r="7639" spans="1:4" x14ac:dyDescent="0.25">
      <c r="A7639" s="4" t="str">
        <f t="shared" si="207"/>
        <v/>
      </c>
      <c r="D7639" s="5"/>
    </row>
    <row r="7640" spans="1:4" x14ac:dyDescent="0.25">
      <c r="A7640" s="4" t="str">
        <f t="shared" si="207"/>
        <v/>
      </c>
      <c r="D7640" s="5"/>
    </row>
    <row r="7641" spans="1:4" x14ac:dyDescent="0.25">
      <c r="A7641" s="4" t="str">
        <f t="shared" si="207"/>
        <v/>
      </c>
      <c r="D7641" s="5"/>
    </row>
    <row r="7642" spans="1:4" x14ac:dyDescent="0.25">
      <c r="A7642" s="4" t="str">
        <f t="shared" si="207"/>
        <v/>
      </c>
      <c r="D7642" s="5"/>
    </row>
    <row r="7643" spans="1:4" x14ac:dyDescent="0.25">
      <c r="A7643" s="4" t="str">
        <f t="shared" si="207"/>
        <v/>
      </c>
      <c r="D7643" s="5"/>
    </row>
    <row r="7644" spans="1:4" x14ac:dyDescent="0.25">
      <c r="A7644" s="4" t="str">
        <f t="shared" si="207"/>
        <v/>
      </c>
      <c r="D7644" s="5"/>
    </row>
    <row r="7645" spans="1:4" x14ac:dyDescent="0.25">
      <c r="A7645" s="4" t="str">
        <f t="shared" si="207"/>
        <v/>
      </c>
      <c r="D7645" s="5"/>
    </row>
    <row r="7646" spans="1:4" x14ac:dyDescent="0.25">
      <c r="A7646" s="4" t="str">
        <f t="shared" si="207"/>
        <v/>
      </c>
      <c r="D7646" s="5"/>
    </row>
    <row r="7647" spans="1:4" x14ac:dyDescent="0.25">
      <c r="A7647" s="4" t="str">
        <f t="shared" si="207"/>
        <v/>
      </c>
      <c r="D7647" s="5"/>
    </row>
    <row r="7648" spans="1:4" x14ac:dyDescent="0.25">
      <c r="A7648" s="4" t="str">
        <f t="shared" si="207"/>
        <v/>
      </c>
      <c r="D7648" s="5"/>
    </row>
    <row r="7649" spans="1:4" x14ac:dyDescent="0.25">
      <c r="A7649" s="4" t="str">
        <f t="shared" si="207"/>
        <v/>
      </c>
      <c r="D7649" s="5"/>
    </row>
    <row r="7650" spans="1:4" x14ac:dyDescent="0.25">
      <c r="A7650" s="4" t="str">
        <f t="shared" si="207"/>
        <v/>
      </c>
      <c r="D7650" s="5"/>
    </row>
    <row r="7651" spans="1:4" x14ac:dyDescent="0.25">
      <c r="A7651" s="4" t="str">
        <f t="shared" si="207"/>
        <v/>
      </c>
      <c r="D7651" s="5"/>
    </row>
    <row r="7652" spans="1:4" x14ac:dyDescent="0.25">
      <c r="A7652" s="4" t="str">
        <f t="shared" si="207"/>
        <v/>
      </c>
      <c r="D7652" s="5"/>
    </row>
    <row r="7653" spans="1:4" x14ac:dyDescent="0.25">
      <c r="A7653" s="4" t="str">
        <f t="shared" si="207"/>
        <v/>
      </c>
      <c r="D7653" s="5"/>
    </row>
    <row r="7654" spans="1:4" x14ac:dyDescent="0.25">
      <c r="A7654" s="4" t="str">
        <f t="shared" si="207"/>
        <v/>
      </c>
      <c r="D7654" s="5"/>
    </row>
    <row r="7655" spans="1:4" x14ac:dyDescent="0.25">
      <c r="A7655" s="4" t="str">
        <f t="shared" si="207"/>
        <v/>
      </c>
      <c r="D7655" s="5"/>
    </row>
    <row r="7656" spans="1:4" x14ac:dyDescent="0.25">
      <c r="A7656" s="4" t="str">
        <f t="shared" si="207"/>
        <v/>
      </c>
      <c r="D7656" s="5"/>
    </row>
    <row r="7657" spans="1:4" x14ac:dyDescent="0.25">
      <c r="A7657" s="4" t="str">
        <f t="shared" si="207"/>
        <v/>
      </c>
      <c r="D7657" s="5"/>
    </row>
    <row r="7658" spans="1:4" x14ac:dyDescent="0.25">
      <c r="A7658" s="4" t="str">
        <f t="shared" si="207"/>
        <v/>
      </c>
      <c r="D7658" s="5"/>
    </row>
    <row r="7659" spans="1:4" x14ac:dyDescent="0.25">
      <c r="A7659" s="4" t="str">
        <f t="shared" si="207"/>
        <v/>
      </c>
      <c r="D7659" s="5"/>
    </row>
    <row r="7660" spans="1:4" x14ac:dyDescent="0.25">
      <c r="A7660" s="4" t="str">
        <f t="shared" si="207"/>
        <v/>
      </c>
      <c r="D7660" s="5"/>
    </row>
    <row r="7661" spans="1:4" x14ac:dyDescent="0.25">
      <c r="A7661" s="4" t="str">
        <f t="shared" si="207"/>
        <v/>
      </c>
      <c r="D7661" s="5"/>
    </row>
    <row r="7662" spans="1:4" x14ac:dyDescent="0.25">
      <c r="A7662" s="4" t="str">
        <f t="shared" si="207"/>
        <v/>
      </c>
      <c r="D7662" s="5"/>
    </row>
    <row r="7663" spans="1:4" x14ac:dyDescent="0.25">
      <c r="A7663" s="4" t="str">
        <f t="shared" si="207"/>
        <v/>
      </c>
      <c r="D7663" s="5"/>
    </row>
    <row r="7664" spans="1:4" x14ac:dyDescent="0.25">
      <c r="A7664" s="4" t="str">
        <f t="shared" si="207"/>
        <v/>
      </c>
      <c r="D7664" s="5"/>
    </row>
    <row r="7665" spans="1:4" x14ac:dyDescent="0.25">
      <c r="A7665" s="4" t="str">
        <f t="shared" si="207"/>
        <v/>
      </c>
      <c r="D7665" s="5"/>
    </row>
    <row r="7666" spans="1:4" x14ac:dyDescent="0.25">
      <c r="A7666" s="4" t="str">
        <f t="shared" si="207"/>
        <v/>
      </c>
      <c r="D7666" s="5"/>
    </row>
    <row r="7667" spans="1:4" x14ac:dyDescent="0.25">
      <c r="A7667" s="4" t="str">
        <f t="shared" si="207"/>
        <v/>
      </c>
      <c r="D7667" s="5"/>
    </row>
    <row r="7668" spans="1:4" x14ac:dyDescent="0.25">
      <c r="A7668" s="4" t="str">
        <f t="shared" si="207"/>
        <v/>
      </c>
      <c r="D7668" s="5"/>
    </row>
    <row r="7669" spans="1:4" x14ac:dyDescent="0.25">
      <c r="A7669" s="4" t="str">
        <f t="shared" si="207"/>
        <v/>
      </c>
      <c r="D7669" s="5"/>
    </row>
    <row r="7670" spans="1:4" x14ac:dyDescent="0.25">
      <c r="A7670" s="4" t="str">
        <f t="shared" si="207"/>
        <v/>
      </c>
      <c r="D7670" s="5"/>
    </row>
    <row r="7671" spans="1:4" x14ac:dyDescent="0.25">
      <c r="A7671" s="4" t="str">
        <f t="shared" si="207"/>
        <v/>
      </c>
      <c r="D7671" s="5"/>
    </row>
    <row r="7672" spans="1:4" x14ac:dyDescent="0.25">
      <c r="A7672" s="4" t="str">
        <f t="shared" si="207"/>
        <v/>
      </c>
      <c r="D7672" s="5"/>
    </row>
    <row r="7673" spans="1:4" x14ac:dyDescent="0.25">
      <c r="A7673" s="4" t="str">
        <f t="shared" si="207"/>
        <v/>
      </c>
      <c r="D7673" s="5"/>
    </row>
    <row r="7674" spans="1:4" x14ac:dyDescent="0.25">
      <c r="A7674" s="4" t="str">
        <f t="shared" si="207"/>
        <v/>
      </c>
      <c r="D7674" s="5"/>
    </row>
    <row r="7675" spans="1:4" x14ac:dyDescent="0.25">
      <c r="A7675" s="4" t="str">
        <f t="shared" si="207"/>
        <v/>
      </c>
      <c r="D7675" s="5"/>
    </row>
    <row r="7676" spans="1:4" x14ac:dyDescent="0.25">
      <c r="A7676" s="4" t="str">
        <f t="shared" si="207"/>
        <v/>
      </c>
      <c r="D7676" s="5"/>
    </row>
    <row r="7677" spans="1:4" x14ac:dyDescent="0.25">
      <c r="A7677" s="4" t="str">
        <f t="shared" si="207"/>
        <v/>
      </c>
      <c r="D7677" s="5"/>
    </row>
    <row r="7678" spans="1:4" x14ac:dyDescent="0.25">
      <c r="A7678" s="4" t="str">
        <f t="shared" si="207"/>
        <v/>
      </c>
      <c r="D7678" s="5"/>
    </row>
    <row r="7679" spans="1:4" x14ac:dyDescent="0.25">
      <c r="A7679" s="4" t="str">
        <f t="shared" si="207"/>
        <v/>
      </c>
      <c r="D7679" s="5"/>
    </row>
    <row r="7680" spans="1:4" x14ac:dyDescent="0.25">
      <c r="A7680" s="4" t="str">
        <f t="shared" si="207"/>
        <v/>
      </c>
      <c r="D7680" s="5"/>
    </row>
    <row r="7681" spans="1:4" x14ac:dyDescent="0.25">
      <c r="A7681" s="4" t="str">
        <f t="shared" si="207"/>
        <v/>
      </c>
      <c r="D7681" s="5"/>
    </row>
    <row r="7682" spans="1:4" x14ac:dyDescent="0.25">
      <c r="A7682" s="4" t="str">
        <f t="shared" si="207"/>
        <v/>
      </c>
      <c r="D7682" s="5"/>
    </row>
    <row r="7683" spans="1:4" x14ac:dyDescent="0.25">
      <c r="A7683" s="4" t="str">
        <f t="shared" ref="A7683:A7746" si="208">B7683&amp;C7683&amp;D7683&amp;E7683</f>
        <v/>
      </c>
      <c r="D7683" s="5"/>
    </row>
    <row r="7684" spans="1:4" x14ac:dyDescent="0.25">
      <c r="A7684" s="4" t="str">
        <f t="shared" si="208"/>
        <v/>
      </c>
      <c r="D7684" s="5"/>
    </row>
    <row r="7685" spans="1:4" x14ac:dyDescent="0.25">
      <c r="A7685" s="4" t="str">
        <f t="shared" si="208"/>
        <v/>
      </c>
      <c r="D7685" s="5"/>
    </row>
    <row r="7686" spans="1:4" x14ac:dyDescent="0.25">
      <c r="A7686" s="4" t="str">
        <f t="shared" si="208"/>
        <v/>
      </c>
      <c r="D7686" s="5"/>
    </row>
    <row r="7687" spans="1:4" x14ac:dyDescent="0.25">
      <c r="A7687" s="4" t="str">
        <f t="shared" si="208"/>
        <v/>
      </c>
      <c r="D7687" s="5"/>
    </row>
    <row r="7688" spans="1:4" x14ac:dyDescent="0.25">
      <c r="A7688" s="4" t="str">
        <f t="shared" si="208"/>
        <v/>
      </c>
      <c r="D7688" s="5"/>
    </row>
    <row r="7689" spans="1:4" x14ac:dyDescent="0.25">
      <c r="A7689" s="4" t="str">
        <f t="shared" si="208"/>
        <v/>
      </c>
      <c r="D7689" s="5"/>
    </row>
    <row r="7690" spans="1:4" x14ac:dyDescent="0.25">
      <c r="A7690" s="4" t="str">
        <f t="shared" si="208"/>
        <v/>
      </c>
      <c r="D7690" s="5"/>
    </row>
    <row r="7691" spans="1:4" x14ac:dyDescent="0.25">
      <c r="A7691" s="4" t="str">
        <f t="shared" si="208"/>
        <v/>
      </c>
      <c r="D7691" s="5"/>
    </row>
    <row r="7692" spans="1:4" x14ac:dyDescent="0.25">
      <c r="A7692" s="4" t="str">
        <f t="shared" si="208"/>
        <v/>
      </c>
      <c r="D7692" s="5"/>
    </row>
    <row r="7693" spans="1:4" x14ac:dyDescent="0.25">
      <c r="A7693" s="4" t="str">
        <f t="shared" si="208"/>
        <v/>
      </c>
      <c r="D7693" s="5"/>
    </row>
    <row r="7694" spans="1:4" x14ac:dyDescent="0.25">
      <c r="A7694" s="4" t="str">
        <f t="shared" si="208"/>
        <v/>
      </c>
      <c r="D7694" s="5"/>
    </row>
    <row r="7695" spans="1:4" x14ac:dyDescent="0.25">
      <c r="A7695" s="4" t="str">
        <f t="shared" si="208"/>
        <v/>
      </c>
      <c r="D7695" s="5"/>
    </row>
    <row r="7696" spans="1:4" x14ac:dyDescent="0.25">
      <c r="A7696" s="4" t="str">
        <f t="shared" si="208"/>
        <v/>
      </c>
      <c r="D7696" s="5"/>
    </row>
    <row r="7697" spans="1:4" x14ac:dyDescent="0.25">
      <c r="A7697" s="4" t="str">
        <f t="shared" si="208"/>
        <v/>
      </c>
      <c r="D7697" s="5"/>
    </row>
    <row r="7698" spans="1:4" x14ac:dyDescent="0.25">
      <c r="A7698" s="4" t="str">
        <f t="shared" si="208"/>
        <v/>
      </c>
      <c r="D7698" s="5"/>
    </row>
    <row r="7699" spans="1:4" x14ac:dyDescent="0.25">
      <c r="A7699" s="4" t="str">
        <f t="shared" si="208"/>
        <v/>
      </c>
      <c r="D7699" s="5"/>
    </row>
    <row r="7700" spans="1:4" x14ac:dyDescent="0.25">
      <c r="A7700" s="4" t="str">
        <f t="shared" si="208"/>
        <v/>
      </c>
      <c r="D7700" s="5"/>
    </row>
    <row r="7701" spans="1:4" x14ac:dyDescent="0.25">
      <c r="A7701" s="4" t="str">
        <f t="shared" si="208"/>
        <v/>
      </c>
      <c r="D7701" s="5"/>
    </row>
    <row r="7702" spans="1:4" x14ac:dyDescent="0.25">
      <c r="A7702" s="4" t="str">
        <f t="shared" si="208"/>
        <v/>
      </c>
      <c r="D7702" s="5"/>
    </row>
    <row r="7703" spans="1:4" x14ac:dyDescent="0.25">
      <c r="A7703" s="4" t="str">
        <f t="shared" si="208"/>
        <v/>
      </c>
      <c r="D7703" s="5"/>
    </row>
    <row r="7704" spans="1:4" x14ac:dyDescent="0.25">
      <c r="A7704" s="4" t="str">
        <f t="shared" si="208"/>
        <v/>
      </c>
      <c r="D7704" s="5"/>
    </row>
    <row r="7705" spans="1:4" x14ac:dyDescent="0.25">
      <c r="A7705" s="4" t="str">
        <f t="shared" si="208"/>
        <v/>
      </c>
      <c r="D7705" s="5"/>
    </row>
    <row r="7706" spans="1:4" x14ac:dyDescent="0.25">
      <c r="A7706" s="4" t="str">
        <f t="shared" si="208"/>
        <v/>
      </c>
      <c r="D7706" s="5"/>
    </row>
    <row r="7707" spans="1:4" x14ac:dyDescent="0.25">
      <c r="A7707" s="4" t="str">
        <f t="shared" si="208"/>
        <v/>
      </c>
      <c r="D7707" s="5"/>
    </row>
    <row r="7708" spans="1:4" x14ac:dyDescent="0.25">
      <c r="A7708" s="4" t="str">
        <f t="shared" si="208"/>
        <v/>
      </c>
      <c r="D7708" s="5"/>
    </row>
    <row r="7709" spans="1:4" x14ac:dyDescent="0.25">
      <c r="A7709" s="4" t="str">
        <f t="shared" si="208"/>
        <v/>
      </c>
      <c r="D7709" s="5"/>
    </row>
    <row r="7710" spans="1:4" x14ac:dyDescent="0.25">
      <c r="A7710" s="4" t="str">
        <f t="shared" si="208"/>
        <v/>
      </c>
      <c r="D7710" s="5"/>
    </row>
    <row r="7711" spans="1:4" x14ac:dyDescent="0.25">
      <c r="A7711" s="4" t="str">
        <f t="shared" si="208"/>
        <v/>
      </c>
      <c r="D7711" s="5"/>
    </row>
    <row r="7712" spans="1:4" x14ac:dyDescent="0.25">
      <c r="A7712" s="4" t="str">
        <f t="shared" si="208"/>
        <v/>
      </c>
      <c r="D7712" s="5"/>
    </row>
    <row r="7713" spans="1:4" x14ac:dyDescent="0.25">
      <c r="A7713" s="4" t="str">
        <f t="shared" si="208"/>
        <v/>
      </c>
      <c r="D7713" s="5"/>
    </row>
    <row r="7714" spans="1:4" x14ac:dyDescent="0.25">
      <c r="A7714" s="4" t="str">
        <f t="shared" si="208"/>
        <v/>
      </c>
      <c r="D7714" s="5"/>
    </row>
    <row r="7715" spans="1:4" x14ac:dyDescent="0.25">
      <c r="A7715" s="4" t="str">
        <f t="shared" si="208"/>
        <v/>
      </c>
      <c r="D7715" s="5"/>
    </row>
    <row r="7716" spans="1:4" x14ac:dyDescent="0.25">
      <c r="A7716" s="4" t="str">
        <f t="shared" si="208"/>
        <v/>
      </c>
      <c r="D7716" s="5"/>
    </row>
    <row r="7717" spans="1:4" x14ac:dyDescent="0.25">
      <c r="A7717" s="4" t="str">
        <f t="shared" si="208"/>
        <v/>
      </c>
      <c r="D7717" s="5"/>
    </row>
    <row r="7718" spans="1:4" x14ac:dyDescent="0.25">
      <c r="A7718" s="4" t="str">
        <f t="shared" si="208"/>
        <v/>
      </c>
      <c r="D7718" s="5"/>
    </row>
    <row r="7719" spans="1:4" x14ac:dyDescent="0.25">
      <c r="A7719" s="4" t="str">
        <f t="shared" si="208"/>
        <v/>
      </c>
      <c r="D7719" s="5"/>
    </row>
    <row r="7720" spans="1:4" x14ac:dyDescent="0.25">
      <c r="A7720" s="4" t="str">
        <f t="shared" si="208"/>
        <v/>
      </c>
      <c r="D7720" s="5"/>
    </row>
    <row r="7721" spans="1:4" x14ac:dyDescent="0.25">
      <c r="A7721" s="4" t="str">
        <f t="shared" si="208"/>
        <v/>
      </c>
      <c r="D7721" s="5"/>
    </row>
    <row r="7722" spans="1:4" x14ac:dyDescent="0.25">
      <c r="A7722" s="4" t="str">
        <f t="shared" si="208"/>
        <v/>
      </c>
      <c r="D7722" s="5"/>
    </row>
    <row r="7723" spans="1:4" x14ac:dyDescent="0.25">
      <c r="A7723" s="4" t="str">
        <f t="shared" si="208"/>
        <v/>
      </c>
      <c r="D7723" s="5"/>
    </row>
    <row r="7724" spans="1:4" x14ac:dyDescent="0.25">
      <c r="A7724" s="4" t="str">
        <f t="shared" si="208"/>
        <v/>
      </c>
      <c r="D7724" s="5"/>
    </row>
    <row r="7725" spans="1:4" x14ac:dyDescent="0.25">
      <c r="A7725" s="4" t="str">
        <f t="shared" si="208"/>
        <v/>
      </c>
      <c r="D7725" s="5"/>
    </row>
    <row r="7726" spans="1:4" x14ac:dyDescent="0.25">
      <c r="A7726" s="4" t="str">
        <f t="shared" si="208"/>
        <v/>
      </c>
      <c r="D7726" s="5"/>
    </row>
    <row r="7727" spans="1:4" x14ac:dyDescent="0.25">
      <c r="A7727" s="4" t="str">
        <f t="shared" si="208"/>
        <v/>
      </c>
      <c r="D7727" s="5"/>
    </row>
    <row r="7728" spans="1:4" x14ac:dyDescent="0.25">
      <c r="A7728" s="4" t="str">
        <f t="shared" si="208"/>
        <v/>
      </c>
      <c r="D7728" s="5"/>
    </row>
    <row r="7729" spans="1:4" x14ac:dyDescent="0.25">
      <c r="A7729" s="4" t="str">
        <f t="shared" si="208"/>
        <v/>
      </c>
      <c r="D7729" s="5"/>
    </row>
    <row r="7730" spans="1:4" x14ac:dyDescent="0.25">
      <c r="A7730" s="4" t="str">
        <f t="shared" si="208"/>
        <v/>
      </c>
      <c r="D7730" s="5"/>
    </row>
    <row r="7731" spans="1:4" x14ac:dyDescent="0.25">
      <c r="A7731" s="4" t="str">
        <f t="shared" si="208"/>
        <v/>
      </c>
      <c r="D7731" s="5"/>
    </row>
    <row r="7732" spans="1:4" x14ac:dyDescent="0.25">
      <c r="A7732" s="4" t="str">
        <f t="shared" si="208"/>
        <v/>
      </c>
      <c r="D7732" s="5"/>
    </row>
    <row r="7733" spans="1:4" x14ac:dyDescent="0.25">
      <c r="A7733" s="4" t="str">
        <f t="shared" si="208"/>
        <v/>
      </c>
      <c r="D7733" s="5"/>
    </row>
    <row r="7734" spans="1:4" x14ac:dyDescent="0.25">
      <c r="A7734" s="4" t="str">
        <f t="shared" si="208"/>
        <v/>
      </c>
      <c r="D7734" s="5"/>
    </row>
    <row r="7735" spans="1:4" x14ac:dyDescent="0.25">
      <c r="A7735" s="4" t="str">
        <f t="shared" si="208"/>
        <v/>
      </c>
      <c r="D7735" s="5"/>
    </row>
    <row r="7736" spans="1:4" x14ac:dyDescent="0.25">
      <c r="A7736" s="4" t="str">
        <f t="shared" si="208"/>
        <v/>
      </c>
      <c r="D7736" s="5"/>
    </row>
    <row r="7737" spans="1:4" x14ac:dyDescent="0.25">
      <c r="A7737" s="4" t="str">
        <f t="shared" si="208"/>
        <v/>
      </c>
      <c r="D7737" s="5"/>
    </row>
    <row r="7738" spans="1:4" x14ac:dyDescent="0.25">
      <c r="A7738" s="4" t="str">
        <f t="shared" si="208"/>
        <v/>
      </c>
      <c r="D7738" s="5"/>
    </row>
    <row r="7739" spans="1:4" x14ac:dyDescent="0.25">
      <c r="A7739" s="4" t="str">
        <f t="shared" si="208"/>
        <v/>
      </c>
      <c r="D7739" s="5"/>
    </row>
    <row r="7740" spans="1:4" x14ac:dyDescent="0.25">
      <c r="A7740" s="4" t="str">
        <f t="shared" si="208"/>
        <v/>
      </c>
      <c r="D7740" s="5"/>
    </row>
    <row r="7741" spans="1:4" x14ac:dyDescent="0.25">
      <c r="A7741" s="4" t="str">
        <f t="shared" si="208"/>
        <v/>
      </c>
      <c r="D7741" s="5"/>
    </row>
    <row r="7742" spans="1:4" x14ac:dyDescent="0.25">
      <c r="A7742" s="4" t="str">
        <f t="shared" si="208"/>
        <v/>
      </c>
      <c r="D7742" s="5"/>
    </row>
    <row r="7743" spans="1:4" x14ac:dyDescent="0.25">
      <c r="A7743" s="4" t="str">
        <f t="shared" si="208"/>
        <v/>
      </c>
      <c r="D7743" s="5"/>
    </row>
    <row r="7744" spans="1:4" x14ac:dyDescent="0.25">
      <c r="A7744" s="4" t="str">
        <f t="shared" si="208"/>
        <v/>
      </c>
      <c r="D7744" s="5"/>
    </row>
    <row r="7745" spans="1:4" x14ac:dyDescent="0.25">
      <c r="A7745" s="4" t="str">
        <f t="shared" si="208"/>
        <v/>
      </c>
      <c r="D7745" s="5"/>
    </row>
    <row r="7746" spans="1:4" x14ac:dyDescent="0.25">
      <c r="A7746" s="4" t="str">
        <f t="shared" si="208"/>
        <v/>
      </c>
      <c r="D7746" s="5"/>
    </row>
    <row r="7747" spans="1:4" x14ac:dyDescent="0.25">
      <c r="A7747" s="4" t="str">
        <f t="shared" ref="A7747:A7810" si="209">B7747&amp;C7747&amp;D7747&amp;E7747</f>
        <v/>
      </c>
      <c r="D7747" s="5"/>
    </row>
    <row r="7748" spans="1:4" x14ac:dyDescent="0.25">
      <c r="A7748" s="4" t="str">
        <f t="shared" si="209"/>
        <v/>
      </c>
      <c r="D7748" s="5"/>
    </row>
    <row r="7749" spans="1:4" x14ac:dyDescent="0.25">
      <c r="A7749" s="4" t="str">
        <f t="shared" si="209"/>
        <v/>
      </c>
      <c r="D7749" s="5"/>
    </row>
    <row r="7750" spans="1:4" x14ac:dyDescent="0.25">
      <c r="A7750" s="4" t="str">
        <f t="shared" si="209"/>
        <v/>
      </c>
      <c r="D7750" s="5"/>
    </row>
    <row r="7751" spans="1:4" x14ac:dyDescent="0.25">
      <c r="A7751" s="4" t="str">
        <f t="shared" si="209"/>
        <v/>
      </c>
      <c r="D7751" s="5"/>
    </row>
    <row r="7752" spans="1:4" x14ac:dyDescent="0.25">
      <c r="A7752" s="4" t="str">
        <f t="shared" si="209"/>
        <v/>
      </c>
      <c r="D7752" s="5"/>
    </row>
    <row r="7753" spans="1:4" x14ac:dyDescent="0.25">
      <c r="A7753" s="4" t="str">
        <f t="shared" si="209"/>
        <v/>
      </c>
      <c r="D7753" s="5"/>
    </row>
    <row r="7754" spans="1:4" x14ac:dyDescent="0.25">
      <c r="A7754" s="4" t="str">
        <f t="shared" si="209"/>
        <v/>
      </c>
      <c r="D7754" s="5"/>
    </row>
    <row r="7755" spans="1:4" x14ac:dyDescent="0.25">
      <c r="A7755" s="4" t="str">
        <f t="shared" si="209"/>
        <v/>
      </c>
      <c r="D7755" s="5"/>
    </row>
    <row r="7756" spans="1:4" x14ac:dyDescent="0.25">
      <c r="A7756" s="4" t="str">
        <f t="shared" si="209"/>
        <v/>
      </c>
      <c r="D7756" s="5"/>
    </row>
    <row r="7757" spans="1:4" x14ac:dyDescent="0.25">
      <c r="A7757" s="4" t="str">
        <f t="shared" si="209"/>
        <v/>
      </c>
      <c r="D7757" s="5"/>
    </row>
    <row r="7758" spans="1:4" x14ac:dyDescent="0.25">
      <c r="A7758" s="4" t="str">
        <f t="shared" si="209"/>
        <v/>
      </c>
      <c r="D7758" s="5"/>
    </row>
    <row r="7759" spans="1:4" x14ac:dyDescent="0.25">
      <c r="A7759" s="4" t="str">
        <f t="shared" si="209"/>
        <v/>
      </c>
      <c r="D7759" s="5"/>
    </row>
    <row r="7760" spans="1:4" x14ac:dyDescent="0.25">
      <c r="A7760" s="4" t="str">
        <f t="shared" si="209"/>
        <v/>
      </c>
      <c r="D7760" s="5"/>
    </row>
    <row r="7761" spans="1:4" x14ac:dyDescent="0.25">
      <c r="A7761" s="4" t="str">
        <f t="shared" si="209"/>
        <v/>
      </c>
      <c r="D7761" s="5"/>
    </row>
    <row r="7762" spans="1:4" x14ac:dyDescent="0.25">
      <c r="A7762" s="4" t="str">
        <f t="shared" si="209"/>
        <v/>
      </c>
      <c r="D7762" s="5"/>
    </row>
    <row r="7763" spans="1:4" x14ac:dyDescent="0.25">
      <c r="A7763" s="4" t="str">
        <f t="shared" si="209"/>
        <v/>
      </c>
      <c r="D7763" s="5"/>
    </row>
    <row r="7764" spans="1:4" x14ac:dyDescent="0.25">
      <c r="A7764" s="4" t="str">
        <f t="shared" si="209"/>
        <v/>
      </c>
      <c r="D7764" s="5"/>
    </row>
    <row r="7765" spans="1:4" x14ac:dyDescent="0.25">
      <c r="A7765" s="4" t="str">
        <f t="shared" si="209"/>
        <v/>
      </c>
      <c r="D7765" s="5"/>
    </row>
    <row r="7766" spans="1:4" x14ac:dyDescent="0.25">
      <c r="A7766" s="4" t="str">
        <f t="shared" si="209"/>
        <v/>
      </c>
      <c r="D7766" s="5"/>
    </row>
    <row r="7767" spans="1:4" x14ac:dyDescent="0.25">
      <c r="A7767" s="4" t="str">
        <f t="shared" si="209"/>
        <v/>
      </c>
      <c r="D7767" s="5"/>
    </row>
    <row r="7768" spans="1:4" x14ac:dyDescent="0.25">
      <c r="A7768" s="4" t="str">
        <f t="shared" si="209"/>
        <v/>
      </c>
      <c r="D7768" s="5"/>
    </row>
    <row r="7769" spans="1:4" x14ac:dyDescent="0.25">
      <c r="A7769" s="4" t="str">
        <f t="shared" si="209"/>
        <v/>
      </c>
      <c r="D7769" s="5"/>
    </row>
    <row r="7770" spans="1:4" x14ac:dyDescent="0.25">
      <c r="A7770" s="4" t="str">
        <f t="shared" si="209"/>
        <v/>
      </c>
      <c r="D7770" s="5"/>
    </row>
    <row r="7771" spans="1:4" x14ac:dyDescent="0.25">
      <c r="A7771" s="4" t="str">
        <f t="shared" si="209"/>
        <v/>
      </c>
      <c r="D7771" s="5"/>
    </row>
    <row r="7772" spans="1:4" x14ac:dyDescent="0.25">
      <c r="A7772" s="4" t="str">
        <f t="shared" si="209"/>
        <v/>
      </c>
      <c r="D7772" s="5"/>
    </row>
    <row r="7773" spans="1:4" x14ac:dyDescent="0.25">
      <c r="A7773" s="4" t="str">
        <f t="shared" si="209"/>
        <v/>
      </c>
      <c r="D7773" s="5"/>
    </row>
    <row r="7774" spans="1:4" x14ac:dyDescent="0.25">
      <c r="A7774" s="4" t="str">
        <f t="shared" si="209"/>
        <v/>
      </c>
      <c r="D7774" s="5"/>
    </row>
    <row r="7775" spans="1:4" x14ac:dyDescent="0.25">
      <c r="A7775" s="4" t="str">
        <f t="shared" si="209"/>
        <v/>
      </c>
      <c r="D7775" s="5"/>
    </row>
    <row r="7776" spans="1:4" x14ac:dyDescent="0.25">
      <c r="A7776" s="4" t="str">
        <f t="shared" si="209"/>
        <v/>
      </c>
      <c r="D7776" s="5"/>
    </row>
    <row r="7777" spans="1:4" x14ac:dyDescent="0.25">
      <c r="A7777" s="4" t="str">
        <f t="shared" si="209"/>
        <v/>
      </c>
      <c r="D7777" s="5"/>
    </row>
    <row r="7778" spans="1:4" x14ac:dyDescent="0.25">
      <c r="A7778" s="4" t="str">
        <f t="shared" si="209"/>
        <v/>
      </c>
      <c r="D7778" s="5"/>
    </row>
    <row r="7779" spans="1:4" x14ac:dyDescent="0.25">
      <c r="A7779" s="4" t="str">
        <f t="shared" si="209"/>
        <v/>
      </c>
      <c r="D7779" s="5"/>
    </row>
    <row r="7780" spans="1:4" x14ac:dyDescent="0.25">
      <c r="A7780" s="4" t="str">
        <f t="shared" si="209"/>
        <v/>
      </c>
      <c r="D7780" s="5"/>
    </row>
    <row r="7781" spans="1:4" x14ac:dyDescent="0.25">
      <c r="A7781" s="4" t="str">
        <f t="shared" si="209"/>
        <v/>
      </c>
      <c r="D7781" s="5"/>
    </row>
    <row r="7782" spans="1:4" x14ac:dyDescent="0.25">
      <c r="A7782" s="4" t="str">
        <f t="shared" si="209"/>
        <v/>
      </c>
      <c r="D7782" s="5"/>
    </row>
    <row r="7783" spans="1:4" x14ac:dyDescent="0.25">
      <c r="A7783" s="4" t="str">
        <f t="shared" si="209"/>
        <v/>
      </c>
      <c r="D7783" s="5"/>
    </row>
    <row r="7784" spans="1:4" x14ac:dyDescent="0.25">
      <c r="A7784" s="4" t="str">
        <f t="shared" si="209"/>
        <v/>
      </c>
      <c r="D7784" s="5"/>
    </row>
    <row r="7785" spans="1:4" x14ac:dyDescent="0.25">
      <c r="A7785" s="4" t="str">
        <f t="shared" si="209"/>
        <v/>
      </c>
      <c r="D7785" s="5"/>
    </row>
    <row r="7786" spans="1:4" x14ac:dyDescent="0.25">
      <c r="A7786" s="4" t="str">
        <f t="shared" si="209"/>
        <v/>
      </c>
      <c r="D7786" s="5"/>
    </row>
    <row r="7787" spans="1:4" x14ac:dyDescent="0.25">
      <c r="A7787" s="4" t="str">
        <f t="shared" si="209"/>
        <v/>
      </c>
      <c r="D7787" s="5"/>
    </row>
    <row r="7788" spans="1:4" x14ac:dyDescent="0.25">
      <c r="A7788" s="4" t="str">
        <f t="shared" si="209"/>
        <v/>
      </c>
      <c r="D7788" s="5"/>
    </row>
    <row r="7789" spans="1:4" x14ac:dyDescent="0.25">
      <c r="A7789" s="4" t="str">
        <f t="shared" si="209"/>
        <v/>
      </c>
      <c r="D7789" s="5"/>
    </row>
    <row r="7790" spans="1:4" x14ac:dyDescent="0.25">
      <c r="A7790" s="4" t="str">
        <f t="shared" si="209"/>
        <v/>
      </c>
      <c r="D7790" s="5"/>
    </row>
    <row r="7791" spans="1:4" x14ac:dyDescent="0.25">
      <c r="A7791" s="4" t="str">
        <f t="shared" si="209"/>
        <v/>
      </c>
      <c r="D7791" s="5"/>
    </row>
    <row r="7792" spans="1:4" x14ac:dyDescent="0.25">
      <c r="A7792" s="4" t="str">
        <f t="shared" si="209"/>
        <v/>
      </c>
      <c r="D7792" s="5"/>
    </row>
    <row r="7793" spans="1:4" x14ac:dyDescent="0.25">
      <c r="A7793" s="4" t="str">
        <f t="shared" si="209"/>
        <v/>
      </c>
      <c r="D7793" s="5"/>
    </row>
    <row r="7794" spans="1:4" x14ac:dyDescent="0.25">
      <c r="A7794" s="4" t="str">
        <f t="shared" si="209"/>
        <v/>
      </c>
      <c r="D7794" s="5"/>
    </row>
    <row r="7795" spans="1:4" x14ac:dyDescent="0.25">
      <c r="A7795" s="4" t="str">
        <f t="shared" si="209"/>
        <v/>
      </c>
      <c r="D7795" s="5"/>
    </row>
    <row r="7796" spans="1:4" x14ac:dyDescent="0.25">
      <c r="A7796" s="4" t="str">
        <f t="shared" si="209"/>
        <v/>
      </c>
      <c r="D7796" s="5"/>
    </row>
    <row r="7797" spans="1:4" x14ac:dyDescent="0.25">
      <c r="A7797" s="4" t="str">
        <f t="shared" si="209"/>
        <v/>
      </c>
      <c r="D7797" s="5"/>
    </row>
    <row r="7798" spans="1:4" x14ac:dyDescent="0.25">
      <c r="A7798" s="4" t="str">
        <f t="shared" si="209"/>
        <v/>
      </c>
      <c r="D7798" s="5"/>
    </row>
    <row r="7799" spans="1:4" x14ac:dyDescent="0.25">
      <c r="A7799" s="4" t="str">
        <f t="shared" si="209"/>
        <v/>
      </c>
      <c r="D7799" s="5"/>
    </row>
    <row r="7800" spans="1:4" x14ac:dyDescent="0.25">
      <c r="A7800" s="4" t="str">
        <f t="shared" si="209"/>
        <v/>
      </c>
      <c r="D7800" s="5"/>
    </row>
    <row r="7801" spans="1:4" x14ac:dyDescent="0.25">
      <c r="A7801" s="4" t="str">
        <f t="shared" si="209"/>
        <v/>
      </c>
      <c r="D7801" s="5"/>
    </row>
    <row r="7802" spans="1:4" x14ac:dyDescent="0.25">
      <c r="A7802" s="4" t="str">
        <f t="shared" si="209"/>
        <v/>
      </c>
      <c r="D7802" s="5"/>
    </row>
    <row r="7803" spans="1:4" x14ac:dyDescent="0.25">
      <c r="A7803" s="4" t="str">
        <f t="shared" si="209"/>
        <v/>
      </c>
      <c r="D7803" s="5"/>
    </row>
    <row r="7804" spans="1:4" x14ac:dyDescent="0.25">
      <c r="A7804" s="4" t="str">
        <f t="shared" si="209"/>
        <v/>
      </c>
      <c r="D7804" s="5"/>
    </row>
    <row r="7805" spans="1:4" x14ac:dyDescent="0.25">
      <c r="A7805" s="4" t="str">
        <f t="shared" si="209"/>
        <v/>
      </c>
      <c r="D7805" s="5"/>
    </row>
    <row r="7806" spans="1:4" x14ac:dyDescent="0.25">
      <c r="A7806" s="4" t="str">
        <f t="shared" si="209"/>
        <v/>
      </c>
      <c r="D7806" s="5"/>
    </row>
    <row r="7807" spans="1:4" x14ac:dyDescent="0.25">
      <c r="A7807" s="4" t="str">
        <f t="shared" si="209"/>
        <v/>
      </c>
      <c r="D7807" s="5"/>
    </row>
    <row r="7808" spans="1:4" x14ac:dyDescent="0.25">
      <c r="A7808" s="4" t="str">
        <f t="shared" si="209"/>
        <v/>
      </c>
      <c r="D7808" s="5"/>
    </row>
    <row r="7809" spans="1:4" x14ac:dyDescent="0.25">
      <c r="A7809" s="4" t="str">
        <f t="shared" si="209"/>
        <v/>
      </c>
      <c r="D7809" s="5"/>
    </row>
    <row r="7810" spans="1:4" x14ac:dyDescent="0.25">
      <c r="A7810" s="4" t="str">
        <f t="shared" si="209"/>
        <v/>
      </c>
      <c r="D7810" s="5"/>
    </row>
    <row r="7811" spans="1:4" x14ac:dyDescent="0.25">
      <c r="A7811" s="4" t="str">
        <f t="shared" ref="A7811:A7874" si="210">B7811&amp;C7811&amp;D7811&amp;E7811</f>
        <v/>
      </c>
      <c r="D7811" s="5"/>
    </row>
    <row r="7812" spans="1:4" x14ac:dyDescent="0.25">
      <c r="A7812" s="4" t="str">
        <f t="shared" si="210"/>
        <v/>
      </c>
      <c r="D7812" s="5"/>
    </row>
    <row r="7813" spans="1:4" x14ac:dyDescent="0.25">
      <c r="A7813" s="4" t="str">
        <f t="shared" si="210"/>
        <v/>
      </c>
      <c r="D7813" s="5"/>
    </row>
    <row r="7814" spans="1:4" x14ac:dyDescent="0.25">
      <c r="A7814" s="4" t="str">
        <f t="shared" si="210"/>
        <v/>
      </c>
      <c r="D7814" s="5"/>
    </row>
    <row r="7815" spans="1:4" x14ac:dyDescent="0.25">
      <c r="A7815" s="4" t="str">
        <f t="shared" si="210"/>
        <v/>
      </c>
      <c r="D7815" s="5"/>
    </row>
    <row r="7816" spans="1:4" x14ac:dyDescent="0.25">
      <c r="A7816" s="4" t="str">
        <f t="shared" si="210"/>
        <v/>
      </c>
      <c r="D7816" s="5"/>
    </row>
    <row r="7817" spans="1:4" x14ac:dyDescent="0.25">
      <c r="A7817" s="4" t="str">
        <f t="shared" si="210"/>
        <v/>
      </c>
      <c r="D7817" s="5"/>
    </row>
    <row r="7818" spans="1:4" x14ac:dyDescent="0.25">
      <c r="A7818" s="4" t="str">
        <f t="shared" si="210"/>
        <v/>
      </c>
      <c r="D7818" s="5"/>
    </row>
    <row r="7819" spans="1:4" x14ac:dyDescent="0.25">
      <c r="A7819" s="4" t="str">
        <f t="shared" si="210"/>
        <v/>
      </c>
      <c r="D7819" s="5"/>
    </row>
    <row r="7820" spans="1:4" x14ac:dyDescent="0.25">
      <c r="A7820" s="4" t="str">
        <f t="shared" si="210"/>
        <v/>
      </c>
      <c r="D7820" s="5"/>
    </row>
    <row r="7821" spans="1:4" x14ac:dyDescent="0.25">
      <c r="A7821" s="4" t="str">
        <f t="shared" si="210"/>
        <v/>
      </c>
      <c r="D7821" s="5"/>
    </row>
    <row r="7822" spans="1:4" x14ac:dyDescent="0.25">
      <c r="A7822" s="4" t="str">
        <f t="shared" si="210"/>
        <v/>
      </c>
      <c r="D7822" s="5"/>
    </row>
    <row r="7823" spans="1:4" x14ac:dyDescent="0.25">
      <c r="A7823" s="4" t="str">
        <f t="shared" si="210"/>
        <v/>
      </c>
      <c r="D7823" s="5"/>
    </row>
    <row r="7824" spans="1:4" x14ac:dyDescent="0.25">
      <c r="A7824" s="4" t="str">
        <f t="shared" si="210"/>
        <v/>
      </c>
      <c r="D7824" s="5"/>
    </row>
    <row r="7825" spans="1:4" x14ac:dyDescent="0.25">
      <c r="A7825" s="4" t="str">
        <f t="shared" si="210"/>
        <v/>
      </c>
      <c r="D7825" s="5"/>
    </row>
    <row r="7826" spans="1:4" x14ac:dyDescent="0.25">
      <c r="A7826" s="4" t="str">
        <f t="shared" si="210"/>
        <v/>
      </c>
      <c r="D7826" s="5"/>
    </row>
    <row r="7827" spans="1:4" x14ac:dyDescent="0.25">
      <c r="A7827" s="4" t="str">
        <f t="shared" si="210"/>
        <v/>
      </c>
      <c r="D7827" s="5"/>
    </row>
    <row r="7828" spans="1:4" x14ac:dyDescent="0.25">
      <c r="A7828" s="4" t="str">
        <f t="shared" si="210"/>
        <v/>
      </c>
      <c r="D7828" s="5"/>
    </row>
    <row r="7829" spans="1:4" x14ac:dyDescent="0.25">
      <c r="A7829" s="4" t="str">
        <f t="shared" si="210"/>
        <v/>
      </c>
      <c r="D7829" s="5"/>
    </row>
    <row r="7830" spans="1:4" x14ac:dyDescent="0.25">
      <c r="A7830" s="4" t="str">
        <f t="shared" si="210"/>
        <v/>
      </c>
      <c r="D7830" s="5"/>
    </row>
    <row r="7831" spans="1:4" x14ac:dyDescent="0.25">
      <c r="A7831" s="4" t="str">
        <f t="shared" si="210"/>
        <v/>
      </c>
      <c r="D7831" s="5"/>
    </row>
    <row r="7832" spans="1:4" x14ac:dyDescent="0.25">
      <c r="A7832" s="4" t="str">
        <f t="shared" si="210"/>
        <v/>
      </c>
      <c r="D7832" s="5"/>
    </row>
    <row r="7833" spans="1:4" x14ac:dyDescent="0.25">
      <c r="A7833" s="4" t="str">
        <f t="shared" si="210"/>
        <v/>
      </c>
      <c r="D7833" s="5"/>
    </row>
    <row r="7834" spans="1:4" x14ac:dyDescent="0.25">
      <c r="A7834" s="4" t="str">
        <f t="shared" si="210"/>
        <v/>
      </c>
      <c r="D7834" s="5"/>
    </row>
    <row r="7835" spans="1:4" x14ac:dyDescent="0.25">
      <c r="A7835" s="4" t="str">
        <f t="shared" si="210"/>
        <v/>
      </c>
      <c r="D7835" s="5"/>
    </row>
    <row r="7836" spans="1:4" x14ac:dyDescent="0.25">
      <c r="A7836" s="4" t="str">
        <f t="shared" si="210"/>
        <v/>
      </c>
      <c r="D7836" s="5"/>
    </row>
    <row r="7837" spans="1:4" x14ac:dyDescent="0.25">
      <c r="A7837" s="4" t="str">
        <f t="shared" si="210"/>
        <v/>
      </c>
      <c r="D7837" s="5"/>
    </row>
    <row r="7838" spans="1:4" x14ac:dyDescent="0.25">
      <c r="A7838" s="4" t="str">
        <f t="shared" si="210"/>
        <v/>
      </c>
      <c r="D7838" s="5"/>
    </row>
    <row r="7839" spans="1:4" x14ac:dyDescent="0.25">
      <c r="A7839" s="4" t="str">
        <f t="shared" si="210"/>
        <v/>
      </c>
      <c r="D7839" s="5"/>
    </row>
    <row r="7840" spans="1:4" x14ac:dyDescent="0.25">
      <c r="A7840" s="4" t="str">
        <f t="shared" si="210"/>
        <v/>
      </c>
      <c r="D7840" s="5"/>
    </row>
    <row r="7841" spans="1:4" x14ac:dyDescent="0.25">
      <c r="A7841" s="4" t="str">
        <f t="shared" si="210"/>
        <v/>
      </c>
      <c r="D7841" s="5"/>
    </row>
    <row r="7842" spans="1:4" x14ac:dyDescent="0.25">
      <c r="A7842" s="4" t="str">
        <f t="shared" si="210"/>
        <v/>
      </c>
      <c r="D7842" s="5"/>
    </row>
    <row r="7843" spans="1:4" x14ac:dyDescent="0.25">
      <c r="A7843" s="4" t="str">
        <f t="shared" si="210"/>
        <v/>
      </c>
      <c r="D7843" s="5"/>
    </row>
    <row r="7844" spans="1:4" x14ac:dyDescent="0.25">
      <c r="A7844" s="4" t="str">
        <f t="shared" si="210"/>
        <v/>
      </c>
      <c r="D7844" s="5"/>
    </row>
    <row r="7845" spans="1:4" x14ac:dyDescent="0.25">
      <c r="A7845" s="4" t="str">
        <f t="shared" si="210"/>
        <v/>
      </c>
      <c r="D7845" s="5"/>
    </row>
    <row r="7846" spans="1:4" x14ac:dyDescent="0.25">
      <c r="A7846" s="4" t="str">
        <f t="shared" si="210"/>
        <v/>
      </c>
      <c r="D7846" s="5"/>
    </row>
    <row r="7847" spans="1:4" x14ac:dyDescent="0.25">
      <c r="A7847" s="4" t="str">
        <f t="shared" si="210"/>
        <v/>
      </c>
      <c r="D7847" s="5"/>
    </row>
    <row r="7848" spans="1:4" x14ac:dyDescent="0.25">
      <c r="A7848" s="4" t="str">
        <f t="shared" si="210"/>
        <v/>
      </c>
      <c r="D7848" s="5"/>
    </row>
    <row r="7849" spans="1:4" x14ac:dyDescent="0.25">
      <c r="A7849" s="4" t="str">
        <f t="shared" si="210"/>
        <v/>
      </c>
      <c r="D7849" s="5"/>
    </row>
    <row r="7850" spans="1:4" x14ac:dyDescent="0.25">
      <c r="A7850" s="4" t="str">
        <f t="shared" si="210"/>
        <v/>
      </c>
      <c r="D7850" s="5"/>
    </row>
    <row r="7851" spans="1:4" x14ac:dyDescent="0.25">
      <c r="A7851" s="4" t="str">
        <f t="shared" si="210"/>
        <v/>
      </c>
      <c r="D7851" s="5"/>
    </row>
    <row r="7852" spans="1:4" x14ac:dyDescent="0.25">
      <c r="A7852" s="4" t="str">
        <f t="shared" si="210"/>
        <v/>
      </c>
      <c r="D7852" s="5"/>
    </row>
    <row r="7853" spans="1:4" x14ac:dyDescent="0.25">
      <c r="A7853" s="4" t="str">
        <f t="shared" si="210"/>
        <v/>
      </c>
      <c r="D7853" s="5"/>
    </row>
    <row r="7854" spans="1:4" x14ac:dyDescent="0.25">
      <c r="A7854" s="4" t="str">
        <f t="shared" si="210"/>
        <v/>
      </c>
      <c r="D7854" s="5"/>
    </row>
    <row r="7855" spans="1:4" x14ac:dyDescent="0.25">
      <c r="A7855" s="4" t="str">
        <f t="shared" si="210"/>
        <v/>
      </c>
      <c r="D7855" s="5"/>
    </row>
    <row r="7856" spans="1:4" x14ac:dyDescent="0.25">
      <c r="A7856" s="4" t="str">
        <f t="shared" si="210"/>
        <v/>
      </c>
      <c r="D7856" s="5"/>
    </row>
    <row r="7857" spans="1:4" x14ac:dyDescent="0.25">
      <c r="A7857" s="4" t="str">
        <f t="shared" si="210"/>
        <v/>
      </c>
      <c r="D7857" s="5"/>
    </row>
    <row r="7858" spans="1:4" x14ac:dyDescent="0.25">
      <c r="A7858" s="4" t="str">
        <f t="shared" si="210"/>
        <v/>
      </c>
      <c r="D7858" s="5"/>
    </row>
    <row r="7859" spans="1:4" x14ac:dyDescent="0.25">
      <c r="A7859" s="4" t="str">
        <f t="shared" si="210"/>
        <v/>
      </c>
      <c r="D7859" s="5"/>
    </row>
    <row r="7860" spans="1:4" x14ac:dyDescent="0.25">
      <c r="A7860" s="4" t="str">
        <f t="shared" si="210"/>
        <v/>
      </c>
      <c r="D7860" s="5"/>
    </row>
    <row r="7861" spans="1:4" x14ac:dyDescent="0.25">
      <c r="A7861" s="4" t="str">
        <f t="shared" si="210"/>
        <v/>
      </c>
      <c r="D7861" s="5"/>
    </row>
    <row r="7862" spans="1:4" x14ac:dyDescent="0.25">
      <c r="A7862" s="4" t="str">
        <f t="shared" si="210"/>
        <v/>
      </c>
      <c r="D7862" s="5"/>
    </row>
    <row r="7863" spans="1:4" x14ac:dyDescent="0.25">
      <c r="A7863" s="4" t="str">
        <f t="shared" si="210"/>
        <v/>
      </c>
      <c r="D7863" s="5"/>
    </row>
    <row r="7864" spans="1:4" x14ac:dyDescent="0.25">
      <c r="A7864" s="4" t="str">
        <f t="shared" si="210"/>
        <v/>
      </c>
      <c r="D7864" s="5"/>
    </row>
    <row r="7865" spans="1:4" x14ac:dyDescent="0.25">
      <c r="A7865" s="4" t="str">
        <f t="shared" si="210"/>
        <v/>
      </c>
      <c r="D7865" s="5"/>
    </row>
    <row r="7866" spans="1:4" x14ac:dyDescent="0.25">
      <c r="A7866" s="4" t="str">
        <f t="shared" si="210"/>
        <v/>
      </c>
      <c r="D7866" s="5"/>
    </row>
    <row r="7867" spans="1:4" x14ac:dyDescent="0.25">
      <c r="A7867" s="4" t="str">
        <f t="shared" si="210"/>
        <v/>
      </c>
      <c r="D7867" s="5"/>
    </row>
    <row r="7868" spans="1:4" x14ac:dyDescent="0.25">
      <c r="A7868" s="4" t="str">
        <f t="shared" si="210"/>
        <v/>
      </c>
      <c r="D7868" s="5"/>
    </row>
    <row r="7869" spans="1:4" x14ac:dyDescent="0.25">
      <c r="A7869" s="4" t="str">
        <f t="shared" si="210"/>
        <v/>
      </c>
      <c r="D7869" s="5"/>
    </row>
    <row r="7870" spans="1:4" x14ac:dyDescent="0.25">
      <c r="A7870" s="4" t="str">
        <f t="shared" si="210"/>
        <v/>
      </c>
      <c r="D7870" s="5"/>
    </row>
    <row r="7871" spans="1:4" x14ac:dyDescent="0.25">
      <c r="A7871" s="4" t="str">
        <f t="shared" si="210"/>
        <v/>
      </c>
      <c r="D7871" s="5"/>
    </row>
    <row r="7872" spans="1:4" x14ac:dyDescent="0.25">
      <c r="A7872" s="4" t="str">
        <f t="shared" si="210"/>
        <v/>
      </c>
      <c r="D7872" s="5"/>
    </row>
    <row r="7873" spans="1:4" x14ac:dyDescent="0.25">
      <c r="A7873" s="4" t="str">
        <f t="shared" si="210"/>
        <v/>
      </c>
      <c r="D7873" s="5"/>
    </row>
    <row r="7874" spans="1:4" x14ac:dyDescent="0.25">
      <c r="A7874" s="4" t="str">
        <f t="shared" si="210"/>
        <v/>
      </c>
      <c r="D7874" s="5"/>
    </row>
    <row r="7875" spans="1:4" x14ac:dyDescent="0.25">
      <c r="A7875" s="4" t="str">
        <f t="shared" ref="A7875:A7938" si="211">B7875&amp;C7875&amp;D7875&amp;E7875</f>
        <v/>
      </c>
      <c r="D7875" s="5"/>
    </row>
    <row r="7876" spans="1:4" x14ac:dyDescent="0.25">
      <c r="A7876" s="4" t="str">
        <f t="shared" si="211"/>
        <v/>
      </c>
      <c r="D7876" s="5"/>
    </row>
    <row r="7877" spans="1:4" x14ac:dyDescent="0.25">
      <c r="A7877" s="4" t="str">
        <f t="shared" si="211"/>
        <v/>
      </c>
      <c r="D7877" s="5"/>
    </row>
    <row r="7878" spans="1:4" x14ac:dyDescent="0.25">
      <c r="A7878" s="4" t="str">
        <f t="shared" si="211"/>
        <v/>
      </c>
      <c r="D7878" s="5"/>
    </row>
    <row r="7879" spans="1:4" x14ac:dyDescent="0.25">
      <c r="A7879" s="4" t="str">
        <f t="shared" si="211"/>
        <v/>
      </c>
      <c r="D7879" s="5"/>
    </row>
    <row r="7880" spans="1:4" x14ac:dyDescent="0.25">
      <c r="A7880" s="4" t="str">
        <f t="shared" si="211"/>
        <v/>
      </c>
      <c r="D7880" s="5"/>
    </row>
    <row r="7881" spans="1:4" x14ac:dyDescent="0.25">
      <c r="A7881" s="4" t="str">
        <f t="shared" si="211"/>
        <v/>
      </c>
      <c r="D7881" s="5"/>
    </row>
    <row r="7882" spans="1:4" x14ac:dyDescent="0.25">
      <c r="A7882" s="4" t="str">
        <f t="shared" si="211"/>
        <v/>
      </c>
      <c r="D7882" s="5"/>
    </row>
    <row r="7883" spans="1:4" x14ac:dyDescent="0.25">
      <c r="A7883" s="4" t="str">
        <f t="shared" si="211"/>
        <v/>
      </c>
      <c r="D7883" s="5"/>
    </row>
    <row r="7884" spans="1:4" x14ac:dyDescent="0.25">
      <c r="A7884" s="4" t="str">
        <f t="shared" si="211"/>
        <v/>
      </c>
      <c r="D7884" s="5"/>
    </row>
    <row r="7885" spans="1:4" x14ac:dyDescent="0.25">
      <c r="A7885" s="4" t="str">
        <f t="shared" si="211"/>
        <v/>
      </c>
      <c r="D7885" s="5"/>
    </row>
    <row r="7886" spans="1:4" x14ac:dyDescent="0.25">
      <c r="A7886" s="4" t="str">
        <f t="shared" si="211"/>
        <v/>
      </c>
      <c r="D7886" s="5"/>
    </row>
    <row r="7887" spans="1:4" x14ac:dyDescent="0.25">
      <c r="A7887" s="4" t="str">
        <f t="shared" si="211"/>
        <v/>
      </c>
      <c r="D7887" s="5"/>
    </row>
    <row r="7888" spans="1:4" x14ac:dyDescent="0.25">
      <c r="A7888" s="4" t="str">
        <f t="shared" si="211"/>
        <v/>
      </c>
      <c r="D7888" s="5"/>
    </row>
    <row r="7889" spans="1:4" x14ac:dyDescent="0.25">
      <c r="A7889" s="4" t="str">
        <f t="shared" si="211"/>
        <v/>
      </c>
      <c r="D7889" s="5"/>
    </row>
    <row r="7890" spans="1:4" x14ac:dyDescent="0.25">
      <c r="A7890" s="4" t="str">
        <f t="shared" si="211"/>
        <v/>
      </c>
      <c r="D7890" s="5"/>
    </row>
    <row r="7891" spans="1:4" x14ac:dyDescent="0.25">
      <c r="A7891" s="4" t="str">
        <f t="shared" si="211"/>
        <v/>
      </c>
      <c r="D7891" s="5"/>
    </row>
    <row r="7892" spans="1:4" x14ac:dyDescent="0.25">
      <c r="A7892" s="4" t="str">
        <f t="shared" si="211"/>
        <v/>
      </c>
      <c r="D7892" s="5"/>
    </row>
    <row r="7893" spans="1:4" x14ac:dyDescent="0.25">
      <c r="A7893" s="4" t="str">
        <f t="shared" si="211"/>
        <v/>
      </c>
      <c r="D7893" s="5"/>
    </row>
    <row r="7894" spans="1:4" x14ac:dyDescent="0.25">
      <c r="A7894" s="4" t="str">
        <f t="shared" si="211"/>
        <v/>
      </c>
      <c r="D7894" s="5"/>
    </row>
    <row r="7895" spans="1:4" x14ac:dyDescent="0.25">
      <c r="A7895" s="4" t="str">
        <f t="shared" si="211"/>
        <v/>
      </c>
      <c r="D7895" s="5"/>
    </row>
    <row r="7896" spans="1:4" x14ac:dyDescent="0.25">
      <c r="A7896" s="4" t="str">
        <f t="shared" si="211"/>
        <v/>
      </c>
      <c r="D7896" s="5"/>
    </row>
    <row r="7897" spans="1:4" x14ac:dyDescent="0.25">
      <c r="A7897" s="4" t="str">
        <f t="shared" si="211"/>
        <v/>
      </c>
      <c r="D7897" s="5"/>
    </row>
    <row r="7898" spans="1:4" x14ac:dyDescent="0.25">
      <c r="A7898" s="4" t="str">
        <f t="shared" si="211"/>
        <v/>
      </c>
      <c r="D7898" s="5"/>
    </row>
    <row r="7899" spans="1:4" x14ac:dyDescent="0.25">
      <c r="A7899" s="4" t="str">
        <f t="shared" si="211"/>
        <v/>
      </c>
      <c r="D7899" s="5"/>
    </row>
    <row r="7900" spans="1:4" x14ac:dyDescent="0.25">
      <c r="A7900" s="4" t="str">
        <f t="shared" si="211"/>
        <v/>
      </c>
      <c r="D7900" s="5"/>
    </row>
    <row r="7901" spans="1:4" x14ac:dyDescent="0.25">
      <c r="A7901" s="4" t="str">
        <f t="shared" si="211"/>
        <v/>
      </c>
      <c r="D7901" s="5"/>
    </row>
    <row r="7902" spans="1:4" x14ac:dyDescent="0.25">
      <c r="A7902" s="4" t="str">
        <f t="shared" si="211"/>
        <v/>
      </c>
      <c r="D7902" s="5"/>
    </row>
    <row r="7903" spans="1:4" x14ac:dyDescent="0.25">
      <c r="A7903" s="4" t="str">
        <f t="shared" si="211"/>
        <v/>
      </c>
      <c r="D7903" s="5"/>
    </row>
    <row r="7904" spans="1:4" x14ac:dyDescent="0.25">
      <c r="A7904" s="4" t="str">
        <f t="shared" si="211"/>
        <v/>
      </c>
      <c r="D7904" s="5"/>
    </row>
    <row r="7905" spans="1:4" x14ac:dyDescent="0.25">
      <c r="A7905" s="4" t="str">
        <f t="shared" si="211"/>
        <v/>
      </c>
      <c r="D7905" s="5"/>
    </row>
    <row r="7906" spans="1:4" x14ac:dyDescent="0.25">
      <c r="A7906" s="4" t="str">
        <f t="shared" si="211"/>
        <v/>
      </c>
      <c r="D7906" s="5"/>
    </row>
    <row r="7907" spans="1:4" x14ac:dyDescent="0.25">
      <c r="A7907" s="4" t="str">
        <f t="shared" si="211"/>
        <v/>
      </c>
      <c r="D7907" s="5"/>
    </row>
    <row r="7908" spans="1:4" x14ac:dyDescent="0.25">
      <c r="A7908" s="4" t="str">
        <f t="shared" si="211"/>
        <v/>
      </c>
      <c r="D7908" s="5"/>
    </row>
    <row r="7909" spans="1:4" x14ac:dyDescent="0.25">
      <c r="A7909" s="4" t="str">
        <f t="shared" si="211"/>
        <v/>
      </c>
      <c r="D7909" s="5"/>
    </row>
    <row r="7910" spans="1:4" x14ac:dyDescent="0.25">
      <c r="A7910" s="4" t="str">
        <f t="shared" si="211"/>
        <v/>
      </c>
      <c r="D7910" s="5"/>
    </row>
    <row r="7911" spans="1:4" x14ac:dyDescent="0.25">
      <c r="A7911" s="4" t="str">
        <f t="shared" si="211"/>
        <v/>
      </c>
      <c r="D7911" s="5"/>
    </row>
    <row r="7912" spans="1:4" x14ac:dyDescent="0.25">
      <c r="A7912" s="4" t="str">
        <f t="shared" si="211"/>
        <v/>
      </c>
      <c r="D7912" s="5"/>
    </row>
    <row r="7913" spans="1:4" x14ac:dyDescent="0.25">
      <c r="A7913" s="4" t="str">
        <f t="shared" si="211"/>
        <v/>
      </c>
      <c r="D7913" s="5"/>
    </row>
    <row r="7914" spans="1:4" x14ac:dyDescent="0.25">
      <c r="A7914" s="4" t="str">
        <f t="shared" si="211"/>
        <v/>
      </c>
      <c r="D7914" s="5"/>
    </row>
    <row r="7915" spans="1:4" x14ac:dyDescent="0.25">
      <c r="A7915" s="4" t="str">
        <f t="shared" si="211"/>
        <v/>
      </c>
      <c r="D7915" s="5"/>
    </row>
    <row r="7916" spans="1:4" x14ac:dyDescent="0.25">
      <c r="A7916" s="4" t="str">
        <f t="shared" si="211"/>
        <v/>
      </c>
      <c r="D7916" s="5"/>
    </row>
    <row r="7917" spans="1:4" x14ac:dyDescent="0.25">
      <c r="A7917" s="4" t="str">
        <f t="shared" si="211"/>
        <v/>
      </c>
      <c r="D7917" s="5"/>
    </row>
    <row r="7918" spans="1:4" x14ac:dyDescent="0.25">
      <c r="A7918" s="4" t="str">
        <f t="shared" si="211"/>
        <v/>
      </c>
      <c r="D7918" s="5"/>
    </row>
    <row r="7919" spans="1:4" x14ac:dyDescent="0.25">
      <c r="A7919" s="4" t="str">
        <f t="shared" si="211"/>
        <v/>
      </c>
      <c r="D7919" s="5"/>
    </row>
    <row r="7920" spans="1:4" x14ac:dyDescent="0.25">
      <c r="A7920" s="4" t="str">
        <f t="shared" si="211"/>
        <v/>
      </c>
      <c r="D7920" s="5"/>
    </row>
    <row r="7921" spans="1:4" x14ac:dyDescent="0.25">
      <c r="A7921" s="4" t="str">
        <f t="shared" si="211"/>
        <v/>
      </c>
      <c r="D7921" s="5"/>
    </row>
    <row r="7922" spans="1:4" x14ac:dyDescent="0.25">
      <c r="A7922" s="4" t="str">
        <f t="shared" si="211"/>
        <v/>
      </c>
      <c r="D7922" s="5"/>
    </row>
    <row r="7923" spans="1:4" x14ac:dyDescent="0.25">
      <c r="A7923" s="4" t="str">
        <f t="shared" si="211"/>
        <v/>
      </c>
      <c r="D7923" s="5"/>
    </row>
    <row r="7924" spans="1:4" x14ac:dyDescent="0.25">
      <c r="A7924" s="4" t="str">
        <f t="shared" si="211"/>
        <v/>
      </c>
      <c r="D7924" s="5"/>
    </row>
    <row r="7925" spans="1:4" x14ac:dyDescent="0.25">
      <c r="A7925" s="4" t="str">
        <f t="shared" si="211"/>
        <v/>
      </c>
      <c r="D7925" s="5"/>
    </row>
    <row r="7926" spans="1:4" x14ac:dyDescent="0.25">
      <c r="A7926" s="4" t="str">
        <f t="shared" si="211"/>
        <v/>
      </c>
      <c r="D7926" s="5"/>
    </row>
    <row r="7927" spans="1:4" x14ac:dyDescent="0.25">
      <c r="A7927" s="4" t="str">
        <f t="shared" si="211"/>
        <v/>
      </c>
      <c r="D7927" s="5"/>
    </row>
    <row r="7928" spans="1:4" x14ac:dyDescent="0.25">
      <c r="A7928" s="4" t="str">
        <f t="shared" si="211"/>
        <v/>
      </c>
      <c r="D7928" s="5"/>
    </row>
    <row r="7929" spans="1:4" x14ac:dyDescent="0.25">
      <c r="A7929" s="4" t="str">
        <f t="shared" si="211"/>
        <v/>
      </c>
      <c r="D7929" s="5"/>
    </row>
    <row r="7930" spans="1:4" x14ac:dyDescent="0.25">
      <c r="A7930" s="4" t="str">
        <f t="shared" si="211"/>
        <v/>
      </c>
      <c r="D7930" s="5"/>
    </row>
    <row r="7931" spans="1:4" x14ac:dyDescent="0.25">
      <c r="A7931" s="4" t="str">
        <f t="shared" si="211"/>
        <v/>
      </c>
      <c r="D7931" s="5"/>
    </row>
    <row r="7932" spans="1:4" x14ac:dyDescent="0.25">
      <c r="A7932" s="4" t="str">
        <f t="shared" si="211"/>
        <v/>
      </c>
      <c r="D7932" s="5"/>
    </row>
    <row r="7933" spans="1:4" x14ac:dyDescent="0.25">
      <c r="A7933" s="4" t="str">
        <f t="shared" si="211"/>
        <v/>
      </c>
      <c r="D7933" s="5"/>
    </row>
    <row r="7934" spans="1:4" x14ac:dyDescent="0.25">
      <c r="A7934" s="4" t="str">
        <f t="shared" si="211"/>
        <v/>
      </c>
      <c r="D7934" s="5"/>
    </row>
    <row r="7935" spans="1:4" x14ac:dyDescent="0.25">
      <c r="A7935" s="4" t="str">
        <f t="shared" si="211"/>
        <v/>
      </c>
      <c r="D7935" s="5"/>
    </row>
    <row r="7936" spans="1:4" x14ac:dyDescent="0.25">
      <c r="A7936" s="4" t="str">
        <f t="shared" si="211"/>
        <v/>
      </c>
      <c r="D7936" s="5"/>
    </row>
    <row r="7937" spans="1:4" x14ac:dyDescent="0.25">
      <c r="A7937" s="4" t="str">
        <f t="shared" si="211"/>
        <v/>
      </c>
      <c r="D7937" s="5"/>
    </row>
    <row r="7938" spans="1:4" x14ac:dyDescent="0.25">
      <c r="A7938" s="4" t="str">
        <f t="shared" si="211"/>
        <v/>
      </c>
      <c r="D7938" s="5"/>
    </row>
    <row r="7939" spans="1:4" x14ac:dyDescent="0.25">
      <c r="A7939" s="4" t="str">
        <f t="shared" ref="A7939:A8002" si="212">B7939&amp;C7939&amp;D7939&amp;E7939</f>
        <v/>
      </c>
      <c r="D7939" s="5"/>
    </row>
    <row r="7940" spans="1:4" x14ac:dyDescent="0.25">
      <c r="A7940" s="4" t="str">
        <f t="shared" si="212"/>
        <v/>
      </c>
      <c r="D7940" s="5"/>
    </row>
    <row r="7941" spans="1:4" x14ac:dyDescent="0.25">
      <c r="A7941" s="4" t="str">
        <f t="shared" si="212"/>
        <v/>
      </c>
      <c r="D7941" s="5"/>
    </row>
    <row r="7942" spans="1:4" x14ac:dyDescent="0.25">
      <c r="A7942" s="4" t="str">
        <f t="shared" si="212"/>
        <v/>
      </c>
      <c r="D7942" s="5"/>
    </row>
    <row r="7943" spans="1:4" x14ac:dyDescent="0.25">
      <c r="A7943" s="4" t="str">
        <f t="shared" si="212"/>
        <v/>
      </c>
      <c r="D7943" s="5"/>
    </row>
    <row r="7944" spans="1:4" x14ac:dyDescent="0.25">
      <c r="A7944" s="4" t="str">
        <f t="shared" si="212"/>
        <v/>
      </c>
      <c r="D7944" s="5"/>
    </row>
    <row r="7945" spans="1:4" x14ac:dyDescent="0.25">
      <c r="A7945" s="4" t="str">
        <f t="shared" si="212"/>
        <v/>
      </c>
      <c r="D7945" s="5"/>
    </row>
    <row r="7946" spans="1:4" x14ac:dyDescent="0.25">
      <c r="A7946" s="4" t="str">
        <f t="shared" si="212"/>
        <v/>
      </c>
      <c r="D7946" s="5"/>
    </row>
    <row r="7947" spans="1:4" x14ac:dyDescent="0.25">
      <c r="A7947" s="4" t="str">
        <f t="shared" si="212"/>
        <v/>
      </c>
      <c r="D7947" s="5"/>
    </row>
    <row r="7948" spans="1:4" x14ac:dyDescent="0.25">
      <c r="A7948" s="4" t="str">
        <f t="shared" si="212"/>
        <v/>
      </c>
      <c r="D7948" s="5"/>
    </row>
    <row r="7949" spans="1:4" x14ac:dyDescent="0.25">
      <c r="A7949" s="4" t="str">
        <f t="shared" si="212"/>
        <v/>
      </c>
      <c r="D7949" s="5"/>
    </row>
    <row r="7950" spans="1:4" x14ac:dyDescent="0.25">
      <c r="A7950" s="4" t="str">
        <f t="shared" si="212"/>
        <v/>
      </c>
      <c r="D7950" s="5"/>
    </row>
    <row r="7951" spans="1:4" x14ac:dyDescent="0.25">
      <c r="A7951" s="4" t="str">
        <f t="shared" si="212"/>
        <v/>
      </c>
      <c r="D7951" s="5"/>
    </row>
    <row r="7952" spans="1:4" x14ac:dyDescent="0.25">
      <c r="A7952" s="4" t="str">
        <f t="shared" si="212"/>
        <v/>
      </c>
      <c r="D7952" s="5"/>
    </row>
    <row r="7953" spans="1:4" x14ac:dyDescent="0.25">
      <c r="A7953" s="4" t="str">
        <f t="shared" si="212"/>
        <v/>
      </c>
      <c r="D7953" s="5"/>
    </row>
    <row r="7954" spans="1:4" x14ac:dyDescent="0.25">
      <c r="A7954" s="4" t="str">
        <f t="shared" si="212"/>
        <v/>
      </c>
      <c r="D7954" s="5"/>
    </row>
    <row r="7955" spans="1:4" x14ac:dyDescent="0.25">
      <c r="A7955" s="4" t="str">
        <f t="shared" si="212"/>
        <v/>
      </c>
      <c r="D7955" s="5"/>
    </row>
    <row r="7956" spans="1:4" x14ac:dyDescent="0.25">
      <c r="A7956" s="4" t="str">
        <f t="shared" si="212"/>
        <v/>
      </c>
      <c r="D7956" s="5"/>
    </row>
    <row r="7957" spans="1:4" x14ac:dyDescent="0.25">
      <c r="A7957" s="4" t="str">
        <f t="shared" si="212"/>
        <v/>
      </c>
      <c r="D7957" s="5"/>
    </row>
    <row r="7958" spans="1:4" x14ac:dyDescent="0.25">
      <c r="A7958" s="4" t="str">
        <f t="shared" si="212"/>
        <v/>
      </c>
      <c r="D7958" s="5"/>
    </row>
    <row r="7959" spans="1:4" x14ac:dyDescent="0.25">
      <c r="A7959" s="4" t="str">
        <f t="shared" si="212"/>
        <v/>
      </c>
      <c r="D7959" s="5"/>
    </row>
    <row r="7960" spans="1:4" x14ac:dyDescent="0.25">
      <c r="A7960" s="4" t="str">
        <f t="shared" si="212"/>
        <v/>
      </c>
      <c r="D7960" s="5"/>
    </row>
    <row r="7961" spans="1:4" x14ac:dyDescent="0.25">
      <c r="A7961" s="4" t="str">
        <f t="shared" si="212"/>
        <v/>
      </c>
      <c r="D7961" s="5"/>
    </row>
    <row r="7962" spans="1:4" x14ac:dyDescent="0.25">
      <c r="A7962" s="4" t="str">
        <f t="shared" si="212"/>
        <v/>
      </c>
      <c r="D7962" s="5"/>
    </row>
    <row r="7963" spans="1:4" x14ac:dyDescent="0.25">
      <c r="A7963" s="4" t="str">
        <f t="shared" si="212"/>
        <v/>
      </c>
      <c r="D7963" s="5"/>
    </row>
    <row r="7964" spans="1:4" x14ac:dyDescent="0.25">
      <c r="A7964" s="4" t="str">
        <f t="shared" si="212"/>
        <v/>
      </c>
      <c r="D7964" s="5"/>
    </row>
    <row r="7965" spans="1:4" x14ac:dyDescent="0.25">
      <c r="A7965" s="4" t="str">
        <f t="shared" si="212"/>
        <v/>
      </c>
      <c r="D7965" s="5"/>
    </row>
    <row r="7966" spans="1:4" x14ac:dyDescent="0.25">
      <c r="A7966" s="4" t="str">
        <f t="shared" si="212"/>
        <v/>
      </c>
      <c r="D7966" s="5"/>
    </row>
    <row r="7967" spans="1:4" x14ac:dyDescent="0.25">
      <c r="A7967" s="4" t="str">
        <f t="shared" si="212"/>
        <v/>
      </c>
      <c r="D7967" s="5"/>
    </row>
    <row r="7968" spans="1:4" x14ac:dyDescent="0.25">
      <c r="A7968" s="4" t="str">
        <f t="shared" si="212"/>
        <v/>
      </c>
      <c r="D7968" s="5"/>
    </row>
    <row r="7969" spans="1:4" x14ac:dyDescent="0.25">
      <c r="A7969" s="4" t="str">
        <f t="shared" si="212"/>
        <v/>
      </c>
      <c r="D7969" s="5"/>
    </row>
    <row r="7970" spans="1:4" x14ac:dyDescent="0.25">
      <c r="A7970" s="4" t="str">
        <f t="shared" si="212"/>
        <v/>
      </c>
      <c r="D7970" s="5"/>
    </row>
    <row r="7971" spans="1:4" x14ac:dyDescent="0.25">
      <c r="A7971" s="4" t="str">
        <f t="shared" si="212"/>
        <v/>
      </c>
      <c r="D7971" s="5"/>
    </row>
    <row r="7972" spans="1:4" x14ac:dyDescent="0.25">
      <c r="A7972" s="4" t="str">
        <f t="shared" si="212"/>
        <v/>
      </c>
      <c r="D7972" s="5"/>
    </row>
    <row r="7973" spans="1:4" x14ac:dyDescent="0.25">
      <c r="A7973" s="4" t="str">
        <f t="shared" si="212"/>
        <v/>
      </c>
      <c r="D7973" s="5"/>
    </row>
    <row r="7974" spans="1:4" x14ac:dyDescent="0.25">
      <c r="A7974" s="4" t="str">
        <f t="shared" si="212"/>
        <v/>
      </c>
      <c r="D7974" s="5"/>
    </row>
    <row r="7975" spans="1:4" x14ac:dyDescent="0.25">
      <c r="A7975" s="4" t="str">
        <f t="shared" si="212"/>
        <v/>
      </c>
      <c r="D7975" s="5"/>
    </row>
    <row r="7976" spans="1:4" x14ac:dyDescent="0.25">
      <c r="A7976" s="4" t="str">
        <f t="shared" si="212"/>
        <v/>
      </c>
      <c r="D7976" s="5"/>
    </row>
    <row r="7977" spans="1:4" x14ac:dyDescent="0.25">
      <c r="A7977" s="4" t="str">
        <f t="shared" si="212"/>
        <v/>
      </c>
      <c r="D7977" s="5"/>
    </row>
    <row r="7978" spans="1:4" x14ac:dyDescent="0.25">
      <c r="A7978" s="4" t="str">
        <f t="shared" si="212"/>
        <v/>
      </c>
      <c r="D7978" s="5"/>
    </row>
    <row r="7979" spans="1:4" x14ac:dyDescent="0.25">
      <c r="A7979" s="4" t="str">
        <f t="shared" si="212"/>
        <v/>
      </c>
      <c r="D7979" s="5"/>
    </row>
    <row r="7980" spans="1:4" x14ac:dyDescent="0.25">
      <c r="A7980" s="4" t="str">
        <f t="shared" si="212"/>
        <v/>
      </c>
      <c r="D7980" s="5"/>
    </row>
    <row r="7981" spans="1:4" x14ac:dyDescent="0.25">
      <c r="A7981" s="4" t="str">
        <f t="shared" si="212"/>
        <v/>
      </c>
      <c r="D7981" s="5"/>
    </row>
    <row r="7982" spans="1:4" x14ac:dyDescent="0.25">
      <c r="A7982" s="4" t="str">
        <f t="shared" si="212"/>
        <v/>
      </c>
      <c r="D7982" s="5"/>
    </row>
    <row r="7983" spans="1:4" x14ac:dyDescent="0.25">
      <c r="A7983" s="4" t="str">
        <f t="shared" si="212"/>
        <v/>
      </c>
      <c r="D7983" s="5"/>
    </row>
    <row r="7984" spans="1:4" x14ac:dyDescent="0.25">
      <c r="A7984" s="4" t="str">
        <f t="shared" si="212"/>
        <v/>
      </c>
      <c r="D7984" s="5"/>
    </row>
    <row r="7985" spans="1:4" x14ac:dyDescent="0.25">
      <c r="A7985" s="4" t="str">
        <f t="shared" si="212"/>
        <v/>
      </c>
      <c r="D7985" s="5"/>
    </row>
    <row r="7986" spans="1:4" x14ac:dyDescent="0.25">
      <c r="A7986" s="4" t="str">
        <f t="shared" si="212"/>
        <v/>
      </c>
      <c r="D7986" s="5"/>
    </row>
    <row r="7987" spans="1:4" x14ac:dyDescent="0.25">
      <c r="A7987" s="4" t="str">
        <f t="shared" si="212"/>
        <v/>
      </c>
      <c r="D7987" s="5"/>
    </row>
    <row r="7988" spans="1:4" x14ac:dyDescent="0.25">
      <c r="A7988" s="4" t="str">
        <f t="shared" si="212"/>
        <v/>
      </c>
      <c r="D7988" s="5"/>
    </row>
    <row r="7989" spans="1:4" x14ac:dyDescent="0.25">
      <c r="A7989" s="4" t="str">
        <f t="shared" si="212"/>
        <v/>
      </c>
      <c r="D7989" s="5"/>
    </row>
    <row r="7990" spans="1:4" x14ac:dyDescent="0.25">
      <c r="A7990" s="4" t="str">
        <f t="shared" si="212"/>
        <v/>
      </c>
      <c r="D7990" s="5"/>
    </row>
    <row r="7991" spans="1:4" x14ac:dyDescent="0.25">
      <c r="A7991" s="4" t="str">
        <f t="shared" si="212"/>
        <v/>
      </c>
      <c r="D7991" s="5"/>
    </row>
    <row r="7992" spans="1:4" x14ac:dyDescent="0.25">
      <c r="A7992" s="4" t="str">
        <f t="shared" si="212"/>
        <v/>
      </c>
      <c r="D7992" s="5"/>
    </row>
    <row r="7993" spans="1:4" x14ac:dyDescent="0.25">
      <c r="A7993" s="4" t="str">
        <f t="shared" si="212"/>
        <v/>
      </c>
      <c r="D7993" s="5"/>
    </row>
    <row r="7994" spans="1:4" x14ac:dyDescent="0.25">
      <c r="A7994" s="4" t="str">
        <f t="shared" si="212"/>
        <v/>
      </c>
      <c r="D7994" s="5"/>
    </row>
    <row r="7995" spans="1:4" x14ac:dyDescent="0.25">
      <c r="A7995" s="4" t="str">
        <f t="shared" si="212"/>
        <v/>
      </c>
      <c r="D7995" s="5"/>
    </row>
    <row r="7996" spans="1:4" x14ac:dyDescent="0.25">
      <c r="A7996" s="4" t="str">
        <f t="shared" si="212"/>
        <v/>
      </c>
      <c r="D7996" s="5"/>
    </row>
    <row r="7997" spans="1:4" x14ac:dyDescent="0.25">
      <c r="A7997" s="4" t="str">
        <f t="shared" si="212"/>
        <v/>
      </c>
      <c r="D7997" s="5"/>
    </row>
    <row r="7998" spans="1:4" x14ac:dyDescent="0.25">
      <c r="A7998" s="4" t="str">
        <f t="shared" si="212"/>
        <v/>
      </c>
      <c r="D7998" s="5"/>
    </row>
    <row r="7999" spans="1:4" x14ac:dyDescent="0.25">
      <c r="A7999" s="4" t="str">
        <f t="shared" si="212"/>
        <v/>
      </c>
      <c r="D7999" s="5"/>
    </row>
    <row r="8000" spans="1:4" x14ac:dyDescent="0.25">
      <c r="A8000" s="4" t="str">
        <f t="shared" si="212"/>
        <v/>
      </c>
      <c r="D8000" s="5"/>
    </row>
    <row r="8001" spans="1:4" x14ac:dyDescent="0.25">
      <c r="A8001" s="4" t="str">
        <f t="shared" si="212"/>
        <v/>
      </c>
      <c r="D8001" s="5"/>
    </row>
    <row r="8002" spans="1:4" x14ac:dyDescent="0.25">
      <c r="A8002" s="4" t="str">
        <f t="shared" si="212"/>
        <v/>
      </c>
      <c r="D8002" s="5"/>
    </row>
    <row r="8003" spans="1:4" x14ac:dyDescent="0.25">
      <c r="A8003" s="4" t="str">
        <f t="shared" ref="A8003:A8066" si="213">B8003&amp;C8003&amp;D8003&amp;E8003</f>
        <v/>
      </c>
      <c r="D8003" s="5"/>
    </row>
    <row r="8004" spans="1:4" x14ac:dyDescent="0.25">
      <c r="A8004" s="4" t="str">
        <f t="shared" si="213"/>
        <v/>
      </c>
      <c r="D8004" s="5"/>
    </row>
    <row r="8005" spans="1:4" x14ac:dyDescent="0.25">
      <c r="A8005" s="4" t="str">
        <f t="shared" si="213"/>
        <v/>
      </c>
      <c r="D8005" s="5"/>
    </row>
    <row r="8006" spans="1:4" x14ac:dyDescent="0.25">
      <c r="A8006" s="4" t="str">
        <f t="shared" si="213"/>
        <v/>
      </c>
      <c r="D8006" s="5"/>
    </row>
    <row r="8007" spans="1:4" x14ac:dyDescent="0.25">
      <c r="A8007" s="4" t="str">
        <f t="shared" si="213"/>
        <v/>
      </c>
      <c r="D8007" s="5"/>
    </row>
    <row r="8008" spans="1:4" x14ac:dyDescent="0.25">
      <c r="A8008" s="4" t="str">
        <f t="shared" si="213"/>
        <v/>
      </c>
      <c r="D8008" s="5"/>
    </row>
    <row r="8009" spans="1:4" x14ac:dyDescent="0.25">
      <c r="A8009" s="4" t="str">
        <f t="shared" si="213"/>
        <v/>
      </c>
      <c r="D8009" s="5"/>
    </row>
    <row r="8010" spans="1:4" x14ac:dyDescent="0.25">
      <c r="A8010" s="4" t="str">
        <f t="shared" si="213"/>
        <v/>
      </c>
      <c r="D8010" s="5"/>
    </row>
    <row r="8011" spans="1:4" x14ac:dyDescent="0.25">
      <c r="A8011" s="4" t="str">
        <f t="shared" si="213"/>
        <v/>
      </c>
      <c r="D8011" s="5"/>
    </row>
    <row r="8012" spans="1:4" x14ac:dyDescent="0.25">
      <c r="A8012" s="4" t="str">
        <f t="shared" si="213"/>
        <v/>
      </c>
      <c r="D8012" s="5"/>
    </row>
    <row r="8013" spans="1:4" x14ac:dyDescent="0.25">
      <c r="A8013" s="4" t="str">
        <f t="shared" si="213"/>
        <v/>
      </c>
      <c r="D8013" s="5"/>
    </row>
    <row r="8014" spans="1:4" x14ac:dyDescent="0.25">
      <c r="A8014" s="4" t="str">
        <f t="shared" si="213"/>
        <v/>
      </c>
      <c r="D8014" s="5"/>
    </row>
    <row r="8015" spans="1:4" x14ac:dyDescent="0.25">
      <c r="A8015" s="4" t="str">
        <f t="shared" si="213"/>
        <v/>
      </c>
      <c r="D8015" s="5"/>
    </row>
    <row r="8016" spans="1:4" x14ac:dyDescent="0.25">
      <c r="A8016" s="4" t="str">
        <f t="shared" si="213"/>
        <v/>
      </c>
      <c r="D8016" s="5"/>
    </row>
    <row r="8017" spans="1:4" x14ac:dyDescent="0.25">
      <c r="A8017" s="4" t="str">
        <f t="shared" si="213"/>
        <v/>
      </c>
      <c r="D8017" s="5"/>
    </row>
    <row r="8018" spans="1:4" x14ac:dyDescent="0.25">
      <c r="A8018" s="4" t="str">
        <f t="shared" si="213"/>
        <v/>
      </c>
      <c r="D8018" s="5"/>
    </row>
    <row r="8019" spans="1:4" x14ac:dyDescent="0.25">
      <c r="A8019" s="4" t="str">
        <f t="shared" si="213"/>
        <v/>
      </c>
      <c r="D8019" s="5"/>
    </row>
    <row r="8020" spans="1:4" x14ac:dyDescent="0.25">
      <c r="A8020" s="4" t="str">
        <f t="shared" si="213"/>
        <v/>
      </c>
      <c r="D8020" s="5"/>
    </row>
    <row r="8021" spans="1:4" x14ac:dyDescent="0.25">
      <c r="A8021" s="4" t="str">
        <f t="shared" si="213"/>
        <v/>
      </c>
      <c r="D8021" s="5"/>
    </row>
    <row r="8022" spans="1:4" x14ac:dyDescent="0.25">
      <c r="A8022" s="4" t="str">
        <f t="shared" si="213"/>
        <v/>
      </c>
      <c r="D8022" s="5"/>
    </row>
    <row r="8023" spans="1:4" x14ac:dyDescent="0.25">
      <c r="A8023" s="4" t="str">
        <f t="shared" si="213"/>
        <v/>
      </c>
      <c r="D8023" s="5"/>
    </row>
    <row r="8024" spans="1:4" x14ac:dyDescent="0.25">
      <c r="A8024" s="4" t="str">
        <f t="shared" si="213"/>
        <v/>
      </c>
      <c r="D8024" s="5"/>
    </row>
    <row r="8025" spans="1:4" x14ac:dyDescent="0.25">
      <c r="A8025" s="4" t="str">
        <f t="shared" si="213"/>
        <v/>
      </c>
      <c r="D8025" s="5"/>
    </row>
    <row r="8026" spans="1:4" x14ac:dyDescent="0.25">
      <c r="A8026" s="4" t="str">
        <f t="shared" si="213"/>
        <v/>
      </c>
      <c r="D8026" s="5"/>
    </row>
    <row r="8027" spans="1:4" x14ac:dyDescent="0.25">
      <c r="A8027" s="4" t="str">
        <f t="shared" si="213"/>
        <v/>
      </c>
      <c r="D8027" s="5"/>
    </row>
    <row r="8028" spans="1:4" x14ac:dyDescent="0.25">
      <c r="A8028" s="4" t="str">
        <f t="shared" si="213"/>
        <v/>
      </c>
      <c r="D8028" s="5"/>
    </row>
    <row r="8029" spans="1:4" x14ac:dyDescent="0.25">
      <c r="A8029" s="4" t="str">
        <f t="shared" si="213"/>
        <v/>
      </c>
      <c r="D8029" s="5"/>
    </row>
    <row r="8030" spans="1:4" x14ac:dyDescent="0.25">
      <c r="A8030" s="4" t="str">
        <f t="shared" si="213"/>
        <v/>
      </c>
      <c r="D8030" s="5"/>
    </row>
    <row r="8031" spans="1:4" x14ac:dyDescent="0.25">
      <c r="A8031" s="4" t="str">
        <f t="shared" si="213"/>
        <v/>
      </c>
      <c r="D8031" s="5"/>
    </row>
    <row r="8032" spans="1:4" x14ac:dyDescent="0.25">
      <c r="A8032" s="4" t="str">
        <f t="shared" si="213"/>
        <v/>
      </c>
      <c r="D8032" s="5"/>
    </row>
    <row r="8033" spans="1:4" x14ac:dyDescent="0.25">
      <c r="A8033" s="4" t="str">
        <f t="shared" si="213"/>
        <v/>
      </c>
      <c r="D8033" s="5"/>
    </row>
    <row r="8034" spans="1:4" x14ac:dyDescent="0.25">
      <c r="A8034" s="4" t="str">
        <f t="shared" si="213"/>
        <v/>
      </c>
      <c r="D8034" s="5"/>
    </row>
    <row r="8035" spans="1:4" x14ac:dyDescent="0.25">
      <c r="A8035" s="4" t="str">
        <f t="shared" si="213"/>
        <v/>
      </c>
      <c r="D8035" s="5"/>
    </row>
    <row r="8036" spans="1:4" x14ac:dyDescent="0.25">
      <c r="A8036" s="4" t="str">
        <f t="shared" si="213"/>
        <v/>
      </c>
      <c r="D8036" s="5"/>
    </row>
    <row r="8037" spans="1:4" x14ac:dyDescent="0.25">
      <c r="A8037" s="4" t="str">
        <f t="shared" si="213"/>
        <v/>
      </c>
      <c r="D8037" s="5"/>
    </row>
    <row r="8038" spans="1:4" x14ac:dyDescent="0.25">
      <c r="A8038" s="4" t="str">
        <f t="shared" si="213"/>
        <v/>
      </c>
      <c r="D8038" s="5"/>
    </row>
    <row r="8039" spans="1:4" x14ac:dyDescent="0.25">
      <c r="A8039" s="4" t="str">
        <f t="shared" si="213"/>
        <v/>
      </c>
      <c r="D8039" s="5"/>
    </row>
    <row r="8040" spans="1:4" x14ac:dyDescent="0.25">
      <c r="A8040" s="4" t="str">
        <f t="shared" si="213"/>
        <v/>
      </c>
      <c r="D8040" s="5"/>
    </row>
    <row r="8041" spans="1:4" x14ac:dyDescent="0.25">
      <c r="A8041" s="4" t="str">
        <f t="shared" si="213"/>
        <v/>
      </c>
      <c r="D8041" s="5"/>
    </row>
    <row r="8042" spans="1:4" x14ac:dyDescent="0.25">
      <c r="A8042" s="4" t="str">
        <f t="shared" si="213"/>
        <v/>
      </c>
      <c r="D8042" s="5"/>
    </row>
    <row r="8043" spans="1:4" x14ac:dyDescent="0.25">
      <c r="A8043" s="4" t="str">
        <f t="shared" si="213"/>
        <v/>
      </c>
      <c r="D8043" s="5"/>
    </row>
    <row r="8044" spans="1:4" x14ac:dyDescent="0.25">
      <c r="A8044" s="4" t="str">
        <f t="shared" si="213"/>
        <v/>
      </c>
      <c r="D8044" s="5"/>
    </row>
    <row r="8045" spans="1:4" x14ac:dyDescent="0.25">
      <c r="A8045" s="4" t="str">
        <f t="shared" si="213"/>
        <v/>
      </c>
      <c r="D8045" s="5"/>
    </row>
    <row r="8046" spans="1:4" x14ac:dyDescent="0.25">
      <c r="A8046" s="4" t="str">
        <f t="shared" si="213"/>
        <v/>
      </c>
      <c r="D8046" s="5"/>
    </row>
    <row r="8047" spans="1:4" x14ac:dyDescent="0.25">
      <c r="A8047" s="4" t="str">
        <f t="shared" si="213"/>
        <v/>
      </c>
      <c r="D8047" s="5"/>
    </row>
    <row r="8048" spans="1:4" x14ac:dyDescent="0.25">
      <c r="A8048" s="4" t="str">
        <f t="shared" si="213"/>
        <v/>
      </c>
      <c r="D8048" s="5"/>
    </row>
    <row r="8049" spans="1:4" x14ac:dyDescent="0.25">
      <c r="A8049" s="4" t="str">
        <f t="shared" si="213"/>
        <v/>
      </c>
      <c r="D8049" s="5"/>
    </row>
    <row r="8050" spans="1:4" x14ac:dyDescent="0.25">
      <c r="A8050" s="4" t="str">
        <f t="shared" si="213"/>
        <v/>
      </c>
      <c r="D8050" s="5"/>
    </row>
    <row r="8051" spans="1:4" x14ac:dyDescent="0.25">
      <c r="A8051" s="4" t="str">
        <f t="shared" si="213"/>
        <v/>
      </c>
      <c r="D8051" s="5"/>
    </row>
    <row r="8052" spans="1:4" x14ac:dyDescent="0.25">
      <c r="A8052" s="4" t="str">
        <f t="shared" si="213"/>
        <v/>
      </c>
      <c r="D8052" s="5"/>
    </row>
    <row r="8053" spans="1:4" x14ac:dyDescent="0.25">
      <c r="A8053" s="4" t="str">
        <f t="shared" si="213"/>
        <v/>
      </c>
      <c r="D8053" s="5"/>
    </row>
    <row r="8054" spans="1:4" x14ac:dyDescent="0.25">
      <c r="A8054" s="4" t="str">
        <f t="shared" si="213"/>
        <v/>
      </c>
      <c r="D8054" s="5"/>
    </row>
    <row r="8055" spans="1:4" x14ac:dyDescent="0.25">
      <c r="A8055" s="4" t="str">
        <f t="shared" si="213"/>
        <v/>
      </c>
      <c r="D8055" s="5"/>
    </row>
    <row r="8056" spans="1:4" x14ac:dyDescent="0.25">
      <c r="A8056" s="4" t="str">
        <f t="shared" si="213"/>
        <v/>
      </c>
      <c r="D8056" s="5"/>
    </row>
    <row r="8057" spans="1:4" x14ac:dyDescent="0.25">
      <c r="A8057" s="4" t="str">
        <f t="shared" si="213"/>
        <v/>
      </c>
      <c r="D8057" s="5"/>
    </row>
    <row r="8058" spans="1:4" x14ac:dyDescent="0.25">
      <c r="A8058" s="4" t="str">
        <f t="shared" si="213"/>
        <v/>
      </c>
      <c r="D8058" s="5"/>
    </row>
    <row r="8059" spans="1:4" x14ac:dyDescent="0.25">
      <c r="A8059" s="4" t="str">
        <f t="shared" si="213"/>
        <v/>
      </c>
      <c r="D8059" s="5"/>
    </row>
    <row r="8060" spans="1:4" x14ac:dyDescent="0.25">
      <c r="A8060" s="4" t="str">
        <f t="shared" si="213"/>
        <v/>
      </c>
      <c r="D8060" s="5"/>
    </row>
    <row r="8061" spans="1:4" x14ac:dyDescent="0.25">
      <c r="A8061" s="4" t="str">
        <f t="shared" si="213"/>
        <v/>
      </c>
      <c r="D8061" s="5"/>
    </row>
    <row r="8062" spans="1:4" x14ac:dyDescent="0.25">
      <c r="A8062" s="4" t="str">
        <f t="shared" si="213"/>
        <v/>
      </c>
      <c r="D8062" s="5"/>
    </row>
    <row r="8063" spans="1:4" x14ac:dyDescent="0.25">
      <c r="A8063" s="4" t="str">
        <f t="shared" si="213"/>
        <v/>
      </c>
      <c r="D8063" s="5"/>
    </row>
    <row r="8064" spans="1:4" x14ac:dyDescent="0.25">
      <c r="A8064" s="4" t="str">
        <f t="shared" si="213"/>
        <v/>
      </c>
      <c r="D8064" s="5"/>
    </row>
    <row r="8065" spans="1:4" x14ac:dyDescent="0.25">
      <c r="A8065" s="4" t="str">
        <f t="shared" si="213"/>
        <v/>
      </c>
      <c r="D8065" s="5"/>
    </row>
    <row r="8066" spans="1:4" x14ac:dyDescent="0.25">
      <c r="A8066" s="4" t="str">
        <f t="shared" si="213"/>
        <v/>
      </c>
      <c r="D8066" s="5"/>
    </row>
    <row r="8067" spans="1:4" x14ac:dyDescent="0.25">
      <c r="A8067" s="4" t="str">
        <f t="shared" ref="A8067:A8130" si="214">B8067&amp;C8067&amp;D8067&amp;E8067</f>
        <v/>
      </c>
      <c r="D8067" s="5"/>
    </row>
    <row r="8068" spans="1:4" x14ac:dyDescent="0.25">
      <c r="A8068" s="4" t="str">
        <f t="shared" si="214"/>
        <v/>
      </c>
      <c r="D8068" s="5"/>
    </row>
    <row r="8069" spans="1:4" x14ac:dyDescent="0.25">
      <c r="A8069" s="4" t="str">
        <f t="shared" si="214"/>
        <v/>
      </c>
      <c r="D8069" s="5"/>
    </row>
    <row r="8070" spans="1:4" x14ac:dyDescent="0.25">
      <c r="A8070" s="4" t="str">
        <f t="shared" si="214"/>
        <v/>
      </c>
      <c r="D8070" s="5"/>
    </row>
    <row r="8071" spans="1:4" x14ac:dyDescent="0.25">
      <c r="A8071" s="4" t="str">
        <f t="shared" si="214"/>
        <v/>
      </c>
      <c r="D8071" s="5"/>
    </row>
    <row r="8072" spans="1:4" x14ac:dyDescent="0.25">
      <c r="A8072" s="4" t="str">
        <f t="shared" si="214"/>
        <v/>
      </c>
      <c r="D8072" s="5"/>
    </row>
    <row r="8073" spans="1:4" x14ac:dyDescent="0.25">
      <c r="A8073" s="4" t="str">
        <f t="shared" si="214"/>
        <v/>
      </c>
      <c r="D8073" s="5"/>
    </row>
    <row r="8074" spans="1:4" x14ac:dyDescent="0.25">
      <c r="A8074" s="4" t="str">
        <f t="shared" si="214"/>
        <v/>
      </c>
      <c r="D8074" s="5"/>
    </row>
    <row r="8075" spans="1:4" x14ac:dyDescent="0.25">
      <c r="A8075" s="4" t="str">
        <f t="shared" si="214"/>
        <v/>
      </c>
      <c r="D8075" s="5"/>
    </row>
    <row r="8076" spans="1:4" x14ac:dyDescent="0.25">
      <c r="A8076" s="4" t="str">
        <f t="shared" si="214"/>
        <v/>
      </c>
      <c r="D8076" s="5"/>
    </row>
    <row r="8077" spans="1:4" x14ac:dyDescent="0.25">
      <c r="A8077" s="4" t="str">
        <f t="shared" si="214"/>
        <v/>
      </c>
      <c r="D8077" s="5"/>
    </row>
    <row r="8078" spans="1:4" x14ac:dyDescent="0.25">
      <c r="A8078" s="4" t="str">
        <f t="shared" si="214"/>
        <v/>
      </c>
      <c r="D8078" s="5"/>
    </row>
    <row r="8079" spans="1:4" x14ac:dyDescent="0.25">
      <c r="A8079" s="4" t="str">
        <f t="shared" si="214"/>
        <v/>
      </c>
      <c r="D8079" s="5"/>
    </row>
    <row r="8080" spans="1:4" x14ac:dyDescent="0.25">
      <c r="A8080" s="4" t="str">
        <f t="shared" si="214"/>
        <v/>
      </c>
      <c r="D8080" s="5"/>
    </row>
    <row r="8081" spans="1:4" x14ac:dyDescent="0.25">
      <c r="A8081" s="4" t="str">
        <f t="shared" si="214"/>
        <v/>
      </c>
      <c r="D8081" s="5"/>
    </row>
    <row r="8082" spans="1:4" x14ac:dyDescent="0.25">
      <c r="A8082" s="4" t="str">
        <f t="shared" si="214"/>
        <v/>
      </c>
      <c r="D8082" s="5"/>
    </row>
    <row r="8083" spans="1:4" x14ac:dyDescent="0.25">
      <c r="A8083" s="4" t="str">
        <f t="shared" si="214"/>
        <v/>
      </c>
      <c r="D8083" s="5"/>
    </row>
    <row r="8084" spans="1:4" x14ac:dyDescent="0.25">
      <c r="A8084" s="4" t="str">
        <f t="shared" si="214"/>
        <v/>
      </c>
      <c r="D8084" s="5"/>
    </row>
    <row r="8085" spans="1:4" x14ac:dyDescent="0.25">
      <c r="A8085" s="4" t="str">
        <f t="shared" si="214"/>
        <v/>
      </c>
      <c r="D8085" s="5"/>
    </row>
    <row r="8086" spans="1:4" x14ac:dyDescent="0.25">
      <c r="A8086" s="4" t="str">
        <f t="shared" si="214"/>
        <v/>
      </c>
      <c r="D8086" s="5"/>
    </row>
    <row r="8087" spans="1:4" x14ac:dyDescent="0.25">
      <c r="A8087" s="4" t="str">
        <f t="shared" si="214"/>
        <v/>
      </c>
      <c r="D8087" s="5"/>
    </row>
    <row r="8088" spans="1:4" x14ac:dyDescent="0.25">
      <c r="A8088" s="4" t="str">
        <f t="shared" si="214"/>
        <v/>
      </c>
      <c r="D8088" s="5"/>
    </row>
    <row r="8089" spans="1:4" x14ac:dyDescent="0.25">
      <c r="A8089" s="4" t="str">
        <f t="shared" si="214"/>
        <v/>
      </c>
      <c r="D8089" s="5"/>
    </row>
    <row r="8090" spans="1:4" x14ac:dyDescent="0.25">
      <c r="A8090" s="4" t="str">
        <f t="shared" si="214"/>
        <v/>
      </c>
      <c r="D8090" s="5"/>
    </row>
    <row r="8091" spans="1:4" x14ac:dyDescent="0.25">
      <c r="A8091" s="4" t="str">
        <f t="shared" si="214"/>
        <v/>
      </c>
      <c r="D8091" s="5"/>
    </row>
    <row r="8092" spans="1:4" x14ac:dyDescent="0.25">
      <c r="A8092" s="4" t="str">
        <f t="shared" si="214"/>
        <v/>
      </c>
      <c r="D8092" s="5"/>
    </row>
    <row r="8093" spans="1:4" x14ac:dyDescent="0.25">
      <c r="A8093" s="4" t="str">
        <f t="shared" si="214"/>
        <v/>
      </c>
      <c r="D8093" s="5"/>
    </row>
    <row r="8094" spans="1:4" x14ac:dyDescent="0.25">
      <c r="A8094" s="4" t="str">
        <f t="shared" si="214"/>
        <v/>
      </c>
      <c r="D8094" s="5"/>
    </row>
    <row r="8095" spans="1:4" x14ac:dyDescent="0.25">
      <c r="A8095" s="4" t="str">
        <f t="shared" si="214"/>
        <v/>
      </c>
      <c r="D8095" s="5"/>
    </row>
    <row r="8096" spans="1:4" x14ac:dyDescent="0.25">
      <c r="A8096" s="4" t="str">
        <f t="shared" si="214"/>
        <v/>
      </c>
      <c r="D8096" s="5"/>
    </row>
    <row r="8097" spans="1:4" x14ac:dyDescent="0.25">
      <c r="A8097" s="4" t="str">
        <f t="shared" si="214"/>
        <v/>
      </c>
      <c r="D8097" s="5"/>
    </row>
    <row r="8098" spans="1:4" x14ac:dyDescent="0.25">
      <c r="A8098" s="4" t="str">
        <f t="shared" si="214"/>
        <v/>
      </c>
      <c r="D8098" s="5"/>
    </row>
    <row r="8099" spans="1:4" x14ac:dyDescent="0.25">
      <c r="A8099" s="4" t="str">
        <f t="shared" si="214"/>
        <v/>
      </c>
      <c r="D8099" s="5"/>
    </row>
    <row r="8100" spans="1:4" x14ac:dyDescent="0.25">
      <c r="A8100" s="4" t="str">
        <f t="shared" si="214"/>
        <v/>
      </c>
      <c r="D8100" s="5"/>
    </row>
    <row r="8101" spans="1:4" x14ac:dyDescent="0.25">
      <c r="A8101" s="4" t="str">
        <f t="shared" si="214"/>
        <v/>
      </c>
      <c r="D8101" s="5"/>
    </row>
    <row r="8102" spans="1:4" x14ac:dyDescent="0.25">
      <c r="A8102" s="4" t="str">
        <f t="shared" si="214"/>
        <v/>
      </c>
      <c r="D8102" s="5"/>
    </row>
    <row r="8103" spans="1:4" x14ac:dyDescent="0.25">
      <c r="A8103" s="4" t="str">
        <f t="shared" si="214"/>
        <v/>
      </c>
      <c r="D8103" s="5"/>
    </row>
    <row r="8104" spans="1:4" x14ac:dyDescent="0.25">
      <c r="A8104" s="4" t="str">
        <f t="shared" si="214"/>
        <v/>
      </c>
      <c r="D8104" s="5"/>
    </row>
    <row r="8105" spans="1:4" x14ac:dyDescent="0.25">
      <c r="A8105" s="4" t="str">
        <f t="shared" si="214"/>
        <v/>
      </c>
      <c r="D8105" s="5"/>
    </row>
    <row r="8106" spans="1:4" x14ac:dyDescent="0.25">
      <c r="A8106" s="4" t="str">
        <f t="shared" si="214"/>
        <v/>
      </c>
      <c r="D8106" s="5"/>
    </row>
    <row r="8107" spans="1:4" x14ac:dyDescent="0.25">
      <c r="A8107" s="4" t="str">
        <f t="shared" si="214"/>
        <v/>
      </c>
      <c r="D8107" s="5"/>
    </row>
    <row r="8108" spans="1:4" x14ac:dyDescent="0.25">
      <c r="A8108" s="4" t="str">
        <f t="shared" si="214"/>
        <v/>
      </c>
      <c r="D8108" s="5"/>
    </row>
    <row r="8109" spans="1:4" x14ac:dyDescent="0.25">
      <c r="A8109" s="4" t="str">
        <f t="shared" si="214"/>
        <v/>
      </c>
      <c r="D8109" s="5"/>
    </row>
    <row r="8110" spans="1:4" x14ac:dyDescent="0.25">
      <c r="A8110" s="4" t="str">
        <f t="shared" si="214"/>
        <v/>
      </c>
      <c r="D8110" s="5"/>
    </row>
    <row r="8111" spans="1:4" x14ac:dyDescent="0.25">
      <c r="A8111" s="4" t="str">
        <f t="shared" si="214"/>
        <v/>
      </c>
      <c r="D8111" s="5"/>
    </row>
    <row r="8112" spans="1:4" x14ac:dyDescent="0.25">
      <c r="A8112" s="4" t="str">
        <f t="shared" si="214"/>
        <v/>
      </c>
      <c r="D8112" s="5"/>
    </row>
    <row r="8113" spans="1:4" x14ac:dyDescent="0.25">
      <c r="A8113" s="4" t="str">
        <f t="shared" si="214"/>
        <v/>
      </c>
      <c r="D8113" s="5"/>
    </row>
    <row r="8114" spans="1:4" x14ac:dyDescent="0.25">
      <c r="A8114" s="4" t="str">
        <f t="shared" si="214"/>
        <v/>
      </c>
      <c r="D8114" s="5"/>
    </row>
    <row r="8115" spans="1:4" x14ac:dyDescent="0.25">
      <c r="A8115" s="4" t="str">
        <f t="shared" si="214"/>
        <v/>
      </c>
      <c r="D8115" s="5"/>
    </row>
    <row r="8116" spans="1:4" x14ac:dyDescent="0.25">
      <c r="A8116" s="4" t="str">
        <f t="shared" si="214"/>
        <v/>
      </c>
      <c r="D8116" s="5"/>
    </row>
    <row r="8117" spans="1:4" x14ac:dyDescent="0.25">
      <c r="A8117" s="4" t="str">
        <f t="shared" si="214"/>
        <v/>
      </c>
      <c r="D8117" s="5"/>
    </row>
    <row r="8118" spans="1:4" x14ac:dyDescent="0.25">
      <c r="A8118" s="4" t="str">
        <f t="shared" si="214"/>
        <v/>
      </c>
      <c r="D8118" s="5"/>
    </row>
    <row r="8119" spans="1:4" x14ac:dyDescent="0.25">
      <c r="A8119" s="4" t="str">
        <f t="shared" si="214"/>
        <v/>
      </c>
      <c r="D8119" s="5"/>
    </row>
    <row r="8120" spans="1:4" x14ac:dyDescent="0.25">
      <c r="A8120" s="4" t="str">
        <f t="shared" si="214"/>
        <v/>
      </c>
      <c r="D8120" s="5"/>
    </row>
    <row r="8121" spans="1:4" x14ac:dyDescent="0.25">
      <c r="A8121" s="4" t="str">
        <f t="shared" si="214"/>
        <v/>
      </c>
      <c r="D8121" s="5"/>
    </row>
    <row r="8122" spans="1:4" x14ac:dyDescent="0.25">
      <c r="A8122" s="4" t="str">
        <f t="shared" si="214"/>
        <v/>
      </c>
      <c r="D8122" s="5"/>
    </row>
    <row r="8123" spans="1:4" x14ac:dyDescent="0.25">
      <c r="A8123" s="4" t="str">
        <f t="shared" si="214"/>
        <v/>
      </c>
      <c r="D8123" s="5"/>
    </row>
    <row r="8124" spans="1:4" x14ac:dyDescent="0.25">
      <c r="A8124" s="4" t="str">
        <f t="shared" si="214"/>
        <v/>
      </c>
      <c r="D8124" s="5"/>
    </row>
    <row r="8125" spans="1:4" x14ac:dyDescent="0.25">
      <c r="A8125" s="4" t="str">
        <f t="shared" si="214"/>
        <v/>
      </c>
      <c r="D8125" s="5"/>
    </row>
    <row r="8126" spans="1:4" x14ac:dyDescent="0.25">
      <c r="A8126" s="4" t="str">
        <f t="shared" si="214"/>
        <v/>
      </c>
      <c r="D8126" s="5"/>
    </row>
    <row r="8127" spans="1:4" x14ac:dyDescent="0.25">
      <c r="A8127" s="4" t="str">
        <f t="shared" si="214"/>
        <v/>
      </c>
      <c r="D8127" s="5"/>
    </row>
    <row r="8128" spans="1:4" x14ac:dyDescent="0.25">
      <c r="A8128" s="4" t="str">
        <f t="shared" si="214"/>
        <v/>
      </c>
      <c r="D8128" s="5"/>
    </row>
    <row r="8129" spans="1:4" x14ac:dyDescent="0.25">
      <c r="A8129" s="4" t="str">
        <f t="shared" si="214"/>
        <v/>
      </c>
      <c r="D8129" s="5"/>
    </row>
    <row r="8130" spans="1:4" x14ac:dyDescent="0.25">
      <c r="A8130" s="4" t="str">
        <f t="shared" si="214"/>
        <v/>
      </c>
      <c r="D8130" s="5"/>
    </row>
    <row r="8131" spans="1:4" x14ac:dyDescent="0.25">
      <c r="A8131" s="4" t="str">
        <f t="shared" ref="A8131:A8194" si="215">B8131&amp;C8131&amp;D8131&amp;E8131</f>
        <v/>
      </c>
      <c r="D8131" s="5"/>
    </row>
    <row r="8132" spans="1:4" x14ac:dyDescent="0.25">
      <c r="A8132" s="4" t="str">
        <f t="shared" si="215"/>
        <v/>
      </c>
      <c r="D8132" s="5"/>
    </row>
    <row r="8133" spans="1:4" x14ac:dyDescent="0.25">
      <c r="A8133" s="4" t="str">
        <f t="shared" si="215"/>
        <v/>
      </c>
      <c r="D8133" s="5"/>
    </row>
    <row r="8134" spans="1:4" x14ac:dyDescent="0.25">
      <c r="A8134" s="4" t="str">
        <f t="shared" si="215"/>
        <v/>
      </c>
      <c r="D8134" s="5"/>
    </row>
    <row r="8135" spans="1:4" x14ac:dyDescent="0.25">
      <c r="A8135" s="4" t="str">
        <f t="shared" si="215"/>
        <v/>
      </c>
      <c r="D8135" s="5"/>
    </row>
    <row r="8136" spans="1:4" x14ac:dyDescent="0.25">
      <c r="A8136" s="4" t="str">
        <f t="shared" si="215"/>
        <v/>
      </c>
      <c r="D8136" s="5"/>
    </row>
    <row r="8137" spans="1:4" x14ac:dyDescent="0.25">
      <c r="A8137" s="4" t="str">
        <f t="shared" si="215"/>
        <v/>
      </c>
      <c r="D8137" s="5"/>
    </row>
    <row r="8138" spans="1:4" x14ac:dyDescent="0.25">
      <c r="A8138" s="4" t="str">
        <f t="shared" si="215"/>
        <v/>
      </c>
      <c r="D8138" s="5"/>
    </row>
    <row r="8139" spans="1:4" x14ac:dyDescent="0.25">
      <c r="A8139" s="4" t="str">
        <f t="shared" si="215"/>
        <v/>
      </c>
      <c r="D8139" s="5"/>
    </row>
    <row r="8140" spans="1:4" x14ac:dyDescent="0.25">
      <c r="A8140" s="4" t="str">
        <f t="shared" si="215"/>
        <v/>
      </c>
      <c r="D8140" s="5"/>
    </row>
    <row r="8141" spans="1:4" x14ac:dyDescent="0.25">
      <c r="A8141" s="4" t="str">
        <f t="shared" si="215"/>
        <v/>
      </c>
      <c r="D8141" s="5"/>
    </row>
    <row r="8142" spans="1:4" x14ac:dyDescent="0.25">
      <c r="A8142" s="4" t="str">
        <f t="shared" si="215"/>
        <v/>
      </c>
      <c r="D8142" s="5"/>
    </row>
    <row r="8143" spans="1:4" x14ac:dyDescent="0.25">
      <c r="A8143" s="4" t="str">
        <f t="shared" si="215"/>
        <v/>
      </c>
      <c r="D8143" s="5"/>
    </row>
    <row r="8144" spans="1:4" x14ac:dyDescent="0.25">
      <c r="A8144" s="4" t="str">
        <f t="shared" si="215"/>
        <v/>
      </c>
      <c r="D8144" s="5"/>
    </row>
    <row r="8145" spans="1:4" x14ac:dyDescent="0.25">
      <c r="A8145" s="4" t="str">
        <f t="shared" si="215"/>
        <v/>
      </c>
      <c r="D8145" s="5"/>
    </row>
    <row r="8146" spans="1:4" x14ac:dyDescent="0.25">
      <c r="A8146" s="4" t="str">
        <f t="shared" si="215"/>
        <v/>
      </c>
      <c r="D8146" s="5"/>
    </row>
    <row r="8147" spans="1:4" x14ac:dyDescent="0.25">
      <c r="A8147" s="4" t="str">
        <f t="shared" si="215"/>
        <v/>
      </c>
      <c r="D8147" s="5"/>
    </row>
    <row r="8148" spans="1:4" x14ac:dyDescent="0.25">
      <c r="A8148" s="4" t="str">
        <f t="shared" si="215"/>
        <v/>
      </c>
      <c r="D8148" s="5"/>
    </row>
    <row r="8149" spans="1:4" x14ac:dyDescent="0.25">
      <c r="A8149" s="4" t="str">
        <f t="shared" si="215"/>
        <v/>
      </c>
      <c r="D8149" s="5"/>
    </row>
    <row r="8150" spans="1:4" x14ac:dyDescent="0.25">
      <c r="A8150" s="4" t="str">
        <f t="shared" si="215"/>
        <v/>
      </c>
      <c r="D8150" s="5"/>
    </row>
    <row r="8151" spans="1:4" x14ac:dyDescent="0.25">
      <c r="A8151" s="4" t="str">
        <f t="shared" si="215"/>
        <v/>
      </c>
      <c r="D8151" s="5"/>
    </row>
    <row r="8152" spans="1:4" x14ac:dyDescent="0.25">
      <c r="A8152" s="4" t="str">
        <f t="shared" si="215"/>
        <v/>
      </c>
      <c r="D8152" s="5"/>
    </row>
    <row r="8153" spans="1:4" x14ac:dyDescent="0.25">
      <c r="A8153" s="4" t="str">
        <f t="shared" si="215"/>
        <v/>
      </c>
      <c r="D8153" s="5"/>
    </row>
    <row r="8154" spans="1:4" x14ac:dyDescent="0.25">
      <c r="A8154" s="4" t="str">
        <f t="shared" si="215"/>
        <v/>
      </c>
      <c r="D8154" s="5"/>
    </row>
    <row r="8155" spans="1:4" x14ac:dyDescent="0.25">
      <c r="A8155" s="4" t="str">
        <f t="shared" si="215"/>
        <v/>
      </c>
      <c r="D8155" s="5"/>
    </row>
    <row r="8156" spans="1:4" x14ac:dyDescent="0.25">
      <c r="A8156" s="4" t="str">
        <f t="shared" si="215"/>
        <v/>
      </c>
      <c r="D8156" s="5"/>
    </row>
    <row r="8157" spans="1:4" x14ac:dyDescent="0.25">
      <c r="A8157" s="4" t="str">
        <f t="shared" si="215"/>
        <v/>
      </c>
      <c r="D8157" s="5"/>
    </row>
    <row r="8158" spans="1:4" x14ac:dyDescent="0.25">
      <c r="A8158" s="4" t="str">
        <f t="shared" si="215"/>
        <v/>
      </c>
      <c r="D8158" s="5"/>
    </row>
    <row r="8159" spans="1:4" x14ac:dyDescent="0.25">
      <c r="A8159" s="4" t="str">
        <f t="shared" si="215"/>
        <v/>
      </c>
      <c r="D8159" s="5"/>
    </row>
    <row r="8160" spans="1:4" x14ac:dyDescent="0.25">
      <c r="A8160" s="4" t="str">
        <f t="shared" si="215"/>
        <v/>
      </c>
      <c r="D8160" s="5"/>
    </row>
    <row r="8161" spans="1:4" x14ac:dyDescent="0.25">
      <c r="A8161" s="4" t="str">
        <f t="shared" si="215"/>
        <v/>
      </c>
      <c r="D8161" s="5"/>
    </row>
    <row r="8162" spans="1:4" x14ac:dyDescent="0.25">
      <c r="A8162" s="4" t="str">
        <f t="shared" si="215"/>
        <v/>
      </c>
      <c r="D8162" s="5"/>
    </row>
    <row r="8163" spans="1:4" x14ac:dyDescent="0.25">
      <c r="A8163" s="4" t="str">
        <f t="shared" si="215"/>
        <v/>
      </c>
      <c r="D8163" s="5"/>
    </row>
    <row r="8164" spans="1:4" x14ac:dyDescent="0.25">
      <c r="A8164" s="4" t="str">
        <f t="shared" si="215"/>
        <v/>
      </c>
      <c r="D8164" s="5"/>
    </row>
    <row r="8165" spans="1:4" x14ac:dyDescent="0.25">
      <c r="A8165" s="4" t="str">
        <f t="shared" si="215"/>
        <v/>
      </c>
      <c r="D8165" s="5"/>
    </row>
    <row r="8166" spans="1:4" x14ac:dyDescent="0.25">
      <c r="A8166" s="4" t="str">
        <f t="shared" si="215"/>
        <v/>
      </c>
      <c r="D8166" s="5"/>
    </row>
    <row r="8167" spans="1:4" x14ac:dyDescent="0.25">
      <c r="A8167" s="4" t="str">
        <f t="shared" si="215"/>
        <v/>
      </c>
      <c r="D8167" s="5"/>
    </row>
    <row r="8168" spans="1:4" x14ac:dyDescent="0.25">
      <c r="A8168" s="4" t="str">
        <f t="shared" si="215"/>
        <v/>
      </c>
      <c r="D8168" s="5"/>
    </row>
    <row r="8169" spans="1:4" x14ac:dyDescent="0.25">
      <c r="A8169" s="4" t="str">
        <f t="shared" si="215"/>
        <v/>
      </c>
      <c r="D8169" s="5"/>
    </row>
    <row r="8170" spans="1:4" x14ac:dyDescent="0.25">
      <c r="A8170" s="4" t="str">
        <f t="shared" si="215"/>
        <v/>
      </c>
      <c r="D8170" s="5"/>
    </row>
    <row r="8171" spans="1:4" x14ac:dyDescent="0.25">
      <c r="A8171" s="4" t="str">
        <f t="shared" si="215"/>
        <v/>
      </c>
      <c r="D8171" s="5"/>
    </row>
    <row r="8172" spans="1:4" x14ac:dyDescent="0.25">
      <c r="A8172" s="4" t="str">
        <f t="shared" si="215"/>
        <v/>
      </c>
      <c r="D8172" s="5"/>
    </row>
    <row r="8173" spans="1:4" x14ac:dyDescent="0.25">
      <c r="A8173" s="4" t="str">
        <f t="shared" si="215"/>
        <v/>
      </c>
      <c r="D8173" s="5"/>
    </row>
    <row r="8174" spans="1:4" x14ac:dyDescent="0.25">
      <c r="A8174" s="4" t="str">
        <f t="shared" si="215"/>
        <v/>
      </c>
      <c r="D8174" s="5"/>
    </row>
    <row r="8175" spans="1:4" x14ac:dyDescent="0.25">
      <c r="A8175" s="4" t="str">
        <f t="shared" si="215"/>
        <v/>
      </c>
      <c r="D8175" s="5"/>
    </row>
    <row r="8176" spans="1:4" x14ac:dyDescent="0.25">
      <c r="A8176" s="4" t="str">
        <f t="shared" si="215"/>
        <v/>
      </c>
      <c r="D8176" s="5"/>
    </row>
    <row r="8177" spans="1:4" x14ac:dyDescent="0.25">
      <c r="A8177" s="4" t="str">
        <f t="shared" si="215"/>
        <v/>
      </c>
      <c r="D8177" s="5"/>
    </row>
    <row r="8178" spans="1:4" x14ac:dyDescent="0.25">
      <c r="A8178" s="4" t="str">
        <f t="shared" si="215"/>
        <v/>
      </c>
      <c r="D8178" s="5"/>
    </row>
    <row r="8179" spans="1:4" x14ac:dyDescent="0.25">
      <c r="A8179" s="4" t="str">
        <f t="shared" si="215"/>
        <v/>
      </c>
      <c r="D8179" s="5"/>
    </row>
    <row r="8180" spans="1:4" x14ac:dyDescent="0.25">
      <c r="A8180" s="4" t="str">
        <f t="shared" si="215"/>
        <v/>
      </c>
      <c r="D8180" s="5"/>
    </row>
    <row r="8181" spans="1:4" x14ac:dyDescent="0.25">
      <c r="A8181" s="4" t="str">
        <f t="shared" si="215"/>
        <v/>
      </c>
      <c r="D8181" s="5"/>
    </row>
    <row r="8182" spans="1:4" x14ac:dyDescent="0.25">
      <c r="A8182" s="4" t="str">
        <f t="shared" si="215"/>
        <v/>
      </c>
      <c r="D8182" s="5"/>
    </row>
    <row r="8183" spans="1:4" x14ac:dyDescent="0.25">
      <c r="A8183" s="4" t="str">
        <f t="shared" si="215"/>
        <v/>
      </c>
      <c r="D8183" s="5"/>
    </row>
    <row r="8184" spans="1:4" x14ac:dyDescent="0.25">
      <c r="A8184" s="4" t="str">
        <f t="shared" si="215"/>
        <v/>
      </c>
      <c r="D8184" s="5"/>
    </row>
    <row r="8185" spans="1:4" x14ac:dyDescent="0.25">
      <c r="A8185" s="4" t="str">
        <f t="shared" si="215"/>
        <v/>
      </c>
      <c r="D8185" s="5"/>
    </row>
    <row r="8186" spans="1:4" x14ac:dyDescent="0.25">
      <c r="A8186" s="4" t="str">
        <f t="shared" si="215"/>
        <v/>
      </c>
      <c r="D8186" s="5"/>
    </row>
    <row r="8187" spans="1:4" x14ac:dyDescent="0.25">
      <c r="A8187" s="4" t="str">
        <f t="shared" si="215"/>
        <v/>
      </c>
      <c r="D8187" s="5"/>
    </row>
    <row r="8188" spans="1:4" x14ac:dyDescent="0.25">
      <c r="A8188" s="4" t="str">
        <f t="shared" si="215"/>
        <v/>
      </c>
      <c r="D8188" s="5"/>
    </row>
    <row r="8189" spans="1:4" x14ac:dyDescent="0.25">
      <c r="A8189" s="4" t="str">
        <f t="shared" si="215"/>
        <v/>
      </c>
      <c r="D8189" s="5"/>
    </row>
    <row r="8190" spans="1:4" x14ac:dyDescent="0.25">
      <c r="A8190" s="4" t="str">
        <f t="shared" si="215"/>
        <v/>
      </c>
      <c r="D8190" s="5"/>
    </row>
    <row r="8191" spans="1:4" x14ac:dyDescent="0.25">
      <c r="A8191" s="4" t="str">
        <f t="shared" si="215"/>
        <v/>
      </c>
      <c r="D8191" s="5"/>
    </row>
    <row r="8192" spans="1:4" x14ac:dyDescent="0.25">
      <c r="A8192" s="4" t="str">
        <f t="shared" si="215"/>
        <v/>
      </c>
      <c r="D8192" s="5"/>
    </row>
    <row r="8193" spans="1:4" x14ac:dyDescent="0.25">
      <c r="A8193" s="4" t="str">
        <f t="shared" si="215"/>
        <v/>
      </c>
      <c r="D8193" s="5"/>
    </row>
    <row r="8194" spans="1:4" x14ac:dyDescent="0.25">
      <c r="A8194" s="4" t="str">
        <f t="shared" si="215"/>
        <v/>
      </c>
      <c r="D8194" s="5"/>
    </row>
    <row r="8195" spans="1:4" x14ac:dyDescent="0.25">
      <c r="A8195" s="4" t="str">
        <f t="shared" ref="A8195:A8258" si="216">B8195&amp;C8195&amp;D8195&amp;E8195</f>
        <v/>
      </c>
      <c r="D8195" s="5"/>
    </row>
    <row r="8196" spans="1:4" x14ac:dyDescent="0.25">
      <c r="A8196" s="4" t="str">
        <f t="shared" si="216"/>
        <v/>
      </c>
      <c r="D8196" s="5"/>
    </row>
    <row r="8197" spans="1:4" x14ac:dyDescent="0.25">
      <c r="A8197" s="4" t="str">
        <f t="shared" si="216"/>
        <v/>
      </c>
      <c r="D8197" s="5"/>
    </row>
    <row r="8198" spans="1:4" x14ac:dyDescent="0.25">
      <c r="A8198" s="4" t="str">
        <f t="shared" si="216"/>
        <v/>
      </c>
      <c r="D8198" s="5"/>
    </row>
    <row r="8199" spans="1:4" x14ac:dyDescent="0.25">
      <c r="A8199" s="4" t="str">
        <f t="shared" si="216"/>
        <v/>
      </c>
      <c r="D8199" s="5"/>
    </row>
    <row r="8200" spans="1:4" x14ac:dyDescent="0.25">
      <c r="A8200" s="4" t="str">
        <f t="shared" si="216"/>
        <v/>
      </c>
      <c r="D8200" s="5"/>
    </row>
    <row r="8201" spans="1:4" x14ac:dyDescent="0.25">
      <c r="A8201" s="4" t="str">
        <f t="shared" si="216"/>
        <v/>
      </c>
      <c r="D8201" s="5"/>
    </row>
    <row r="8202" spans="1:4" x14ac:dyDescent="0.25">
      <c r="A8202" s="4" t="str">
        <f t="shared" si="216"/>
        <v/>
      </c>
      <c r="D8202" s="5"/>
    </row>
    <row r="8203" spans="1:4" x14ac:dyDescent="0.25">
      <c r="A8203" s="4" t="str">
        <f t="shared" si="216"/>
        <v/>
      </c>
      <c r="D8203" s="5"/>
    </row>
    <row r="8204" spans="1:4" x14ac:dyDescent="0.25">
      <c r="A8204" s="4" t="str">
        <f t="shared" si="216"/>
        <v/>
      </c>
      <c r="D8204" s="5"/>
    </row>
    <row r="8205" spans="1:4" x14ac:dyDescent="0.25">
      <c r="A8205" s="4" t="str">
        <f t="shared" si="216"/>
        <v/>
      </c>
      <c r="D8205" s="5"/>
    </row>
    <row r="8206" spans="1:4" x14ac:dyDescent="0.25">
      <c r="A8206" s="4" t="str">
        <f t="shared" si="216"/>
        <v/>
      </c>
      <c r="D8206" s="5"/>
    </row>
    <row r="8207" spans="1:4" x14ac:dyDescent="0.25">
      <c r="A8207" s="4" t="str">
        <f t="shared" si="216"/>
        <v/>
      </c>
      <c r="D8207" s="5"/>
    </row>
    <row r="8208" spans="1:4" x14ac:dyDescent="0.25">
      <c r="A8208" s="4" t="str">
        <f t="shared" si="216"/>
        <v/>
      </c>
      <c r="D8208" s="5"/>
    </row>
    <row r="8209" spans="1:4" x14ac:dyDescent="0.25">
      <c r="A8209" s="4" t="str">
        <f t="shared" si="216"/>
        <v/>
      </c>
      <c r="D8209" s="5"/>
    </row>
    <row r="8210" spans="1:4" x14ac:dyDescent="0.25">
      <c r="A8210" s="4" t="str">
        <f t="shared" si="216"/>
        <v/>
      </c>
      <c r="D8210" s="5"/>
    </row>
    <row r="8211" spans="1:4" x14ac:dyDescent="0.25">
      <c r="A8211" s="4" t="str">
        <f t="shared" si="216"/>
        <v/>
      </c>
      <c r="D8211" s="5"/>
    </row>
    <row r="8212" spans="1:4" x14ac:dyDescent="0.25">
      <c r="A8212" s="4" t="str">
        <f t="shared" si="216"/>
        <v/>
      </c>
      <c r="D8212" s="5"/>
    </row>
    <row r="8213" spans="1:4" x14ac:dyDescent="0.25">
      <c r="A8213" s="4" t="str">
        <f t="shared" si="216"/>
        <v/>
      </c>
      <c r="D8213" s="5"/>
    </row>
    <row r="8214" spans="1:4" x14ac:dyDescent="0.25">
      <c r="A8214" s="4" t="str">
        <f t="shared" si="216"/>
        <v/>
      </c>
      <c r="D8214" s="5"/>
    </row>
    <row r="8215" spans="1:4" x14ac:dyDescent="0.25">
      <c r="A8215" s="4" t="str">
        <f t="shared" si="216"/>
        <v/>
      </c>
      <c r="D8215" s="5"/>
    </row>
    <row r="8216" spans="1:4" x14ac:dyDescent="0.25">
      <c r="A8216" s="4" t="str">
        <f t="shared" si="216"/>
        <v/>
      </c>
      <c r="D8216" s="5"/>
    </row>
    <row r="8217" spans="1:4" x14ac:dyDescent="0.25">
      <c r="A8217" s="4" t="str">
        <f t="shared" si="216"/>
        <v/>
      </c>
      <c r="D8217" s="5"/>
    </row>
    <row r="8218" spans="1:4" x14ac:dyDescent="0.25">
      <c r="A8218" s="4" t="str">
        <f t="shared" si="216"/>
        <v/>
      </c>
      <c r="D8218" s="5"/>
    </row>
    <row r="8219" spans="1:4" x14ac:dyDescent="0.25">
      <c r="A8219" s="4" t="str">
        <f t="shared" si="216"/>
        <v/>
      </c>
      <c r="D8219" s="5"/>
    </row>
    <row r="8220" spans="1:4" x14ac:dyDescent="0.25">
      <c r="A8220" s="4" t="str">
        <f t="shared" si="216"/>
        <v/>
      </c>
      <c r="D8220" s="5"/>
    </row>
    <row r="8221" spans="1:4" x14ac:dyDescent="0.25">
      <c r="A8221" s="4" t="str">
        <f t="shared" si="216"/>
        <v/>
      </c>
      <c r="D8221" s="5"/>
    </row>
    <row r="8222" spans="1:4" x14ac:dyDescent="0.25">
      <c r="A8222" s="4" t="str">
        <f t="shared" si="216"/>
        <v/>
      </c>
      <c r="D8222" s="5"/>
    </row>
    <row r="8223" spans="1:4" x14ac:dyDescent="0.25">
      <c r="A8223" s="4" t="str">
        <f t="shared" si="216"/>
        <v/>
      </c>
      <c r="D8223" s="5"/>
    </row>
    <row r="8224" spans="1:4" x14ac:dyDescent="0.25">
      <c r="A8224" s="4" t="str">
        <f t="shared" si="216"/>
        <v/>
      </c>
      <c r="D8224" s="5"/>
    </row>
    <row r="8225" spans="1:4" x14ac:dyDescent="0.25">
      <c r="A8225" s="4" t="str">
        <f t="shared" si="216"/>
        <v/>
      </c>
      <c r="D8225" s="5"/>
    </row>
    <row r="8226" spans="1:4" x14ac:dyDescent="0.25">
      <c r="A8226" s="4" t="str">
        <f t="shared" si="216"/>
        <v/>
      </c>
      <c r="D8226" s="5"/>
    </row>
    <row r="8227" spans="1:4" x14ac:dyDescent="0.25">
      <c r="A8227" s="4" t="str">
        <f t="shared" si="216"/>
        <v/>
      </c>
      <c r="D8227" s="5"/>
    </row>
    <row r="8228" spans="1:4" x14ac:dyDescent="0.25">
      <c r="A8228" s="4" t="str">
        <f t="shared" si="216"/>
        <v/>
      </c>
      <c r="D8228" s="5"/>
    </row>
    <row r="8229" spans="1:4" x14ac:dyDescent="0.25">
      <c r="A8229" s="4" t="str">
        <f t="shared" si="216"/>
        <v/>
      </c>
      <c r="D8229" s="5"/>
    </row>
    <row r="8230" spans="1:4" x14ac:dyDescent="0.25">
      <c r="A8230" s="4" t="str">
        <f t="shared" si="216"/>
        <v/>
      </c>
      <c r="D8230" s="5"/>
    </row>
    <row r="8231" spans="1:4" x14ac:dyDescent="0.25">
      <c r="A8231" s="4" t="str">
        <f t="shared" si="216"/>
        <v/>
      </c>
      <c r="D8231" s="5"/>
    </row>
    <row r="8232" spans="1:4" x14ac:dyDescent="0.25">
      <c r="A8232" s="4" t="str">
        <f t="shared" si="216"/>
        <v/>
      </c>
      <c r="D8232" s="5"/>
    </row>
    <row r="8233" spans="1:4" x14ac:dyDescent="0.25">
      <c r="A8233" s="4" t="str">
        <f t="shared" si="216"/>
        <v/>
      </c>
      <c r="D8233" s="5"/>
    </row>
    <row r="8234" spans="1:4" x14ac:dyDescent="0.25">
      <c r="A8234" s="4" t="str">
        <f t="shared" si="216"/>
        <v/>
      </c>
      <c r="D8234" s="5"/>
    </row>
    <row r="8235" spans="1:4" x14ac:dyDescent="0.25">
      <c r="A8235" s="4" t="str">
        <f t="shared" si="216"/>
        <v/>
      </c>
      <c r="D8235" s="5"/>
    </row>
    <row r="8236" spans="1:4" x14ac:dyDescent="0.25">
      <c r="A8236" s="4" t="str">
        <f t="shared" si="216"/>
        <v/>
      </c>
      <c r="D8236" s="5"/>
    </row>
    <row r="8237" spans="1:4" x14ac:dyDescent="0.25">
      <c r="A8237" s="4" t="str">
        <f t="shared" si="216"/>
        <v/>
      </c>
      <c r="D8237" s="5"/>
    </row>
    <row r="8238" spans="1:4" x14ac:dyDescent="0.25">
      <c r="A8238" s="4" t="str">
        <f t="shared" si="216"/>
        <v/>
      </c>
      <c r="D8238" s="5"/>
    </row>
    <row r="8239" spans="1:4" x14ac:dyDescent="0.25">
      <c r="A8239" s="4" t="str">
        <f t="shared" si="216"/>
        <v/>
      </c>
      <c r="D8239" s="5"/>
    </row>
    <row r="8240" spans="1:4" x14ac:dyDescent="0.25">
      <c r="A8240" s="4" t="str">
        <f t="shared" si="216"/>
        <v/>
      </c>
      <c r="D8240" s="5"/>
    </row>
    <row r="8241" spans="1:4" x14ac:dyDescent="0.25">
      <c r="A8241" s="4" t="str">
        <f t="shared" si="216"/>
        <v/>
      </c>
      <c r="D8241" s="5"/>
    </row>
    <row r="8242" spans="1:4" x14ac:dyDescent="0.25">
      <c r="A8242" s="4" t="str">
        <f t="shared" si="216"/>
        <v/>
      </c>
      <c r="D8242" s="5"/>
    </row>
    <row r="8243" spans="1:4" x14ac:dyDescent="0.25">
      <c r="A8243" s="4" t="str">
        <f t="shared" si="216"/>
        <v/>
      </c>
      <c r="D8243" s="5"/>
    </row>
    <row r="8244" spans="1:4" x14ac:dyDescent="0.25">
      <c r="A8244" s="4" t="str">
        <f t="shared" si="216"/>
        <v/>
      </c>
      <c r="D8244" s="5"/>
    </row>
    <row r="8245" spans="1:4" x14ac:dyDescent="0.25">
      <c r="A8245" s="4" t="str">
        <f t="shared" si="216"/>
        <v/>
      </c>
      <c r="D8245" s="5"/>
    </row>
    <row r="8246" spans="1:4" x14ac:dyDescent="0.25">
      <c r="A8246" s="4" t="str">
        <f t="shared" si="216"/>
        <v/>
      </c>
      <c r="D8246" s="5"/>
    </row>
    <row r="8247" spans="1:4" x14ac:dyDescent="0.25">
      <c r="A8247" s="4" t="str">
        <f t="shared" si="216"/>
        <v/>
      </c>
      <c r="D8247" s="5"/>
    </row>
    <row r="8248" spans="1:4" x14ac:dyDescent="0.25">
      <c r="A8248" s="4" t="str">
        <f t="shared" si="216"/>
        <v/>
      </c>
      <c r="D8248" s="5"/>
    </row>
    <row r="8249" spans="1:4" x14ac:dyDescent="0.25">
      <c r="A8249" s="4" t="str">
        <f t="shared" si="216"/>
        <v/>
      </c>
      <c r="D8249" s="5"/>
    </row>
    <row r="8250" spans="1:4" x14ac:dyDescent="0.25">
      <c r="A8250" s="4" t="str">
        <f t="shared" si="216"/>
        <v/>
      </c>
      <c r="D8250" s="5"/>
    </row>
    <row r="8251" spans="1:4" x14ac:dyDescent="0.25">
      <c r="A8251" s="4" t="str">
        <f t="shared" si="216"/>
        <v/>
      </c>
      <c r="D8251" s="5"/>
    </row>
    <row r="8252" spans="1:4" x14ac:dyDescent="0.25">
      <c r="A8252" s="4" t="str">
        <f t="shared" si="216"/>
        <v/>
      </c>
      <c r="D8252" s="5"/>
    </row>
    <row r="8253" spans="1:4" x14ac:dyDescent="0.25">
      <c r="A8253" s="4" t="str">
        <f t="shared" si="216"/>
        <v/>
      </c>
      <c r="D8253" s="5"/>
    </row>
    <row r="8254" spans="1:4" x14ac:dyDescent="0.25">
      <c r="A8254" s="4" t="str">
        <f t="shared" si="216"/>
        <v/>
      </c>
      <c r="D8254" s="5"/>
    </row>
    <row r="8255" spans="1:4" x14ac:dyDescent="0.25">
      <c r="A8255" s="4" t="str">
        <f t="shared" si="216"/>
        <v/>
      </c>
      <c r="D8255" s="5"/>
    </row>
    <row r="8256" spans="1:4" x14ac:dyDescent="0.25">
      <c r="A8256" s="4" t="str">
        <f t="shared" si="216"/>
        <v/>
      </c>
      <c r="D8256" s="5"/>
    </row>
    <row r="8257" spans="1:4" x14ac:dyDescent="0.25">
      <c r="A8257" s="4" t="str">
        <f t="shared" si="216"/>
        <v/>
      </c>
      <c r="D8257" s="5"/>
    </row>
    <row r="8258" spans="1:4" x14ac:dyDescent="0.25">
      <c r="A8258" s="4" t="str">
        <f t="shared" si="216"/>
        <v/>
      </c>
      <c r="D8258" s="5"/>
    </row>
    <row r="8259" spans="1:4" x14ac:dyDescent="0.25">
      <c r="A8259" s="4" t="str">
        <f t="shared" ref="A8259:A8322" si="217">B8259&amp;C8259&amp;D8259&amp;E8259</f>
        <v/>
      </c>
      <c r="D8259" s="5"/>
    </row>
    <row r="8260" spans="1:4" x14ac:dyDescent="0.25">
      <c r="A8260" s="4" t="str">
        <f t="shared" si="217"/>
        <v/>
      </c>
      <c r="D8260" s="5"/>
    </row>
    <row r="8261" spans="1:4" x14ac:dyDescent="0.25">
      <c r="A8261" s="4" t="str">
        <f t="shared" si="217"/>
        <v/>
      </c>
      <c r="D8261" s="5"/>
    </row>
    <row r="8262" spans="1:4" x14ac:dyDescent="0.25">
      <c r="A8262" s="4" t="str">
        <f t="shared" si="217"/>
        <v/>
      </c>
      <c r="D8262" s="5"/>
    </row>
    <row r="8263" spans="1:4" x14ac:dyDescent="0.25">
      <c r="A8263" s="4" t="str">
        <f t="shared" si="217"/>
        <v/>
      </c>
      <c r="D8263" s="5"/>
    </row>
    <row r="8264" spans="1:4" x14ac:dyDescent="0.25">
      <c r="A8264" s="4" t="str">
        <f t="shared" si="217"/>
        <v/>
      </c>
      <c r="D8264" s="5"/>
    </row>
    <row r="8265" spans="1:4" x14ac:dyDescent="0.25">
      <c r="A8265" s="4" t="str">
        <f t="shared" si="217"/>
        <v/>
      </c>
      <c r="D8265" s="5"/>
    </row>
    <row r="8266" spans="1:4" x14ac:dyDescent="0.25">
      <c r="A8266" s="4" t="str">
        <f t="shared" si="217"/>
        <v/>
      </c>
      <c r="D8266" s="5"/>
    </row>
    <row r="8267" spans="1:4" x14ac:dyDescent="0.25">
      <c r="A8267" s="4" t="str">
        <f t="shared" si="217"/>
        <v/>
      </c>
      <c r="D8267" s="5"/>
    </row>
    <row r="8268" spans="1:4" x14ac:dyDescent="0.25">
      <c r="A8268" s="4" t="str">
        <f t="shared" si="217"/>
        <v/>
      </c>
      <c r="D8268" s="5"/>
    </row>
    <row r="8269" spans="1:4" x14ac:dyDescent="0.25">
      <c r="A8269" s="4" t="str">
        <f t="shared" si="217"/>
        <v/>
      </c>
      <c r="D8269" s="5"/>
    </row>
    <row r="8270" spans="1:4" x14ac:dyDescent="0.25">
      <c r="A8270" s="4" t="str">
        <f t="shared" si="217"/>
        <v/>
      </c>
      <c r="D8270" s="5"/>
    </row>
    <row r="8271" spans="1:4" x14ac:dyDescent="0.25">
      <c r="A8271" s="4" t="str">
        <f t="shared" si="217"/>
        <v/>
      </c>
      <c r="D8271" s="5"/>
    </row>
    <row r="8272" spans="1:4" x14ac:dyDescent="0.25">
      <c r="A8272" s="4" t="str">
        <f t="shared" si="217"/>
        <v/>
      </c>
      <c r="D8272" s="5"/>
    </row>
    <row r="8273" spans="1:4" x14ac:dyDescent="0.25">
      <c r="A8273" s="4" t="str">
        <f t="shared" si="217"/>
        <v/>
      </c>
      <c r="D8273" s="5"/>
    </row>
    <row r="8274" spans="1:4" x14ac:dyDescent="0.25">
      <c r="A8274" s="4" t="str">
        <f t="shared" si="217"/>
        <v/>
      </c>
      <c r="D8274" s="5"/>
    </row>
    <row r="8275" spans="1:4" x14ac:dyDescent="0.25">
      <c r="A8275" s="4" t="str">
        <f t="shared" si="217"/>
        <v/>
      </c>
      <c r="D8275" s="5"/>
    </row>
    <row r="8276" spans="1:4" x14ac:dyDescent="0.25">
      <c r="A8276" s="4" t="str">
        <f t="shared" si="217"/>
        <v/>
      </c>
      <c r="D8276" s="5"/>
    </row>
    <row r="8277" spans="1:4" x14ac:dyDescent="0.25">
      <c r="A8277" s="4" t="str">
        <f t="shared" si="217"/>
        <v/>
      </c>
      <c r="D8277" s="5"/>
    </row>
    <row r="8278" spans="1:4" x14ac:dyDescent="0.25">
      <c r="A8278" s="4" t="str">
        <f t="shared" si="217"/>
        <v/>
      </c>
      <c r="D8278" s="5"/>
    </row>
    <row r="8279" spans="1:4" x14ac:dyDescent="0.25">
      <c r="A8279" s="4" t="str">
        <f t="shared" si="217"/>
        <v/>
      </c>
      <c r="D8279" s="5"/>
    </row>
    <row r="8280" spans="1:4" x14ac:dyDescent="0.25">
      <c r="A8280" s="4" t="str">
        <f t="shared" si="217"/>
        <v/>
      </c>
      <c r="D8280" s="5"/>
    </row>
    <row r="8281" spans="1:4" x14ac:dyDescent="0.25">
      <c r="A8281" s="4" t="str">
        <f t="shared" si="217"/>
        <v/>
      </c>
      <c r="D8281" s="5"/>
    </row>
    <row r="8282" spans="1:4" x14ac:dyDescent="0.25">
      <c r="A8282" s="4" t="str">
        <f t="shared" si="217"/>
        <v/>
      </c>
      <c r="D8282" s="5"/>
    </row>
    <row r="8283" spans="1:4" x14ac:dyDescent="0.25">
      <c r="A8283" s="4" t="str">
        <f t="shared" si="217"/>
        <v/>
      </c>
      <c r="D8283" s="5"/>
    </row>
    <row r="8284" spans="1:4" x14ac:dyDescent="0.25">
      <c r="A8284" s="4" t="str">
        <f t="shared" si="217"/>
        <v/>
      </c>
      <c r="D8284" s="5"/>
    </row>
    <row r="8285" spans="1:4" x14ac:dyDescent="0.25">
      <c r="A8285" s="4" t="str">
        <f t="shared" si="217"/>
        <v/>
      </c>
      <c r="D8285" s="5"/>
    </row>
    <row r="8286" spans="1:4" x14ac:dyDescent="0.25">
      <c r="A8286" s="4" t="str">
        <f t="shared" si="217"/>
        <v/>
      </c>
      <c r="D8286" s="5"/>
    </row>
    <row r="8287" spans="1:4" x14ac:dyDescent="0.25">
      <c r="A8287" s="4" t="str">
        <f t="shared" si="217"/>
        <v/>
      </c>
      <c r="D8287" s="5"/>
    </row>
    <row r="8288" spans="1:4" x14ac:dyDescent="0.25">
      <c r="A8288" s="4" t="str">
        <f t="shared" si="217"/>
        <v/>
      </c>
      <c r="D8288" s="5"/>
    </row>
    <row r="8289" spans="1:4" x14ac:dyDescent="0.25">
      <c r="A8289" s="4" t="str">
        <f t="shared" si="217"/>
        <v/>
      </c>
      <c r="D8289" s="5"/>
    </row>
    <row r="8290" spans="1:4" x14ac:dyDescent="0.25">
      <c r="A8290" s="4" t="str">
        <f t="shared" si="217"/>
        <v/>
      </c>
      <c r="D8290" s="5"/>
    </row>
    <row r="8291" spans="1:4" x14ac:dyDescent="0.25">
      <c r="A8291" s="4" t="str">
        <f t="shared" si="217"/>
        <v/>
      </c>
      <c r="D8291" s="5"/>
    </row>
    <row r="8292" spans="1:4" x14ac:dyDescent="0.25">
      <c r="A8292" s="4" t="str">
        <f t="shared" si="217"/>
        <v/>
      </c>
      <c r="D8292" s="5"/>
    </row>
    <row r="8293" spans="1:4" x14ac:dyDescent="0.25">
      <c r="A8293" s="4" t="str">
        <f t="shared" si="217"/>
        <v/>
      </c>
      <c r="D8293" s="5"/>
    </row>
    <row r="8294" spans="1:4" x14ac:dyDescent="0.25">
      <c r="A8294" s="4" t="str">
        <f t="shared" si="217"/>
        <v/>
      </c>
      <c r="D8294" s="5"/>
    </row>
    <row r="8295" spans="1:4" x14ac:dyDescent="0.25">
      <c r="A8295" s="4" t="str">
        <f t="shared" si="217"/>
        <v/>
      </c>
      <c r="D8295" s="5"/>
    </row>
    <row r="8296" spans="1:4" x14ac:dyDescent="0.25">
      <c r="A8296" s="4" t="str">
        <f t="shared" si="217"/>
        <v/>
      </c>
      <c r="D8296" s="5"/>
    </row>
    <row r="8297" spans="1:4" x14ac:dyDescent="0.25">
      <c r="A8297" s="4" t="str">
        <f t="shared" si="217"/>
        <v/>
      </c>
      <c r="D8297" s="5"/>
    </row>
    <row r="8298" spans="1:4" x14ac:dyDescent="0.25">
      <c r="A8298" s="4" t="str">
        <f t="shared" si="217"/>
        <v/>
      </c>
      <c r="D8298" s="5"/>
    </row>
    <row r="8299" spans="1:4" x14ac:dyDescent="0.25">
      <c r="A8299" s="4" t="str">
        <f t="shared" si="217"/>
        <v/>
      </c>
      <c r="D8299" s="5"/>
    </row>
    <row r="8300" spans="1:4" x14ac:dyDescent="0.25">
      <c r="A8300" s="4" t="str">
        <f t="shared" si="217"/>
        <v/>
      </c>
      <c r="D8300" s="5"/>
    </row>
    <row r="8301" spans="1:4" x14ac:dyDescent="0.25">
      <c r="A8301" s="4" t="str">
        <f t="shared" si="217"/>
        <v/>
      </c>
      <c r="D8301" s="5"/>
    </row>
    <row r="8302" spans="1:4" x14ac:dyDescent="0.25">
      <c r="A8302" s="4" t="str">
        <f t="shared" si="217"/>
        <v/>
      </c>
      <c r="D8302" s="5"/>
    </row>
    <row r="8303" spans="1:4" x14ac:dyDescent="0.25">
      <c r="A8303" s="4" t="str">
        <f t="shared" si="217"/>
        <v/>
      </c>
      <c r="D8303" s="5"/>
    </row>
    <row r="8304" spans="1:4" x14ac:dyDescent="0.25">
      <c r="A8304" s="4" t="str">
        <f t="shared" si="217"/>
        <v/>
      </c>
      <c r="D8304" s="5"/>
    </row>
    <row r="8305" spans="1:4" x14ac:dyDescent="0.25">
      <c r="A8305" s="4" t="str">
        <f t="shared" si="217"/>
        <v/>
      </c>
      <c r="D8305" s="5"/>
    </row>
    <row r="8306" spans="1:4" x14ac:dyDescent="0.25">
      <c r="A8306" s="4" t="str">
        <f t="shared" si="217"/>
        <v/>
      </c>
      <c r="D8306" s="5"/>
    </row>
    <row r="8307" spans="1:4" x14ac:dyDescent="0.25">
      <c r="A8307" s="4" t="str">
        <f t="shared" si="217"/>
        <v/>
      </c>
      <c r="D8307" s="5"/>
    </row>
    <row r="8308" spans="1:4" x14ac:dyDescent="0.25">
      <c r="A8308" s="4" t="str">
        <f t="shared" si="217"/>
        <v/>
      </c>
      <c r="D8308" s="5"/>
    </row>
    <row r="8309" spans="1:4" x14ac:dyDescent="0.25">
      <c r="A8309" s="4" t="str">
        <f t="shared" si="217"/>
        <v/>
      </c>
      <c r="D8309" s="5"/>
    </row>
    <row r="8310" spans="1:4" x14ac:dyDescent="0.25">
      <c r="A8310" s="4" t="str">
        <f t="shared" si="217"/>
        <v/>
      </c>
      <c r="D8310" s="5"/>
    </row>
    <row r="8311" spans="1:4" x14ac:dyDescent="0.25">
      <c r="A8311" s="4" t="str">
        <f t="shared" si="217"/>
        <v/>
      </c>
      <c r="D8311" s="5"/>
    </row>
    <row r="8312" spans="1:4" x14ac:dyDescent="0.25">
      <c r="A8312" s="4" t="str">
        <f t="shared" si="217"/>
        <v/>
      </c>
      <c r="D8312" s="5"/>
    </row>
    <row r="8313" spans="1:4" x14ac:dyDescent="0.25">
      <c r="A8313" s="4" t="str">
        <f t="shared" si="217"/>
        <v/>
      </c>
      <c r="D8313" s="5"/>
    </row>
    <row r="8314" spans="1:4" x14ac:dyDescent="0.25">
      <c r="A8314" s="4" t="str">
        <f t="shared" si="217"/>
        <v/>
      </c>
      <c r="D8314" s="5"/>
    </row>
    <row r="8315" spans="1:4" x14ac:dyDescent="0.25">
      <c r="A8315" s="4" t="str">
        <f t="shared" si="217"/>
        <v/>
      </c>
      <c r="D8315" s="5"/>
    </row>
    <row r="8316" spans="1:4" x14ac:dyDescent="0.25">
      <c r="A8316" s="4" t="str">
        <f t="shared" si="217"/>
        <v/>
      </c>
      <c r="D8316" s="5"/>
    </row>
    <row r="8317" spans="1:4" x14ac:dyDescent="0.25">
      <c r="A8317" s="4" t="str">
        <f t="shared" si="217"/>
        <v/>
      </c>
      <c r="D8317" s="5"/>
    </row>
    <row r="8318" spans="1:4" x14ac:dyDescent="0.25">
      <c r="A8318" s="4" t="str">
        <f t="shared" si="217"/>
        <v/>
      </c>
      <c r="D8318" s="5"/>
    </row>
    <row r="8319" spans="1:4" x14ac:dyDescent="0.25">
      <c r="A8319" s="4" t="str">
        <f t="shared" si="217"/>
        <v/>
      </c>
      <c r="D8319" s="5"/>
    </row>
    <row r="8320" spans="1:4" x14ac:dyDescent="0.25">
      <c r="A8320" s="4" t="str">
        <f t="shared" si="217"/>
        <v/>
      </c>
      <c r="D8320" s="5"/>
    </row>
    <row r="8321" spans="1:4" x14ac:dyDescent="0.25">
      <c r="A8321" s="4" t="str">
        <f t="shared" si="217"/>
        <v/>
      </c>
      <c r="D8321" s="5"/>
    </row>
    <row r="8322" spans="1:4" x14ac:dyDescent="0.25">
      <c r="A8322" s="4" t="str">
        <f t="shared" si="217"/>
        <v/>
      </c>
      <c r="D8322" s="5"/>
    </row>
    <row r="8323" spans="1:4" x14ac:dyDescent="0.25">
      <c r="A8323" s="4" t="str">
        <f t="shared" ref="A8323:A8386" si="218">B8323&amp;C8323&amp;D8323&amp;E8323</f>
        <v/>
      </c>
      <c r="D8323" s="5"/>
    </row>
    <row r="8324" spans="1:4" x14ac:dyDescent="0.25">
      <c r="A8324" s="4" t="str">
        <f t="shared" si="218"/>
        <v/>
      </c>
      <c r="D8324" s="5"/>
    </row>
    <row r="8325" spans="1:4" x14ac:dyDescent="0.25">
      <c r="A8325" s="4" t="str">
        <f t="shared" si="218"/>
        <v/>
      </c>
      <c r="D8325" s="5"/>
    </row>
    <row r="8326" spans="1:4" x14ac:dyDescent="0.25">
      <c r="A8326" s="4" t="str">
        <f t="shared" si="218"/>
        <v/>
      </c>
      <c r="D8326" s="5"/>
    </row>
    <row r="8327" spans="1:4" x14ac:dyDescent="0.25">
      <c r="A8327" s="4" t="str">
        <f t="shared" si="218"/>
        <v/>
      </c>
      <c r="D8327" s="5"/>
    </row>
    <row r="8328" spans="1:4" x14ac:dyDescent="0.25">
      <c r="A8328" s="4" t="str">
        <f t="shared" si="218"/>
        <v/>
      </c>
      <c r="D8328" s="5"/>
    </row>
    <row r="8329" spans="1:4" x14ac:dyDescent="0.25">
      <c r="A8329" s="4" t="str">
        <f t="shared" si="218"/>
        <v/>
      </c>
      <c r="D8329" s="5"/>
    </row>
    <row r="8330" spans="1:4" x14ac:dyDescent="0.25">
      <c r="A8330" s="4" t="str">
        <f t="shared" si="218"/>
        <v/>
      </c>
      <c r="D8330" s="5"/>
    </row>
    <row r="8331" spans="1:4" x14ac:dyDescent="0.25">
      <c r="A8331" s="4" t="str">
        <f t="shared" si="218"/>
        <v/>
      </c>
      <c r="D8331" s="5"/>
    </row>
    <row r="8332" spans="1:4" x14ac:dyDescent="0.25">
      <c r="A8332" s="4" t="str">
        <f t="shared" si="218"/>
        <v/>
      </c>
      <c r="D8332" s="5"/>
    </row>
    <row r="8333" spans="1:4" x14ac:dyDescent="0.25">
      <c r="A8333" s="4" t="str">
        <f t="shared" si="218"/>
        <v/>
      </c>
      <c r="D8333" s="5"/>
    </row>
    <row r="8334" spans="1:4" x14ac:dyDescent="0.25">
      <c r="A8334" s="4" t="str">
        <f t="shared" si="218"/>
        <v/>
      </c>
      <c r="D8334" s="5"/>
    </row>
    <row r="8335" spans="1:4" x14ac:dyDescent="0.25">
      <c r="A8335" s="4" t="str">
        <f t="shared" si="218"/>
        <v/>
      </c>
      <c r="D8335" s="5"/>
    </row>
    <row r="8336" spans="1:4" x14ac:dyDescent="0.25">
      <c r="A8336" s="4" t="str">
        <f t="shared" si="218"/>
        <v/>
      </c>
      <c r="D8336" s="5"/>
    </row>
    <row r="8337" spans="1:4" x14ac:dyDescent="0.25">
      <c r="A8337" s="4" t="str">
        <f t="shared" si="218"/>
        <v/>
      </c>
      <c r="D8337" s="5"/>
    </row>
    <row r="8338" spans="1:4" x14ac:dyDescent="0.25">
      <c r="A8338" s="4" t="str">
        <f t="shared" si="218"/>
        <v/>
      </c>
      <c r="D8338" s="5"/>
    </row>
    <row r="8339" spans="1:4" x14ac:dyDescent="0.25">
      <c r="A8339" s="4" t="str">
        <f t="shared" si="218"/>
        <v/>
      </c>
      <c r="D8339" s="5"/>
    </row>
    <row r="8340" spans="1:4" x14ac:dyDescent="0.25">
      <c r="A8340" s="4" t="str">
        <f t="shared" si="218"/>
        <v/>
      </c>
      <c r="D8340" s="5"/>
    </row>
    <row r="8341" spans="1:4" x14ac:dyDescent="0.25">
      <c r="A8341" s="4" t="str">
        <f t="shared" si="218"/>
        <v/>
      </c>
      <c r="D8341" s="5"/>
    </row>
    <row r="8342" spans="1:4" x14ac:dyDescent="0.25">
      <c r="A8342" s="4" t="str">
        <f t="shared" si="218"/>
        <v/>
      </c>
      <c r="D8342" s="5"/>
    </row>
    <row r="8343" spans="1:4" x14ac:dyDescent="0.25">
      <c r="A8343" s="4" t="str">
        <f t="shared" si="218"/>
        <v/>
      </c>
      <c r="D8343" s="5"/>
    </row>
    <row r="8344" spans="1:4" x14ac:dyDescent="0.25">
      <c r="A8344" s="4" t="str">
        <f t="shared" si="218"/>
        <v/>
      </c>
      <c r="D8344" s="5"/>
    </row>
    <row r="8345" spans="1:4" x14ac:dyDescent="0.25">
      <c r="A8345" s="4" t="str">
        <f t="shared" si="218"/>
        <v/>
      </c>
      <c r="D8345" s="5"/>
    </row>
    <row r="8346" spans="1:4" x14ac:dyDescent="0.25">
      <c r="A8346" s="4" t="str">
        <f t="shared" si="218"/>
        <v/>
      </c>
      <c r="D8346" s="5"/>
    </row>
    <row r="8347" spans="1:4" x14ac:dyDescent="0.25">
      <c r="A8347" s="4" t="str">
        <f t="shared" si="218"/>
        <v/>
      </c>
      <c r="D8347" s="5"/>
    </row>
    <row r="8348" spans="1:4" x14ac:dyDescent="0.25">
      <c r="A8348" s="4" t="str">
        <f t="shared" si="218"/>
        <v/>
      </c>
      <c r="D8348" s="5"/>
    </row>
    <row r="8349" spans="1:4" x14ac:dyDescent="0.25">
      <c r="A8349" s="4" t="str">
        <f t="shared" si="218"/>
        <v/>
      </c>
      <c r="D8349" s="5"/>
    </row>
    <row r="8350" spans="1:4" x14ac:dyDescent="0.25">
      <c r="A8350" s="4" t="str">
        <f t="shared" si="218"/>
        <v/>
      </c>
      <c r="D8350" s="5"/>
    </row>
    <row r="8351" spans="1:4" x14ac:dyDescent="0.25">
      <c r="A8351" s="4" t="str">
        <f t="shared" si="218"/>
        <v/>
      </c>
      <c r="D8351" s="5"/>
    </row>
    <row r="8352" spans="1:4" x14ac:dyDescent="0.25">
      <c r="A8352" s="4" t="str">
        <f t="shared" si="218"/>
        <v/>
      </c>
      <c r="D8352" s="5"/>
    </row>
    <row r="8353" spans="1:4" x14ac:dyDescent="0.25">
      <c r="A8353" s="4" t="str">
        <f t="shared" si="218"/>
        <v/>
      </c>
      <c r="D8353" s="5"/>
    </row>
    <row r="8354" spans="1:4" x14ac:dyDescent="0.25">
      <c r="A8354" s="4" t="str">
        <f t="shared" si="218"/>
        <v/>
      </c>
      <c r="D8354" s="5"/>
    </row>
    <row r="8355" spans="1:4" x14ac:dyDescent="0.25">
      <c r="A8355" s="4" t="str">
        <f t="shared" si="218"/>
        <v/>
      </c>
      <c r="D8355" s="5"/>
    </row>
    <row r="8356" spans="1:4" x14ac:dyDescent="0.25">
      <c r="A8356" s="4" t="str">
        <f t="shared" si="218"/>
        <v/>
      </c>
      <c r="D8356" s="5"/>
    </row>
    <row r="8357" spans="1:4" x14ac:dyDescent="0.25">
      <c r="A8357" s="4" t="str">
        <f t="shared" si="218"/>
        <v/>
      </c>
      <c r="D8357" s="5"/>
    </row>
    <row r="8358" spans="1:4" x14ac:dyDescent="0.25">
      <c r="A8358" s="4" t="str">
        <f t="shared" si="218"/>
        <v/>
      </c>
      <c r="D8358" s="5"/>
    </row>
    <row r="8359" spans="1:4" x14ac:dyDescent="0.25">
      <c r="A8359" s="4" t="str">
        <f t="shared" si="218"/>
        <v/>
      </c>
      <c r="D8359" s="5"/>
    </row>
    <row r="8360" spans="1:4" x14ac:dyDescent="0.25">
      <c r="A8360" s="4" t="str">
        <f t="shared" si="218"/>
        <v/>
      </c>
      <c r="D8360" s="5"/>
    </row>
    <row r="8361" spans="1:4" x14ac:dyDescent="0.25">
      <c r="A8361" s="4" t="str">
        <f t="shared" si="218"/>
        <v/>
      </c>
      <c r="D8361" s="5"/>
    </row>
    <row r="8362" spans="1:4" x14ac:dyDescent="0.25">
      <c r="A8362" s="4" t="str">
        <f t="shared" si="218"/>
        <v/>
      </c>
      <c r="D8362" s="5"/>
    </row>
    <row r="8363" spans="1:4" x14ac:dyDescent="0.25">
      <c r="A8363" s="4" t="str">
        <f t="shared" si="218"/>
        <v/>
      </c>
      <c r="D8363" s="5"/>
    </row>
    <row r="8364" spans="1:4" x14ac:dyDescent="0.25">
      <c r="A8364" s="4" t="str">
        <f t="shared" si="218"/>
        <v/>
      </c>
      <c r="D8364" s="5"/>
    </row>
    <row r="8365" spans="1:4" x14ac:dyDescent="0.25">
      <c r="A8365" s="4" t="str">
        <f t="shared" si="218"/>
        <v/>
      </c>
      <c r="D8365" s="5"/>
    </row>
    <row r="8366" spans="1:4" x14ac:dyDescent="0.25">
      <c r="A8366" s="4" t="str">
        <f t="shared" si="218"/>
        <v/>
      </c>
      <c r="D8366" s="5"/>
    </row>
    <row r="8367" spans="1:4" x14ac:dyDescent="0.25">
      <c r="A8367" s="4" t="str">
        <f t="shared" si="218"/>
        <v/>
      </c>
      <c r="D8367" s="5"/>
    </row>
    <row r="8368" spans="1:4" x14ac:dyDescent="0.25">
      <c r="A8368" s="4" t="str">
        <f t="shared" si="218"/>
        <v/>
      </c>
      <c r="D8368" s="5"/>
    </row>
    <row r="8369" spans="1:4" x14ac:dyDescent="0.25">
      <c r="A8369" s="4" t="str">
        <f t="shared" si="218"/>
        <v/>
      </c>
      <c r="D8369" s="5"/>
    </row>
    <row r="8370" spans="1:4" x14ac:dyDescent="0.25">
      <c r="A8370" s="4" t="str">
        <f t="shared" si="218"/>
        <v/>
      </c>
      <c r="D8370" s="5"/>
    </row>
    <row r="8371" spans="1:4" x14ac:dyDescent="0.25">
      <c r="A8371" s="4" t="str">
        <f t="shared" si="218"/>
        <v/>
      </c>
      <c r="D8371" s="5"/>
    </row>
    <row r="8372" spans="1:4" x14ac:dyDescent="0.25">
      <c r="A8372" s="4" t="str">
        <f t="shared" si="218"/>
        <v/>
      </c>
      <c r="D8372" s="5"/>
    </row>
    <row r="8373" spans="1:4" x14ac:dyDescent="0.25">
      <c r="A8373" s="4" t="str">
        <f t="shared" si="218"/>
        <v/>
      </c>
      <c r="D8373" s="5"/>
    </row>
    <row r="8374" spans="1:4" x14ac:dyDescent="0.25">
      <c r="A8374" s="4" t="str">
        <f t="shared" si="218"/>
        <v/>
      </c>
      <c r="D8374" s="5"/>
    </row>
    <row r="8375" spans="1:4" x14ac:dyDescent="0.25">
      <c r="A8375" s="4" t="str">
        <f t="shared" si="218"/>
        <v/>
      </c>
      <c r="D8375" s="5"/>
    </row>
    <row r="8376" spans="1:4" x14ac:dyDescent="0.25">
      <c r="A8376" s="4" t="str">
        <f t="shared" si="218"/>
        <v/>
      </c>
      <c r="D8376" s="5"/>
    </row>
    <row r="8377" spans="1:4" x14ac:dyDescent="0.25">
      <c r="A8377" s="4" t="str">
        <f t="shared" si="218"/>
        <v/>
      </c>
      <c r="D8377" s="5"/>
    </row>
    <row r="8378" spans="1:4" x14ac:dyDescent="0.25">
      <c r="A8378" s="4" t="str">
        <f t="shared" si="218"/>
        <v/>
      </c>
      <c r="D8378" s="5"/>
    </row>
    <row r="8379" spans="1:4" x14ac:dyDescent="0.25">
      <c r="A8379" s="4" t="str">
        <f t="shared" si="218"/>
        <v/>
      </c>
      <c r="D8379" s="5"/>
    </row>
    <row r="8380" spans="1:4" x14ac:dyDescent="0.25">
      <c r="A8380" s="4" t="str">
        <f t="shared" si="218"/>
        <v/>
      </c>
      <c r="D8380" s="5"/>
    </row>
    <row r="8381" spans="1:4" x14ac:dyDescent="0.25">
      <c r="A8381" s="4" t="str">
        <f t="shared" si="218"/>
        <v/>
      </c>
      <c r="D8381" s="5"/>
    </row>
    <row r="8382" spans="1:4" x14ac:dyDescent="0.25">
      <c r="A8382" s="4" t="str">
        <f t="shared" si="218"/>
        <v/>
      </c>
      <c r="D8382" s="5"/>
    </row>
    <row r="8383" spans="1:4" x14ac:dyDescent="0.25">
      <c r="A8383" s="4" t="str">
        <f t="shared" si="218"/>
        <v/>
      </c>
      <c r="D8383" s="5"/>
    </row>
    <row r="8384" spans="1:4" x14ac:dyDescent="0.25">
      <c r="A8384" s="4" t="str">
        <f t="shared" si="218"/>
        <v/>
      </c>
      <c r="D8384" s="5"/>
    </row>
    <row r="8385" spans="1:4" x14ac:dyDescent="0.25">
      <c r="A8385" s="4" t="str">
        <f t="shared" si="218"/>
        <v/>
      </c>
      <c r="D8385" s="5"/>
    </row>
    <row r="8386" spans="1:4" x14ac:dyDescent="0.25">
      <c r="A8386" s="4" t="str">
        <f t="shared" si="218"/>
        <v/>
      </c>
      <c r="D8386" s="5"/>
    </row>
    <row r="8387" spans="1:4" x14ac:dyDescent="0.25">
      <c r="A8387" s="4" t="str">
        <f t="shared" ref="A8387:A8450" si="219">B8387&amp;C8387&amp;D8387&amp;E8387</f>
        <v/>
      </c>
      <c r="D8387" s="5"/>
    </row>
    <row r="8388" spans="1:4" x14ac:dyDescent="0.25">
      <c r="A8388" s="4" t="str">
        <f t="shared" si="219"/>
        <v/>
      </c>
      <c r="D8388" s="5"/>
    </row>
    <row r="8389" spans="1:4" x14ac:dyDescent="0.25">
      <c r="A8389" s="4" t="str">
        <f t="shared" si="219"/>
        <v/>
      </c>
      <c r="D8389" s="5"/>
    </row>
    <row r="8390" spans="1:4" x14ac:dyDescent="0.25">
      <c r="A8390" s="4" t="str">
        <f t="shared" si="219"/>
        <v/>
      </c>
      <c r="D8390" s="5"/>
    </row>
    <row r="8391" spans="1:4" x14ac:dyDescent="0.25">
      <c r="A8391" s="4" t="str">
        <f t="shared" si="219"/>
        <v/>
      </c>
      <c r="D8391" s="5"/>
    </row>
    <row r="8392" spans="1:4" x14ac:dyDescent="0.25">
      <c r="A8392" s="4" t="str">
        <f t="shared" si="219"/>
        <v/>
      </c>
      <c r="D8392" s="5"/>
    </row>
    <row r="8393" spans="1:4" x14ac:dyDescent="0.25">
      <c r="A8393" s="4" t="str">
        <f t="shared" si="219"/>
        <v/>
      </c>
      <c r="D8393" s="5"/>
    </row>
    <row r="8394" spans="1:4" x14ac:dyDescent="0.25">
      <c r="A8394" s="4" t="str">
        <f t="shared" si="219"/>
        <v/>
      </c>
      <c r="D8394" s="5"/>
    </row>
    <row r="8395" spans="1:4" x14ac:dyDescent="0.25">
      <c r="A8395" s="4" t="str">
        <f t="shared" si="219"/>
        <v/>
      </c>
      <c r="D8395" s="5"/>
    </row>
    <row r="8396" spans="1:4" x14ac:dyDescent="0.25">
      <c r="A8396" s="4" t="str">
        <f t="shared" si="219"/>
        <v/>
      </c>
      <c r="D8396" s="5"/>
    </row>
    <row r="8397" spans="1:4" x14ac:dyDescent="0.25">
      <c r="A8397" s="4" t="str">
        <f t="shared" si="219"/>
        <v/>
      </c>
      <c r="D8397" s="5"/>
    </row>
    <row r="8398" spans="1:4" x14ac:dyDescent="0.25">
      <c r="A8398" s="4" t="str">
        <f t="shared" si="219"/>
        <v/>
      </c>
      <c r="D8398" s="5"/>
    </row>
    <row r="8399" spans="1:4" x14ac:dyDescent="0.25">
      <c r="A8399" s="4" t="str">
        <f t="shared" si="219"/>
        <v/>
      </c>
      <c r="D8399" s="5"/>
    </row>
    <row r="8400" spans="1:4" x14ac:dyDescent="0.25">
      <c r="A8400" s="4" t="str">
        <f t="shared" si="219"/>
        <v/>
      </c>
      <c r="D8400" s="5"/>
    </row>
    <row r="8401" spans="1:4" x14ac:dyDescent="0.25">
      <c r="A8401" s="4" t="str">
        <f t="shared" si="219"/>
        <v/>
      </c>
      <c r="D8401" s="5"/>
    </row>
    <row r="8402" spans="1:4" x14ac:dyDescent="0.25">
      <c r="A8402" s="4" t="str">
        <f t="shared" si="219"/>
        <v/>
      </c>
      <c r="D8402" s="5"/>
    </row>
    <row r="8403" spans="1:4" x14ac:dyDescent="0.25">
      <c r="A8403" s="4" t="str">
        <f t="shared" si="219"/>
        <v/>
      </c>
      <c r="D8403" s="5"/>
    </row>
    <row r="8404" spans="1:4" x14ac:dyDescent="0.25">
      <c r="A8404" s="4" t="str">
        <f t="shared" si="219"/>
        <v/>
      </c>
      <c r="D8404" s="5"/>
    </row>
    <row r="8405" spans="1:4" x14ac:dyDescent="0.25">
      <c r="A8405" s="4" t="str">
        <f t="shared" si="219"/>
        <v/>
      </c>
      <c r="D8405" s="5"/>
    </row>
    <row r="8406" spans="1:4" x14ac:dyDescent="0.25">
      <c r="A8406" s="4" t="str">
        <f t="shared" si="219"/>
        <v/>
      </c>
      <c r="D8406" s="5"/>
    </row>
    <row r="8407" spans="1:4" x14ac:dyDescent="0.25">
      <c r="A8407" s="4" t="str">
        <f t="shared" si="219"/>
        <v/>
      </c>
      <c r="D8407" s="5"/>
    </row>
    <row r="8408" spans="1:4" x14ac:dyDescent="0.25">
      <c r="A8408" s="4" t="str">
        <f t="shared" si="219"/>
        <v/>
      </c>
      <c r="D8408" s="5"/>
    </row>
    <row r="8409" spans="1:4" x14ac:dyDescent="0.25">
      <c r="A8409" s="4" t="str">
        <f t="shared" si="219"/>
        <v/>
      </c>
      <c r="D8409" s="5"/>
    </row>
    <row r="8410" spans="1:4" x14ac:dyDescent="0.25">
      <c r="A8410" s="4" t="str">
        <f t="shared" si="219"/>
        <v/>
      </c>
      <c r="D8410" s="5"/>
    </row>
    <row r="8411" spans="1:4" x14ac:dyDescent="0.25">
      <c r="A8411" s="4" t="str">
        <f t="shared" si="219"/>
        <v/>
      </c>
      <c r="D8411" s="5"/>
    </row>
    <row r="8412" spans="1:4" x14ac:dyDescent="0.25">
      <c r="A8412" s="4" t="str">
        <f t="shared" si="219"/>
        <v/>
      </c>
      <c r="D8412" s="5"/>
    </row>
    <row r="8413" spans="1:4" x14ac:dyDescent="0.25">
      <c r="A8413" s="4" t="str">
        <f t="shared" si="219"/>
        <v/>
      </c>
      <c r="D8413" s="5"/>
    </row>
    <row r="8414" spans="1:4" x14ac:dyDescent="0.25">
      <c r="A8414" s="4" t="str">
        <f t="shared" si="219"/>
        <v/>
      </c>
      <c r="D8414" s="5"/>
    </row>
    <row r="8415" spans="1:4" x14ac:dyDescent="0.25">
      <c r="A8415" s="4" t="str">
        <f t="shared" si="219"/>
        <v/>
      </c>
      <c r="D8415" s="5"/>
    </row>
    <row r="8416" spans="1:4" x14ac:dyDescent="0.25">
      <c r="A8416" s="4" t="str">
        <f t="shared" si="219"/>
        <v/>
      </c>
      <c r="D8416" s="5"/>
    </row>
    <row r="8417" spans="1:4" x14ac:dyDescent="0.25">
      <c r="A8417" s="4" t="str">
        <f t="shared" si="219"/>
        <v/>
      </c>
      <c r="D8417" s="5"/>
    </row>
    <row r="8418" spans="1:4" x14ac:dyDescent="0.25">
      <c r="A8418" s="4" t="str">
        <f t="shared" si="219"/>
        <v/>
      </c>
      <c r="D8418" s="5"/>
    </row>
    <row r="8419" spans="1:4" x14ac:dyDescent="0.25">
      <c r="A8419" s="4" t="str">
        <f t="shared" si="219"/>
        <v/>
      </c>
      <c r="D8419" s="5"/>
    </row>
    <row r="8420" spans="1:4" x14ac:dyDescent="0.25">
      <c r="A8420" s="4" t="str">
        <f t="shared" si="219"/>
        <v/>
      </c>
      <c r="D8420" s="5"/>
    </row>
    <row r="8421" spans="1:4" x14ac:dyDescent="0.25">
      <c r="A8421" s="4" t="str">
        <f t="shared" si="219"/>
        <v/>
      </c>
      <c r="D8421" s="5"/>
    </row>
    <row r="8422" spans="1:4" x14ac:dyDescent="0.25">
      <c r="A8422" s="4" t="str">
        <f t="shared" si="219"/>
        <v/>
      </c>
      <c r="D8422" s="5"/>
    </row>
    <row r="8423" spans="1:4" x14ac:dyDescent="0.25">
      <c r="A8423" s="4" t="str">
        <f t="shared" si="219"/>
        <v/>
      </c>
      <c r="D8423" s="5"/>
    </row>
    <row r="8424" spans="1:4" x14ac:dyDescent="0.25">
      <c r="A8424" s="4" t="str">
        <f t="shared" si="219"/>
        <v/>
      </c>
      <c r="D8424" s="5"/>
    </row>
    <row r="8425" spans="1:4" x14ac:dyDescent="0.25">
      <c r="A8425" s="4" t="str">
        <f t="shared" si="219"/>
        <v/>
      </c>
      <c r="D8425" s="5"/>
    </row>
    <row r="8426" spans="1:4" x14ac:dyDescent="0.25">
      <c r="A8426" s="4" t="str">
        <f t="shared" si="219"/>
        <v/>
      </c>
      <c r="D8426" s="5"/>
    </row>
    <row r="8427" spans="1:4" x14ac:dyDescent="0.25">
      <c r="A8427" s="4" t="str">
        <f t="shared" si="219"/>
        <v/>
      </c>
      <c r="D8427" s="5"/>
    </row>
    <row r="8428" spans="1:4" x14ac:dyDescent="0.25">
      <c r="A8428" s="4" t="str">
        <f t="shared" si="219"/>
        <v/>
      </c>
      <c r="D8428" s="5"/>
    </row>
    <row r="8429" spans="1:4" x14ac:dyDescent="0.25">
      <c r="A8429" s="4" t="str">
        <f t="shared" si="219"/>
        <v/>
      </c>
      <c r="D8429" s="5"/>
    </row>
    <row r="8430" spans="1:4" x14ac:dyDescent="0.25">
      <c r="A8430" s="4" t="str">
        <f t="shared" si="219"/>
        <v/>
      </c>
      <c r="D8430" s="5"/>
    </row>
    <row r="8431" spans="1:4" x14ac:dyDescent="0.25">
      <c r="A8431" s="4" t="str">
        <f t="shared" si="219"/>
        <v/>
      </c>
      <c r="D8431" s="5"/>
    </row>
    <row r="8432" spans="1:4" x14ac:dyDescent="0.25">
      <c r="A8432" s="4" t="str">
        <f t="shared" si="219"/>
        <v/>
      </c>
      <c r="D8432" s="5"/>
    </row>
    <row r="8433" spans="1:4" x14ac:dyDescent="0.25">
      <c r="A8433" s="4" t="str">
        <f t="shared" si="219"/>
        <v/>
      </c>
      <c r="D8433" s="5"/>
    </row>
    <row r="8434" spans="1:4" x14ac:dyDescent="0.25">
      <c r="A8434" s="4" t="str">
        <f t="shared" si="219"/>
        <v/>
      </c>
      <c r="D8434" s="5"/>
    </row>
    <row r="8435" spans="1:4" x14ac:dyDescent="0.25">
      <c r="A8435" s="4" t="str">
        <f t="shared" si="219"/>
        <v/>
      </c>
      <c r="D8435" s="5"/>
    </row>
    <row r="8436" spans="1:4" x14ac:dyDescent="0.25">
      <c r="A8436" s="4" t="str">
        <f t="shared" si="219"/>
        <v/>
      </c>
      <c r="D8436" s="5"/>
    </row>
    <row r="8437" spans="1:4" x14ac:dyDescent="0.25">
      <c r="A8437" s="4" t="str">
        <f t="shared" si="219"/>
        <v/>
      </c>
      <c r="D8437" s="5"/>
    </row>
    <row r="8438" spans="1:4" x14ac:dyDescent="0.25">
      <c r="A8438" s="4" t="str">
        <f t="shared" si="219"/>
        <v/>
      </c>
      <c r="D8438" s="5"/>
    </row>
    <row r="8439" spans="1:4" x14ac:dyDescent="0.25">
      <c r="A8439" s="4" t="str">
        <f t="shared" si="219"/>
        <v/>
      </c>
      <c r="D8439" s="5"/>
    </row>
    <row r="8440" spans="1:4" x14ac:dyDescent="0.25">
      <c r="A8440" s="4" t="str">
        <f t="shared" si="219"/>
        <v/>
      </c>
      <c r="D8440" s="5"/>
    </row>
    <row r="8441" spans="1:4" x14ac:dyDescent="0.25">
      <c r="A8441" s="4" t="str">
        <f t="shared" si="219"/>
        <v/>
      </c>
      <c r="D8441" s="5"/>
    </row>
    <row r="8442" spans="1:4" x14ac:dyDescent="0.25">
      <c r="A8442" s="4" t="str">
        <f t="shared" si="219"/>
        <v/>
      </c>
      <c r="D8442" s="5"/>
    </row>
    <row r="8443" spans="1:4" x14ac:dyDescent="0.25">
      <c r="A8443" s="4" t="str">
        <f t="shared" si="219"/>
        <v/>
      </c>
      <c r="D8443" s="5"/>
    </row>
    <row r="8444" spans="1:4" x14ac:dyDescent="0.25">
      <c r="A8444" s="4" t="str">
        <f t="shared" si="219"/>
        <v/>
      </c>
      <c r="D8444" s="5"/>
    </row>
    <row r="8445" spans="1:4" x14ac:dyDescent="0.25">
      <c r="A8445" s="4" t="str">
        <f t="shared" si="219"/>
        <v/>
      </c>
      <c r="D8445" s="5"/>
    </row>
    <row r="8446" spans="1:4" x14ac:dyDescent="0.25">
      <c r="A8446" s="4" t="str">
        <f t="shared" si="219"/>
        <v/>
      </c>
      <c r="D8446" s="5"/>
    </row>
    <row r="8447" spans="1:4" x14ac:dyDescent="0.25">
      <c r="A8447" s="4" t="str">
        <f t="shared" si="219"/>
        <v/>
      </c>
      <c r="D8447" s="5"/>
    </row>
    <row r="8448" spans="1:4" x14ac:dyDescent="0.25">
      <c r="A8448" s="4" t="str">
        <f t="shared" si="219"/>
        <v/>
      </c>
      <c r="D8448" s="5"/>
    </row>
    <row r="8449" spans="1:4" x14ac:dyDescent="0.25">
      <c r="A8449" s="4" t="str">
        <f t="shared" si="219"/>
        <v/>
      </c>
      <c r="D8449" s="5"/>
    </row>
    <row r="8450" spans="1:4" x14ac:dyDescent="0.25">
      <c r="A8450" s="4" t="str">
        <f t="shared" si="219"/>
        <v/>
      </c>
      <c r="D8450" s="5"/>
    </row>
    <row r="8451" spans="1:4" x14ac:dyDescent="0.25">
      <c r="A8451" s="4" t="str">
        <f t="shared" ref="A8451:A8514" si="220">B8451&amp;C8451&amp;D8451&amp;E8451</f>
        <v/>
      </c>
      <c r="D8451" s="5"/>
    </row>
    <row r="8452" spans="1:4" x14ac:dyDescent="0.25">
      <c r="A8452" s="4" t="str">
        <f t="shared" si="220"/>
        <v/>
      </c>
      <c r="D8452" s="5"/>
    </row>
    <row r="8453" spans="1:4" x14ac:dyDescent="0.25">
      <c r="A8453" s="4" t="str">
        <f t="shared" si="220"/>
        <v/>
      </c>
      <c r="D8453" s="5"/>
    </row>
    <row r="8454" spans="1:4" x14ac:dyDescent="0.25">
      <c r="A8454" s="4" t="str">
        <f t="shared" si="220"/>
        <v/>
      </c>
      <c r="D8454" s="5"/>
    </row>
    <row r="8455" spans="1:4" x14ac:dyDescent="0.25">
      <c r="A8455" s="4" t="str">
        <f t="shared" si="220"/>
        <v/>
      </c>
      <c r="D8455" s="5"/>
    </row>
    <row r="8456" spans="1:4" x14ac:dyDescent="0.25">
      <c r="A8456" s="4" t="str">
        <f t="shared" si="220"/>
        <v/>
      </c>
      <c r="D8456" s="5"/>
    </row>
    <row r="8457" spans="1:4" x14ac:dyDescent="0.25">
      <c r="A8457" s="4" t="str">
        <f t="shared" si="220"/>
        <v/>
      </c>
      <c r="D8457" s="5"/>
    </row>
    <row r="8458" spans="1:4" x14ac:dyDescent="0.25">
      <c r="A8458" s="4" t="str">
        <f t="shared" si="220"/>
        <v/>
      </c>
      <c r="D8458" s="5"/>
    </row>
    <row r="8459" spans="1:4" x14ac:dyDescent="0.25">
      <c r="A8459" s="4" t="str">
        <f t="shared" si="220"/>
        <v/>
      </c>
      <c r="D8459" s="5"/>
    </row>
    <row r="8460" spans="1:4" x14ac:dyDescent="0.25">
      <c r="A8460" s="4" t="str">
        <f t="shared" si="220"/>
        <v/>
      </c>
      <c r="D8460" s="5"/>
    </row>
    <row r="8461" spans="1:4" x14ac:dyDescent="0.25">
      <c r="A8461" s="4" t="str">
        <f t="shared" si="220"/>
        <v/>
      </c>
      <c r="D8461" s="5"/>
    </row>
    <row r="8462" spans="1:4" x14ac:dyDescent="0.25">
      <c r="A8462" s="4" t="str">
        <f t="shared" si="220"/>
        <v/>
      </c>
      <c r="D8462" s="5"/>
    </row>
    <row r="8463" spans="1:4" x14ac:dyDescent="0.25">
      <c r="A8463" s="4" t="str">
        <f t="shared" si="220"/>
        <v/>
      </c>
      <c r="D8463" s="5"/>
    </row>
    <row r="8464" spans="1:4" x14ac:dyDescent="0.25">
      <c r="A8464" s="4" t="str">
        <f t="shared" si="220"/>
        <v/>
      </c>
      <c r="D8464" s="5"/>
    </row>
    <row r="8465" spans="1:4" x14ac:dyDescent="0.25">
      <c r="A8465" s="4" t="str">
        <f t="shared" si="220"/>
        <v/>
      </c>
      <c r="D8465" s="5"/>
    </row>
    <row r="8466" spans="1:4" x14ac:dyDescent="0.25">
      <c r="A8466" s="4" t="str">
        <f t="shared" si="220"/>
        <v/>
      </c>
      <c r="D8466" s="5"/>
    </row>
    <row r="8467" spans="1:4" x14ac:dyDescent="0.25">
      <c r="A8467" s="4" t="str">
        <f t="shared" si="220"/>
        <v/>
      </c>
      <c r="D8467" s="5"/>
    </row>
    <row r="8468" spans="1:4" x14ac:dyDescent="0.25">
      <c r="A8468" s="4" t="str">
        <f t="shared" si="220"/>
        <v/>
      </c>
      <c r="D8468" s="5"/>
    </row>
    <row r="8469" spans="1:4" x14ac:dyDescent="0.25">
      <c r="A8469" s="4" t="str">
        <f t="shared" si="220"/>
        <v/>
      </c>
      <c r="D8469" s="5"/>
    </row>
    <row r="8470" spans="1:4" x14ac:dyDescent="0.25">
      <c r="A8470" s="4" t="str">
        <f t="shared" si="220"/>
        <v/>
      </c>
      <c r="D8470" s="5"/>
    </row>
    <row r="8471" spans="1:4" x14ac:dyDescent="0.25">
      <c r="A8471" s="4" t="str">
        <f t="shared" si="220"/>
        <v/>
      </c>
      <c r="D8471" s="5"/>
    </row>
    <row r="8472" spans="1:4" x14ac:dyDescent="0.25">
      <c r="A8472" s="4" t="str">
        <f t="shared" si="220"/>
        <v/>
      </c>
      <c r="D8472" s="5"/>
    </row>
    <row r="8473" spans="1:4" x14ac:dyDescent="0.25">
      <c r="A8473" s="4" t="str">
        <f t="shared" si="220"/>
        <v/>
      </c>
      <c r="D8473" s="5"/>
    </row>
    <row r="8474" spans="1:4" x14ac:dyDescent="0.25">
      <c r="A8474" s="4" t="str">
        <f t="shared" si="220"/>
        <v/>
      </c>
      <c r="D8474" s="5"/>
    </row>
    <row r="8475" spans="1:4" x14ac:dyDescent="0.25">
      <c r="A8475" s="4" t="str">
        <f t="shared" si="220"/>
        <v/>
      </c>
      <c r="D8475" s="5"/>
    </row>
    <row r="8476" spans="1:4" x14ac:dyDescent="0.25">
      <c r="A8476" s="4" t="str">
        <f t="shared" si="220"/>
        <v/>
      </c>
      <c r="D8476" s="5"/>
    </row>
    <row r="8477" spans="1:4" x14ac:dyDescent="0.25">
      <c r="A8477" s="4" t="str">
        <f t="shared" si="220"/>
        <v/>
      </c>
      <c r="D8477" s="5"/>
    </row>
    <row r="8478" spans="1:4" x14ac:dyDescent="0.25">
      <c r="A8478" s="4" t="str">
        <f t="shared" si="220"/>
        <v/>
      </c>
      <c r="D8478" s="5"/>
    </row>
    <row r="8479" spans="1:4" x14ac:dyDescent="0.25">
      <c r="A8479" s="4" t="str">
        <f t="shared" si="220"/>
        <v/>
      </c>
      <c r="D8479" s="5"/>
    </row>
    <row r="8480" spans="1:4" x14ac:dyDescent="0.25">
      <c r="A8480" s="4" t="str">
        <f t="shared" si="220"/>
        <v/>
      </c>
      <c r="D8480" s="5"/>
    </row>
    <row r="8481" spans="1:4" x14ac:dyDescent="0.25">
      <c r="A8481" s="4" t="str">
        <f t="shared" si="220"/>
        <v/>
      </c>
      <c r="D8481" s="5"/>
    </row>
    <row r="8482" spans="1:4" x14ac:dyDescent="0.25">
      <c r="A8482" s="4" t="str">
        <f t="shared" si="220"/>
        <v/>
      </c>
      <c r="D8482" s="5"/>
    </row>
    <row r="8483" spans="1:4" x14ac:dyDescent="0.25">
      <c r="A8483" s="4" t="str">
        <f t="shared" si="220"/>
        <v/>
      </c>
      <c r="D8483" s="5"/>
    </row>
    <row r="8484" spans="1:4" x14ac:dyDescent="0.25">
      <c r="A8484" s="4" t="str">
        <f t="shared" si="220"/>
        <v/>
      </c>
      <c r="D8484" s="5"/>
    </row>
    <row r="8485" spans="1:4" x14ac:dyDescent="0.25">
      <c r="A8485" s="4" t="str">
        <f t="shared" si="220"/>
        <v/>
      </c>
      <c r="D8485" s="5"/>
    </row>
    <row r="8486" spans="1:4" x14ac:dyDescent="0.25">
      <c r="A8486" s="4" t="str">
        <f t="shared" si="220"/>
        <v/>
      </c>
      <c r="D8486" s="5"/>
    </row>
    <row r="8487" spans="1:4" x14ac:dyDescent="0.25">
      <c r="A8487" s="4" t="str">
        <f t="shared" si="220"/>
        <v/>
      </c>
      <c r="D8487" s="5"/>
    </row>
    <row r="8488" spans="1:4" x14ac:dyDescent="0.25">
      <c r="A8488" s="4" t="str">
        <f t="shared" si="220"/>
        <v/>
      </c>
      <c r="D8488" s="5"/>
    </row>
    <row r="8489" spans="1:4" x14ac:dyDescent="0.25">
      <c r="A8489" s="4" t="str">
        <f t="shared" si="220"/>
        <v/>
      </c>
      <c r="D8489" s="5"/>
    </row>
    <row r="8490" spans="1:4" x14ac:dyDescent="0.25">
      <c r="A8490" s="4" t="str">
        <f t="shared" si="220"/>
        <v/>
      </c>
      <c r="D8490" s="5"/>
    </row>
    <row r="8491" spans="1:4" x14ac:dyDescent="0.25">
      <c r="A8491" s="4" t="str">
        <f t="shared" si="220"/>
        <v/>
      </c>
      <c r="D8491" s="5"/>
    </row>
    <row r="8492" spans="1:4" x14ac:dyDescent="0.25">
      <c r="A8492" s="4" t="str">
        <f t="shared" si="220"/>
        <v/>
      </c>
      <c r="D8492" s="5"/>
    </row>
    <row r="8493" spans="1:4" x14ac:dyDescent="0.25">
      <c r="A8493" s="4" t="str">
        <f t="shared" si="220"/>
        <v/>
      </c>
      <c r="D8493" s="5"/>
    </row>
    <row r="8494" spans="1:4" x14ac:dyDescent="0.25">
      <c r="A8494" s="4" t="str">
        <f t="shared" si="220"/>
        <v/>
      </c>
      <c r="D8494" s="5"/>
    </row>
    <row r="8495" spans="1:4" x14ac:dyDescent="0.25">
      <c r="A8495" s="4" t="str">
        <f t="shared" si="220"/>
        <v/>
      </c>
      <c r="D8495" s="5"/>
    </row>
    <row r="8496" spans="1:4" x14ac:dyDescent="0.25">
      <c r="A8496" s="4" t="str">
        <f t="shared" si="220"/>
        <v/>
      </c>
      <c r="D8496" s="5"/>
    </row>
    <row r="8497" spans="1:4" x14ac:dyDescent="0.25">
      <c r="A8497" s="4" t="str">
        <f t="shared" si="220"/>
        <v/>
      </c>
      <c r="D8497" s="5"/>
    </row>
    <row r="8498" spans="1:4" x14ac:dyDescent="0.25">
      <c r="A8498" s="4" t="str">
        <f t="shared" si="220"/>
        <v/>
      </c>
      <c r="D8498" s="5"/>
    </row>
    <row r="8499" spans="1:4" x14ac:dyDescent="0.25">
      <c r="A8499" s="4" t="str">
        <f t="shared" si="220"/>
        <v/>
      </c>
      <c r="D8499" s="5"/>
    </row>
    <row r="8500" spans="1:4" x14ac:dyDescent="0.25">
      <c r="A8500" s="4" t="str">
        <f t="shared" si="220"/>
        <v/>
      </c>
      <c r="D8500" s="5"/>
    </row>
    <row r="8501" spans="1:4" x14ac:dyDescent="0.25">
      <c r="A8501" s="4" t="str">
        <f t="shared" si="220"/>
        <v/>
      </c>
      <c r="D8501" s="5"/>
    </row>
    <row r="8502" spans="1:4" x14ac:dyDescent="0.25">
      <c r="A8502" s="4" t="str">
        <f t="shared" si="220"/>
        <v/>
      </c>
      <c r="D8502" s="5"/>
    </row>
    <row r="8503" spans="1:4" x14ac:dyDescent="0.25">
      <c r="A8503" s="4" t="str">
        <f t="shared" si="220"/>
        <v/>
      </c>
      <c r="D8503" s="5"/>
    </row>
    <row r="8504" spans="1:4" x14ac:dyDescent="0.25">
      <c r="A8504" s="4" t="str">
        <f t="shared" si="220"/>
        <v/>
      </c>
      <c r="D8504" s="5"/>
    </row>
    <row r="8505" spans="1:4" x14ac:dyDescent="0.25">
      <c r="A8505" s="4" t="str">
        <f t="shared" si="220"/>
        <v/>
      </c>
      <c r="D8505" s="5"/>
    </row>
    <row r="8506" spans="1:4" x14ac:dyDescent="0.25">
      <c r="A8506" s="4" t="str">
        <f t="shared" si="220"/>
        <v/>
      </c>
      <c r="D8506" s="5"/>
    </row>
    <row r="8507" spans="1:4" x14ac:dyDescent="0.25">
      <c r="A8507" s="4" t="str">
        <f t="shared" si="220"/>
        <v/>
      </c>
      <c r="D8507" s="5"/>
    </row>
    <row r="8508" spans="1:4" x14ac:dyDescent="0.25">
      <c r="A8508" s="4" t="str">
        <f t="shared" si="220"/>
        <v/>
      </c>
      <c r="D8508" s="5"/>
    </row>
    <row r="8509" spans="1:4" x14ac:dyDescent="0.25">
      <c r="A8509" s="4" t="str">
        <f t="shared" si="220"/>
        <v/>
      </c>
      <c r="D8509" s="5"/>
    </row>
    <row r="8510" spans="1:4" x14ac:dyDescent="0.25">
      <c r="A8510" s="4" t="str">
        <f t="shared" si="220"/>
        <v/>
      </c>
      <c r="D8510" s="5"/>
    </row>
    <row r="8511" spans="1:4" x14ac:dyDescent="0.25">
      <c r="A8511" s="4" t="str">
        <f t="shared" si="220"/>
        <v/>
      </c>
      <c r="D8511" s="5"/>
    </row>
    <row r="8512" spans="1:4" x14ac:dyDescent="0.25">
      <c r="A8512" s="4" t="str">
        <f t="shared" si="220"/>
        <v/>
      </c>
      <c r="D8512" s="5"/>
    </row>
    <row r="8513" spans="1:4" x14ac:dyDescent="0.25">
      <c r="A8513" s="4" t="str">
        <f t="shared" si="220"/>
        <v/>
      </c>
      <c r="D8513" s="5"/>
    </row>
    <row r="8514" spans="1:4" x14ac:dyDescent="0.25">
      <c r="A8514" s="4" t="str">
        <f t="shared" si="220"/>
        <v/>
      </c>
      <c r="D8514" s="5"/>
    </row>
    <row r="8515" spans="1:4" x14ac:dyDescent="0.25">
      <c r="A8515" s="4" t="str">
        <f t="shared" ref="A8515:A8578" si="221">B8515&amp;C8515&amp;D8515&amp;E8515</f>
        <v/>
      </c>
      <c r="D8515" s="5"/>
    </row>
    <row r="8516" spans="1:4" x14ac:dyDescent="0.25">
      <c r="A8516" s="4" t="str">
        <f t="shared" si="221"/>
        <v/>
      </c>
      <c r="D8516" s="5"/>
    </row>
    <row r="8517" spans="1:4" x14ac:dyDescent="0.25">
      <c r="A8517" s="4" t="str">
        <f t="shared" si="221"/>
        <v/>
      </c>
      <c r="D8517" s="5"/>
    </row>
    <row r="8518" spans="1:4" x14ac:dyDescent="0.25">
      <c r="A8518" s="4" t="str">
        <f t="shared" si="221"/>
        <v/>
      </c>
      <c r="D8518" s="5"/>
    </row>
    <row r="8519" spans="1:4" x14ac:dyDescent="0.25">
      <c r="A8519" s="4" t="str">
        <f t="shared" si="221"/>
        <v/>
      </c>
      <c r="D8519" s="5"/>
    </row>
    <row r="8520" spans="1:4" x14ac:dyDescent="0.25">
      <c r="A8520" s="4" t="str">
        <f t="shared" si="221"/>
        <v/>
      </c>
      <c r="D8520" s="5"/>
    </row>
    <row r="8521" spans="1:4" x14ac:dyDescent="0.25">
      <c r="A8521" s="4" t="str">
        <f t="shared" si="221"/>
        <v/>
      </c>
      <c r="D8521" s="5"/>
    </row>
    <row r="8522" spans="1:4" x14ac:dyDescent="0.25">
      <c r="A8522" s="4" t="str">
        <f t="shared" si="221"/>
        <v/>
      </c>
      <c r="D8522" s="5"/>
    </row>
    <row r="8523" spans="1:4" x14ac:dyDescent="0.25">
      <c r="A8523" s="4" t="str">
        <f t="shared" si="221"/>
        <v/>
      </c>
      <c r="D8523" s="5"/>
    </row>
    <row r="8524" spans="1:4" x14ac:dyDescent="0.25">
      <c r="A8524" s="4" t="str">
        <f t="shared" si="221"/>
        <v/>
      </c>
      <c r="D8524" s="5"/>
    </row>
    <row r="8525" spans="1:4" x14ac:dyDescent="0.25">
      <c r="A8525" s="4" t="str">
        <f t="shared" si="221"/>
        <v/>
      </c>
      <c r="D8525" s="5"/>
    </row>
    <row r="8526" spans="1:4" x14ac:dyDescent="0.25">
      <c r="A8526" s="4" t="str">
        <f t="shared" si="221"/>
        <v/>
      </c>
      <c r="D8526" s="5"/>
    </row>
    <row r="8527" spans="1:4" x14ac:dyDescent="0.25">
      <c r="A8527" s="4" t="str">
        <f t="shared" si="221"/>
        <v/>
      </c>
      <c r="D8527" s="5"/>
    </row>
    <row r="8528" spans="1:4" x14ac:dyDescent="0.25">
      <c r="A8528" s="4" t="str">
        <f t="shared" si="221"/>
        <v/>
      </c>
      <c r="D8528" s="5"/>
    </row>
    <row r="8529" spans="1:4" x14ac:dyDescent="0.25">
      <c r="A8529" s="4" t="str">
        <f t="shared" si="221"/>
        <v/>
      </c>
      <c r="D8529" s="5"/>
    </row>
    <row r="8530" spans="1:4" x14ac:dyDescent="0.25">
      <c r="A8530" s="4" t="str">
        <f t="shared" si="221"/>
        <v/>
      </c>
      <c r="D8530" s="5"/>
    </row>
    <row r="8531" spans="1:4" x14ac:dyDescent="0.25">
      <c r="A8531" s="4" t="str">
        <f t="shared" si="221"/>
        <v/>
      </c>
      <c r="D8531" s="5"/>
    </row>
    <row r="8532" spans="1:4" x14ac:dyDescent="0.25">
      <c r="A8532" s="4" t="str">
        <f t="shared" si="221"/>
        <v/>
      </c>
      <c r="D8532" s="5"/>
    </row>
    <row r="8533" spans="1:4" x14ac:dyDescent="0.25">
      <c r="A8533" s="4" t="str">
        <f t="shared" si="221"/>
        <v/>
      </c>
      <c r="D8533" s="5"/>
    </row>
    <row r="8534" spans="1:4" x14ac:dyDescent="0.25">
      <c r="A8534" s="4" t="str">
        <f t="shared" si="221"/>
        <v/>
      </c>
      <c r="D8534" s="5"/>
    </row>
    <row r="8535" spans="1:4" x14ac:dyDescent="0.25">
      <c r="A8535" s="4" t="str">
        <f t="shared" si="221"/>
        <v/>
      </c>
      <c r="D8535" s="5"/>
    </row>
    <row r="8536" spans="1:4" x14ac:dyDescent="0.25">
      <c r="A8536" s="4" t="str">
        <f t="shared" si="221"/>
        <v/>
      </c>
      <c r="D8536" s="5"/>
    </row>
    <row r="8537" spans="1:4" x14ac:dyDescent="0.25">
      <c r="A8537" s="4" t="str">
        <f t="shared" si="221"/>
        <v/>
      </c>
      <c r="D8537" s="5"/>
    </row>
    <row r="8538" spans="1:4" x14ac:dyDescent="0.25">
      <c r="A8538" s="4" t="str">
        <f t="shared" si="221"/>
        <v/>
      </c>
      <c r="D8538" s="5"/>
    </row>
    <row r="8539" spans="1:4" x14ac:dyDescent="0.25">
      <c r="A8539" s="4" t="str">
        <f t="shared" si="221"/>
        <v/>
      </c>
      <c r="D8539" s="5"/>
    </row>
    <row r="8540" spans="1:4" x14ac:dyDescent="0.25">
      <c r="A8540" s="4" t="str">
        <f t="shared" si="221"/>
        <v/>
      </c>
      <c r="D8540" s="5"/>
    </row>
    <row r="8541" spans="1:4" x14ac:dyDescent="0.25">
      <c r="A8541" s="4" t="str">
        <f t="shared" si="221"/>
        <v/>
      </c>
      <c r="D8541" s="5"/>
    </row>
    <row r="8542" spans="1:4" x14ac:dyDescent="0.25">
      <c r="A8542" s="4" t="str">
        <f t="shared" si="221"/>
        <v/>
      </c>
      <c r="D8542" s="5"/>
    </row>
    <row r="8543" spans="1:4" x14ac:dyDescent="0.25">
      <c r="A8543" s="4" t="str">
        <f t="shared" si="221"/>
        <v/>
      </c>
      <c r="D8543" s="5"/>
    </row>
    <row r="8544" spans="1:4" x14ac:dyDescent="0.25">
      <c r="A8544" s="4" t="str">
        <f t="shared" si="221"/>
        <v/>
      </c>
      <c r="D8544" s="5"/>
    </row>
    <row r="8545" spans="1:4" x14ac:dyDescent="0.25">
      <c r="A8545" s="4" t="str">
        <f t="shared" si="221"/>
        <v/>
      </c>
      <c r="D8545" s="5"/>
    </row>
    <row r="8546" spans="1:4" x14ac:dyDescent="0.25">
      <c r="A8546" s="4" t="str">
        <f t="shared" si="221"/>
        <v/>
      </c>
      <c r="D8546" s="5"/>
    </row>
    <row r="8547" spans="1:4" x14ac:dyDescent="0.25">
      <c r="A8547" s="4" t="str">
        <f t="shared" si="221"/>
        <v/>
      </c>
      <c r="D8547" s="5"/>
    </row>
    <row r="8548" spans="1:4" x14ac:dyDescent="0.25">
      <c r="A8548" s="4" t="str">
        <f t="shared" si="221"/>
        <v/>
      </c>
      <c r="D8548" s="5"/>
    </row>
    <row r="8549" spans="1:4" x14ac:dyDescent="0.25">
      <c r="A8549" s="4" t="str">
        <f t="shared" si="221"/>
        <v/>
      </c>
      <c r="D8549" s="5"/>
    </row>
    <row r="8550" spans="1:4" x14ac:dyDescent="0.25">
      <c r="A8550" s="4" t="str">
        <f t="shared" si="221"/>
        <v/>
      </c>
      <c r="D8550" s="5"/>
    </row>
    <row r="8551" spans="1:4" x14ac:dyDescent="0.25">
      <c r="A8551" s="4" t="str">
        <f t="shared" si="221"/>
        <v/>
      </c>
      <c r="D8551" s="5"/>
    </row>
    <row r="8552" spans="1:4" x14ac:dyDescent="0.25">
      <c r="A8552" s="4" t="str">
        <f t="shared" si="221"/>
        <v/>
      </c>
      <c r="D8552" s="5"/>
    </row>
    <row r="8553" spans="1:4" x14ac:dyDescent="0.25">
      <c r="A8553" s="4" t="str">
        <f t="shared" si="221"/>
        <v/>
      </c>
      <c r="D8553" s="5"/>
    </row>
    <row r="8554" spans="1:4" x14ac:dyDescent="0.25">
      <c r="A8554" s="4" t="str">
        <f t="shared" si="221"/>
        <v/>
      </c>
      <c r="D8554" s="5"/>
    </row>
    <row r="8555" spans="1:4" x14ac:dyDescent="0.25">
      <c r="A8555" s="4" t="str">
        <f t="shared" si="221"/>
        <v/>
      </c>
      <c r="D8555" s="5"/>
    </row>
    <row r="8556" spans="1:4" x14ac:dyDescent="0.25">
      <c r="A8556" s="4" t="str">
        <f t="shared" si="221"/>
        <v/>
      </c>
      <c r="D8556" s="5"/>
    </row>
    <row r="8557" spans="1:4" x14ac:dyDescent="0.25">
      <c r="A8557" s="4" t="str">
        <f t="shared" si="221"/>
        <v/>
      </c>
      <c r="D8557" s="5"/>
    </row>
    <row r="8558" spans="1:4" x14ac:dyDescent="0.25">
      <c r="A8558" s="4" t="str">
        <f t="shared" si="221"/>
        <v/>
      </c>
      <c r="D8558" s="5"/>
    </row>
    <row r="8559" spans="1:4" x14ac:dyDescent="0.25">
      <c r="A8559" s="4" t="str">
        <f t="shared" si="221"/>
        <v/>
      </c>
      <c r="D8559" s="5"/>
    </row>
    <row r="8560" spans="1:4" x14ac:dyDescent="0.25">
      <c r="A8560" s="4" t="str">
        <f t="shared" si="221"/>
        <v/>
      </c>
      <c r="D8560" s="5"/>
    </row>
    <row r="8561" spans="1:4" x14ac:dyDescent="0.25">
      <c r="A8561" s="4" t="str">
        <f t="shared" si="221"/>
        <v/>
      </c>
      <c r="D8561" s="5"/>
    </row>
    <row r="8562" spans="1:4" x14ac:dyDescent="0.25">
      <c r="A8562" s="4" t="str">
        <f t="shared" si="221"/>
        <v/>
      </c>
      <c r="D8562" s="5"/>
    </row>
    <row r="8563" spans="1:4" x14ac:dyDescent="0.25">
      <c r="A8563" s="4" t="str">
        <f t="shared" si="221"/>
        <v/>
      </c>
      <c r="D8563" s="5"/>
    </row>
    <row r="8564" spans="1:4" x14ac:dyDescent="0.25">
      <c r="A8564" s="4" t="str">
        <f t="shared" si="221"/>
        <v/>
      </c>
      <c r="D8564" s="5"/>
    </row>
    <row r="8565" spans="1:4" x14ac:dyDescent="0.25">
      <c r="A8565" s="4" t="str">
        <f t="shared" si="221"/>
        <v/>
      </c>
      <c r="D8565" s="5"/>
    </row>
    <row r="8566" spans="1:4" x14ac:dyDescent="0.25">
      <c r="A8566" s="4" t="str">
        <f t="shared" si="221"/>
        <v/>
      </c>
      <c r="D8566" s="5"/>
    </row>
    <row r="8567" spans="1:4" x14ac:dyDescent="0.25">
      <c r="A8567" s="4" t="str">
        <f t="shared" si="221"/>
        <v/>
      </c>
      <c r="D8567" s="5"/>
    </row>
    <row r="8568" spans="1:4" x14ac:dyDescent="0.25">
      <c r="A8568" s="4" t="str">
        <f t="shared" si="221"/>
        <v/>
      </c>
      <c r="D8568" s="5"/>
    </row>
    <row r="8569" spans="1:4" x14ac:dyDescent="0.25">
      <c r="A8569" s="4" t="str">
        <f t="shared" si="221"/>
        <v/>
      </c>
      <c r="D8569" s="5"/>
    </row>
    <row r="8570" spans="1:4" x14ac:dyDescent="0.25">
      <c r="A8570" s="4" t="str">
        <f t="shared" si="221"/>
        <v/>
      </c>
      <c r="D8570" s="5"/>
    </row>
    <row r="8571" spans="1:4" x14ac:dyDescent="0.25">
      <c r="A8571" s="4" t="str">
        <f t="shared" si="221"/>
        <v/>
      </c>
      <c r="D8571" s="5"/>
    </row>
    <row r="8572" spans="1:4" x14ac:dyDescent="0.25">
      <c r="A8572" s="4" t="str">
        <f t="shared" si="221"/>
        <v/>
      </c>
      <c r="D8572" s="5"/>
    </row>
    <row r="8573" spans="1:4" x14ac:dyDescent="0.25">
      <c r="A8573" s="4" t="str">
        <f t="shared" si="221"/>
        <v/>
      </c>
      <c r="D8573" s="5"/>
    </row>
    <row r="8574" spans="1:4" x14ac:dyDescent="0.25">
      <c r="A8574" s="4" t="str">
        <f t="shared" si="221"/>
        <v/>
      </c>
      <c r="D8574" s="5"/>
    </row>
    <row r="8575" spans="1:4" x14ac:dyDescent="0.25">
      <c r="A8575" s="4" t="str">
        <f t="shared" si="221"/>
        <v/>
      </c>
      <c r="D8575" s="5"/>
    </row>
    <row r="8576" spans="1:4" x14ac:dyDescent="0.25">
      <c r="A8576" s="4" t="str">
        <f t="shared" si="221"/>
        <v/>
      </c>
      <c r="D8576" s="5"/>
    </row>
    <row r="8577" spans="1:4" x14ac:dyDescent="0.25">
      <c r="A8577" s="4" t="str">
        <f t="shared" si="221"/>
        <v/>
      </c>
      <c r="D8577" s="5"/>
    </row>
    <row r="8578" spans="1:4" x14ac:dyDescent="0.25">
      <c r="A8578" s="4" t="str">
        <f t="shared" si="221"/>
        <v/>
      </c>
      <c r="D8578" s="5"/>
    </row>
    <row r="8579" spans="1:4" x14ac:dyDescent="0.25">
      <c r="A8579" s="4" t="str">
        <f t="shared" ref="A8579:A8642" si="222">B8579&amp;C8579&amp;D8579&amp;E8579</f>
        <v/>
      </c>
      <c r="D8579" s="5"/>
    </row>
    <row r="8580" spans="1:4" x14ac:dyDescent="0.25">
      <c r="A8580" s="4" t="str">
        <f t="shared" si="222"/>
        <v/>
      </c>
      <c r="D8580" s="5"/>
    </row>
    <row r="8581" spans="1:4" x14ac:dyDescent="0.25">
      <c r="A8581" s="4" t="str">
        <f t="shared" si="222"/>
        <v/>
      </c>
      <c r="D8581" s="5"/>
    </row>
    <row r="8582" spans="1:4" x14ac:dyDescent="0.25">
      <c r="A8582" s="4" t="str">
        <f t="shared" si="222"/>
        <v/>
      </c>
      <c r="D8582" s="5"/>
    </row>
    <row r="8583" spans="1:4" x14ac:dyDescent="0.25">
      <c r="A8583" s="4" t="str">
        <f t="shared" si="222"/>
        <v/>
      </c>
      <c r="D8583" s="5"/>
    </row>
    <row r="8584" spans="1:4" x14ac:dyDescent="0.25">
      <c r="A8584" s="4" t="str">
        <f t="shared" si="222"/>
        <v/>
      </c>
      <c r="D8584" s="5"/>
    </row>
    <row r="8585" spans="1:4" x14ac:dyDescent="0.25">
      <c r="A8585" s="4" t="str">
        <f t="shared" si="222"/>
        <v/>
      </c>
      <c r="D8585" s="5"/>
    </row>
    <row r="8586" spans="1:4" x14ac:dyDescent="0.25">
      <c r="A8586" s="4" t="str">
        <f t="shared" si="222"/>
        <v/>
      </c>
      <c r="D8586" s="5"/>
    </row>
    <row r="8587" spans="1:4" x14ac:dyDescent="0.25">
      <c r="A8587" s="4" t="str">
        <f t="shared" si="222"/>
        <v/>
      </c>
      <c r="D8587" s="5"/>
    </row>
    <row r="8588" spans="1:4" x14ac:dyDescent="0.25">
      <c r="A8588" s="4" t="str">
        <f t="shared" si="222"/>
        <v/>
      </c>
      <c r="D8588" s="5"/>
    </row>
    <row r="8589" spans="1:4" x14ac:dyDescent="0.25">
      <c r="A8589" s="4" t="str">
        <f t="shared" si="222"/>
        <v/>
      </c>
      <c r="D8589" s="5"/>
    </row>
    <row r="8590" spans="1:4" x14ac:dyDescent="0.25">
      <c r="A8590" s="4" t="str">
        <f t="shared" si="222"/>
        <v/>
      </c>
      <c r="D8590" s="5"/>
    </row>
    <row r="8591" spans="1:4" x14ac:dyDescent="0.25">
      <c r="A8591" s="4" t="str">
        <f t="shared" si="222"/>
        <v/>
      </c>
      <c r="D8591" s="5"/>
    </row>
    <row r="8592" spans="1:4" x14ac:dyDescent="0.25">
      <c r="A8592" s="4" t="str">
        <f t="shared" si="222"/>
        <v/>
      </c>
      <c r="D8592" s="5"/>
    </row>
    <row r="8593" spans="1:4" x14ac:dyDescent="0.25">
      <c r="A8593" s="4" t="str">
        <f t="shared" si="222"/>
        <v/>
      </c>
      <c r="D8593" s="5"/>
    </row>
    <row r="8594" spans="1:4" x14ac:dyDescent="0.25">
      <c r="A8594" s="4" t="str">
        <f t="shared" si="222"/>
        <v/>
      </c>
      <c r="D8594" s="5"/>
    </row>
    <row r="8595" spans="1:4" x14ac:dyDescent="0.25">
      <c r="A8595" s="4" t="str">
        <f t="shared" si="222"/>
        <v/>
      </c>
      <c r="D8595" s="5"/>
    </row>
    <row r="8596" spans="1:4" x14ac:dyDescent="0.25">
      <c r="A8596" s="4" t="str">
        <f t="shared" si="222"/>
        <v/>
      </c>
      <c r="D8596" s="5"/>
    </row>
    <row r="8597" spans="1:4" x14ac:dyDescent="0.25">
      <c r="A8597" s="4" t="str">
        <f t="shared" si="222"/>
        <v/>
      </c>
      <c r="D8597" s="5"/>
    </row>
    <row r="8598" spans="1:4" x14ac:dyDescent="0.25">
      <c r="A8598" s="4" t="str">
        <f t="shared" si="222"/>
        <v/>
      </c>
      <c r="D8598" s="5"/>
    </row>
    <row r="8599" spans="1:4" x14ac:dyDescent="0.25">
      <c r="A8599" s="4" t="str">
        <f t="shared" si="222"/>
        <v/>
      </c>
      <c r="D8599" s="5"/>
    </row>
    <row r="8600" spans="1:4" x14ac:dyDescent="0.25">
      <c r="A8600" s="4" t="str">
        <f t="shared" si="222"/>
        <v/>
      </c>
      <c r="D8600" s="5"/>
    </row>
    <row r="8601" spans="1:4" x14ac:dyDescent="0.25">
      <c r="A8601" s="4" t="str">
        <f t="shared" si="222"/>
        <v/>
      </c>
      <c r="D8601" s="5"/>
    </row>
    <row r="8602" spans="1:4" x14ac:dyDescent="0.25">
      <c r="A8602" s="4" t="str">
        <f t="shared" si="222"/>
        <v/>
      </c>
      <c r="D8602" s="5"/>
    </row>
    <row r="8603" spans="1:4" x14ac:dyDescent="0.25">
      <c r="A8603" s="4" t="str">
        <f t="shared" si="222"/>
        <v/>
      </c>
      <c r="D8603" s="5"/>
    </row>
    <row r="8604" spans="1:4" x14ac:dyDescent="0.25">
      <c r="A8604" s="4" t="str">
        <f t="shared" si="222"/>
        <v/>
      </c>
      <c r="D8604" s="5"/>
    </row>
    <row r="8605" spans="1:4" x14ac:dyDescent="0.25">
      <c r="A8605" s="4" t="str">
        <f t="shared" si="222"/>
        <v/>
      </c>
      <c r="D8605" s="5"/>
    </row>
    <row r="8606" spans="1:4" x14ac:dyDescent="0.25">
      <c r="A8606" s="4" t="str">
        <f t="shared" si="222"/>
        <v/>
      </c>
      <c r="D8606" s="5"/>
    </row>
    <row r="8607" spans="1:4" x14ac:dyDescent="0.25">
      <c r="A8607" s="4" t="str">
        <f t="shared" si="222"/>
        <v/>
      </c>
      <c r="D8607" s="5"/>
    </row>
    <row r="8608" spans="1:4" x14ac:dyDescent="0.25">
      <c r="A8608" s="4" t="str">
        <f t="shared" si="222"/>
        <v/>
      </c>
      <c r="D8608" s="5"/>
    </row>
    <row r="8609" spans="1:4" x14ac:dyDescent="0.25">
      <c r="A8609" s="4" t="str">
        <f t="shared" si="222"/>
        <v/>
      </c>
      <c r="D8609" s="5"/>
    </row>
    <row r="8610" spans="1:4" x14ac:dyDescent="0.25">
      <c r="A8610" s="4" t="str">
        <f t="shared" si="222"/>
        <v/>
      </c>
      <c r="D8610" s="5"/>
    </row>
    <row r="8611" spans="1:4" x14ac:dyDescent="0.25">
      <c r="A8611" s="4" t="str">
        <f t="shared" si="222"/>
        <v/>
      </c>
      <c r="D8611" s="5"/>
    </row>
    <row r="8612" spans="1:4" x14ac:dyDescent="0.25">
      <c r="A8612" s="4" t="str">
        <f t="shared" si="222"/>
        <v/>
      </c>
      <c r="D8612" s="5"/>
    </row>
    <row r="8613" spans="1:4" x14ac:dyDescent="0.25">
      <c r="A8613" s="4" t="str">
        <f t="shared" si="222"/>
        <v/>
      </c>
      <c r="D8613" s="5"/>
    </row>
    <row r="8614" spans="1:4" x14ac:dyDescent="0.25">
      <c r="A8614" s="4" t="str">
        <f t="shared" si="222"/>
        <v/>
      </c>
      <c r="D8614" s="5"/>
    </row>
    <row r="8615" spans="1:4" x14ac:dyDescent="0.25">
      <c r="A8615" s="4" t="str">
        <f t="shared" si="222"/>
        <v/>
      </c>
      <c r="D8615" s="5"/>
    </row>
    <row r="8616" spans="1:4" x14ac:dyDescent="0.25">
      <c r="A8616" s="4" t="str">
        <f t="shared" si="222"/>
        <v/>
      </c>
      <c r="D8616" s="5"/>
    </row>
    <row r="8617" spans="1:4" x14ac:dyDescent="0.25">
      <c r="A8617" s="4" t="str">
        <f t="shared" si="222"/>
        <v/>
      </c>
      <c r="D8617" s="5"/>
    </row>
    <row r="8618" spans="1:4" x14ac:dyDescent="0.25">
      <c r="A8618" s="4" t="str">
        <f t="shared" si="222"/>
        <v/>
      </c>
      <c r="D8618" s="5"/>
    </row>
    <row r="8619" spans="1:4" x14ac:dyDescent="0.25">
      <c r="A8619" s="4" t="str">
        <f t="shared" si="222"/>
        <v/>
      </c>
      <c r="D8619" s="5"/>
    </row>
    <row r="8620" spans="1:4" x14ac:dyDescent="0.25">
      <c r="A8620" s="4" t="str">
        <f t="shared" si="222"/>
        <v/>
      </c>
      <c r="D8620" s="5"/>
    </row>
    <row r="8621" spans="1:4" x14ac:dyDescent="0.25">
      <c r="A8621" s="4" t="str">
        <f t="shared" si="222"/>
        <v/>
      </c>
      <c r="D8621" s="5"/>
    </row>
    <row r="8622" spans="1:4" x14ac:dyDescent="0.25">
      <c r="A8622" s="4" t="str">
        <f t="shared" si="222"/>
        <v/>
      </c>
      <c r="D8622" s="5"/>
    </row>
    <row r="8623" spans="1:4" x14ac:dyDescent="0.25">
      <c r="A8623" s="4" t="str">
        <f t="shared" si="222"/>
        <v/>
      </c>
      <c r="D8623" s="5"/>
    </row>
    <row r="8624" spans="1:4" x14ac:dyDescent="0.25">
      <c r="A8624" s="4" t="str">
        <f t="shared" si="222"/>
        <v/>
      </c>
      <c r="D8624" s="5"/>
    </row>
    <row r="8625" spans="1:4" x14ac:dyDescent="0.25">
      <c r="A8625" s="4" t="str">
        <f t="shared" si="222"/>
        <v/>
      </c>
      <c r="D8625" s="5"/>
    </row>
    <row r="8626" spans="1:4" x14ac:dyDescent="0.25">
      <c r="A8626" s="4" t="str">
        <f t="shared" si="222"/>
        <v/>
      </c>
      <c r="D8626" s="5"/>
    </row>
    <row r="8627" spans="1:4" x14ac:dyDescent="0.25">
      <c r="A8627" s="4" t="str">
        <f t="shared" si="222"/>
        <v/>
      </c>
      <c r="D8627" s="5"/>
    </row>
    <row r="8628" spans="1:4" x14ac:dyDescent="0.25">
      <c r="A8628" s="4" t="str">
        <f t="shared" si="222"/>
        <v/>
      </c>
      <c r="D8628" s="5"/>
    </row>
    <row r="8629" spans="1:4" x14ac:dyDescent="0.25">
      <c r="A8629" s="4" t="str">
        <f t="shared" si="222"/>
        <v/>
      </c>
      <c r="D8629" s="5"/>
    </row>
    <row r="8630" spans="1:4" x14ac:dyDescent="0.25">
      <c r="A8630" s="4" t="str">
        <f t="shared" si="222"/>
        <v/>
      </c>
      <c r="D8630" s="5"/>
    </row>
    <row r="8631" spans="1:4" x14ac:dyDescent="0.25">
      <c r="A8631" s="4" t="str">
        <f t="shared" si="222"/>
        <v/>
      </c>
      <c r="D8631" s="5"/>
    </row>
    <row r="8632" spans="1:4" x14ac:dyDescent="0.25">
      <c r="A8632" s="4" t="str">
        <f t="shared" si="222"/>
        <v/>
      </c>
      <c r="D8632" s="5"/>
    </row>
    <row r="8633" spans="1:4" x14ac:dyDescent="0.25">
      <c r="A8633" s="4" t="str">
        <f t="shared" si="222"/>
        <v/>
      </c>
      <c r="D8633" s="5"/>
    </row>
    <row r="8634" spans="1:4" x14ac:dyDescent="0.25">
      <c r="A8634" s="4" t="str">
        <f t="shared" si="222"/>
        <v/>
      </c>
      <c r="D8634" s="5"/>
    </row>
    <row r="8635" spans="1:4" x14ac:dyDescent="0.25">
      <c r="A8635" s="4" t="str">
        <f t="shared" si="222"/>
        <v/>
      </c>
      <c r="D8635" s="5"/>
    </row>
    <row r="8636" spans="1:4" x14ac:dyDescent="0.25">
      <c r="A8636" s="4" t="str">
        <f t="shared" si="222"/>
        <v/>
      </c>
      <c r="D8636" s="5"/>
    </row>
    <row r="8637" spans="1:4" x14ac:dyDescent="0.25">
      <c r="A8637" s="4" t="str">
        <f t="shared" si="222"/>
        <v/>
      </c>
      <c r="D8637" s="5"/>
    </row>
    <row r="8638" spans="1:4" x14ac:dyDescent="0.25">
      <c r="A8638" s="4" t="str">
        <f t="shared" si="222"/>
        <v/>
      </c>
      <c r="D8638" s="5"/>
    </row>
    <row r="8639" spans="1:4" x14ac:dyDescent="0.25">
      <c r="A8639" s="4" t="str">
        <f t="shared" si="222"/>
        <v/>
      </c>
      <c r="D8639" s="5"/>
    </row>
    <row r="8640" spans="1:4" x14ac:dyDescent="0.25">
      <c r="A8640" s="4" t="str">
        <f t="shared" si="222"/>
        <v/>
      </c>
      <c r="D8640" s="5"/>
    </row>
    <row r="8641" spans="1:4" x14ac:dyDescent="0.25">
      <c r="A8641" s="4" t="str">
        <f t="shared" si="222"/>
        <v/>
      </c>
      <c r="D8641" s="5"/>
    </row>
    <row r="8642" spans="1:4" x14ac:dyDescent="0.25">
      <c r="A8642" s="4" t="str">
        <f t="shared" si="222"/>
        <v/>
      </c>
      <c r="D8642" s="5"/>
    </row>
    <row r="8643" spans="1:4" x14ac:dyDescent="0.25">
      <c r="A8643" s="4" t="str">
        <f t="shared" ref="A8643:A8706" si="223">B8643&amp;C8643&amp;D8643&amp;E8643</f>
        <v/>
      </c>
      <c r="D8643" s="5"/>
    </row>
    <row r="8644" spans="1:4" x14ac:dyDescent="0.25">
      <c r="A8644" s="4" t="str">
        <f t="shared" si="223"/>
        <v/>
      </c>
      <c r="D8644" s="5"/>
    </row>
    <row r="8645" spans="1:4" x14ac:dyDescent="0.25">
      <c r="A8645" s="4" t="str">
        <f t="shared" si="223"/>
        <v/>
      </c>
      <c r="D8645" s="5"/>
    </row>
    <row r="8646" spans="1:4" x14ac:dyDescent="0.25">
      <c r="A8646" s="4" t="str">
        <f t="shared" si="223"/>
        <v/>
      </c>
      <c r="D8646" s="5"/>
    </row>
    <row r="8647" spans="1:4" x14ac:dyDescent="0.25">
      <c r="A8647" s="4" t="str">
        <f t="shared" si="223"/>
        <v/>
      </c>
      <c r="D8647" s="5"/>
    </row>
    <row r="8648" spans="1:4" x14ac:dyDescent="0.25">
      <c r="A8648" s="4" t="str">
        <f t="shared" si="223"/>
        <v/>
      </c>
      <c r="D8648" s="5"/>
    </row>
    <row r="8649" spans="1:4" x14ac:dyDescent="0.25">
      <c r="A8649" s="4" t="str">
        <f t="shared" si="223"/>
        <v/>
      </c>
      <c r="D8649" s="5"/>
    </row>
    <row r="8650" spans="1:4" x14ac:dyDescent="0.25">
      <c r="A8650" s="4" t="str">
        <f t="shared" si="223"/>
        <v/>
      </c>
      <c r="D8650" s="5"/>
    </row>
    <row r="8651" spans="1:4" x14ac:dyDescent="0.25">
      <c r="A8651" s="4" t="str">
        <f t="shared" si="223"/>
        <v/>
      </c>
      <c r="D8651" s="5"/>
    </row>
    <row r="8652" spans="1:4" x14ac:dyDescent="0.25">
      <c r="A8652" s="4" t="str">
        <f t="shared" si="223"/>
        <v/>
      </c>
      <c r="D8652" s="5"/>
    </row>
    <row r="8653" spans="1:4" x14ac:dyDescent="0.25">
      <c r="A8653" s="4" t="str">
        <f t="shared" si="223"/>
        <v/>
      </c>
      <c r="D8653" s="5"/>
    </row>
    <row r="8654" spans="1:4" x14ac:dyDescent="0.25">
      <c r="A8654" s="4" t="str">
        <f t="shared" si="223"/>
        <v/>
      </c>
      <c r="D8654" s="5"/>
    </row>
    <row r="8655" spans="1:4" x14ac:dyDescent="0.25">
      <c r="A8655" s="4" t="str">
        <f t="shared" si="223"/>
        <v/>
      </c>
      <c r="D8655" s="5"/>
    </row>
    <row r="8656" spans="1:4" x14ac:dyDescent="0.25">
      <c r="A8656" s="4" t="str">
        <f t="shared" si="223"/>
        <v/>
      </c>
      <c r="D8656" s="5"/>
    </row>
    <row r="8657" spans="1:4" x14ac:dyDescent="0.25">
      <c r="A8657" s="4" t="str">
        <f t="shared" si="223"/>
        <v/>
      </c>
      <c r="D8657" s="5"/>
    </row>
    <row r="8658" spans="1:4" x14ac:dyDescent="0.25">
      <c r="A8658" s="4" t="str">
        <f t="shared" si="223"/>
        <v/>
      </c>
      <c r="D8658" s="5"/>
    </row>
    <row r="8659" spans="1:4" x14ac:dyDescent="0.25">
      <c r="A8659" s="4" t="str">
        <f t="shared" si="223"/>
        <v/>
      </c>
      <c r="D8659" s="5"/>
    </row>
    <row r="8660" spans="1:4" x14ac:dyDescent="0.25">
      <c r="A8660" s="4" t="str">
        <f t="shared" si="223"/>
        <v/>
      </c>
      <c r="D8660" s="5"/>
    </row>
    <row r="8661" spans="1:4" x14ac:dyDescent="0.25">
      <c r="A8661" s="4" t="str">
        <f t="shared" si="223"/>
        <v/>
      </c>
      <c r="D8661" s="5"/>
    </row>
    <row r="8662" spans="1:4" x14ac:dyDescent="0.25">
      <c r="A8662" s="4" t="str">
        <f t="shared" si="223"/>
        <v/>
      </c>
      <c r="D8662" s="5"/>
    </row>
    <row r="8663" spans="1:4" x14ac:dyDescent="0.25">
      <c r="A8663" s="4" t="str">
        <f t="shared" si="223"/>
        <v/>
      </c>
      <c r="D8663" s="5"/>
    </row>
    <row r="8664" spans="1:4" x14ac:dyDescent="0.25">
      <c r="A8664" s="4" t="str">
        <f t="shared" si="223"/>
        <v/>
      </c>
      <c r="D8664" s="5"/>
    </row>
    <row r="8665" spans="1:4" x14ac:dyDescent="0.25">
      <c r="A8665" s="4" t="str">
        <f t="shared" si="223"/>
        <v/>
      </c>
      <c r="D8665" s="5"/>
    </row>
    <row r="8666" spans="1:4" x14ac:dyDescent="0.25">
      <c r="A8666" s="4" t="str">
        <f t="shared" si="223"/>
        <v/>
      </c>
      <c r="D8666" s="5"/>
    </row>
    <row r="8667" spans="1:4" x14ac:dyDescent="0.25">
      <c r="A8667" s="4" t="str">
        <f t="shared" si="223"/>
        <v/>
      </c>
      <c r="D8667" s="5"/>
    </row>
    <row r="8668" spans="1:4" x14ac:dyDescent="0.25">
      <c r="A8668" s="4" t="str">
        <f t="shared" si="223"/>
        <v/>
      </c>
      <c r="D8668" s="5"/>
    </row>
    <row r="8669" spans="1:4" x14ac:dyDescent="0.25">
      <c r="A8669" s="4" t="str">
        <f t="shared" si="223"/>
        <v/>
      </c>
      <c r="D8669" s="5"/>
    </row>
    <row r="8670" spans="1:4" x14ac:dyDescent="0.25">
      <c r="A8670" s="4" t="str">
        <f t="shared" si="223"/>
        <v/>
      </c>
      <c r="D8670" s="5"/>
    </row>
    <row r="8671" spans="1:4" x14ac:dyDescent="0.25">
      <c r="A8671" s="4" t="str">
        <f t="shared" si="223"/>
        <v/>
      </c>
      <c r="D8671" s="5"/>
    </row>
    <row r="8672" spans="1:4" x14ac:dyDescent="0.25">
      <c r="A8672" s="4" t="str">
        <f t="shared" si="223"/>
        <v/>
      </c>
      <c r="D8672" s="5"/>
    </row>
    <row r="8673" spans="1:4" x14ac:dyDescent="0.25">
      <c r="A8673" s="4" t="str">
        <f t="shared" si="223"/>
        <v/>
      </c>
      <c r="D8673" s="5"/>
    </row>
    <row r="8674" spans="1:4" x14ac:dyDescent="0.25">
      <c r="A8674" s="4" t="str">
        <f t="shared" si="223"/>
        <v/>
      </c>
      <c r="D8674" s="5"/>
    </row>
    <row r="8675" spans="1:4" x14ac:dyDescent="0.25">
      <c r="A8675" s="4" t="str">
        <f t="shared" si="223"/>
        <v/>
      </c>
      <c r="D8675" s="5"/>
    </row>
    <row r="8676" spans="1:4" x14ac:dyDescent="0.25">
      <c r="A8676" s="4" t="str">
        <f t="shared" si="223"/>
        <v/>
      </c>
      <c r="D8676" s="5"/>
    </row>
    <row r="8677" spans="1:4" x14ac:dyDescent="0.25">
      <c r="A8677" s="4" t="str">
        <f t="shared" si="223"/>
        <v/>
      </c>
      <c r="D8677" s="5"/>
    </row>
    <row r="8678" spans="1:4" x14ac:dyDescent="0.25">
      <c r="A8678" s="4" t="str">
        <f t="shared" si="223"/>
        <v/>
      </c>
      <c r="D8678" s="5"/>
    </row>
    <row r="8679" spans="1:4" x14ac:dyDescent="0.25">
      <c r="A8679" s="4" t="str">
        <f t="shared" si="223"/>
        <v/>
      </c>
      <c r="D8679" s="5"/>
    </row>
    <row r="8680" spans="1:4" x14ac:dyDescent="0.25">
      <c r="A8680" s="4" t="str">
        <f t="shared" si="223"/>
        <v/>
      </c>
      <c r="D8680" s="5"/>
    </row>
    <row r="8681" spans="1:4" x14ac:dyDescent="0.25">
      <c r="A8681" s="4" t="str">
        <f t="shared" si="223"/>
        <v/>
      </c>
      <c r="D8681" s="5"/>
    </row>
    <row r="8682" spans="1:4" x14ac:dyDescent="0.25">
      <c r="A8682" s="4" t="str">
        <f t="shared" si="223"/>
        <v/>
      </c>
      <c r="D8682" s="5"/>
    </row>
    <row r="8683" spans="1:4" x14ac:dyDescent="0.25">
      <c r="A8683" s="4" t="str">
        <f t="shared" si="223"/>
        <v/>
      </c>
      <c r="D8683" s="5"/>
    </row>
    <row r="8684" spans="1:4" x14ac:dyDescent="0.25">
      <c r="A8684" s="4" t="str">
        <f t="shared" si="223"/>
        <v/>
      </c>
      <c r="D8684" s="5"/>
    </row>
    <row r="8685" spans="1:4" x14ac:dyDescent="0.25">
      <c r="A8685" s="4" t="str">
        <f t="shared" si="223"/>
        <v/>
      </c>
      <c r="D8685" s="5"/>
    </row>
    <row r="8686" spans="1:4" x14ac:dyDescent="0.25">
      <c r="A8686" s="4" t="str">
        <f t="shared" si="223"/>
        <v/>
      </c>
      <c r="D8686" s="5"/>
    </row>
    <row r="8687" spans="1:4" x14ac:dyDescent="0.25">
      <c r="A8687" s="4" t="str">
        <f t="shared" si="223"/>
        <v/>
      </c>
      <c r="D8687" s="5"/>
    </row>
    <row r="8688" spans="1:4" x14ac:dyDescent="0.25">
      <c r="A8688" s="4" t="str">
        <f t="shared" si="223"/>
        <v/>
      </c>
      <c r="D8688" s="5"/>
    </row>
    <row r="8689" spans="1:4" x14ac:dyDescent="0.25">
      <c r="A8689" s="4" t="str">
        <f t="shared" si="223"/>
        <v/>
      </c>
      <c r="D8689" s="5"/>
    </row>
    <row r="8690" spans="1:4" x14ac:dyDescent="0.25">
      <c r="A8690" s="4" t="str">
        <f t="shared" si="223"/>
        <v/>
      </c>
      <c r="D8690" s="5"/>
    </row>
    <row r="8691" spans="1:4" x14ac:dyDescent="0.25">
      <c r="A8691" s="4" t="str">
        <f t="shared" si="223"/>
        <v/>
      </c>
      <c r="D8691" s="5"/>
    </row>
    <row r="8692" spans="1:4" x14ac:dyDescent="0.25">
      <c r="A8692" s="4" t="str">
        <f t="shared" si="223"/>
        <v/>
      </c>
      <c r="D8692" s="5"/>
    </row>
    <row r="8693" spans="1:4" x14ac:dyDescent="0.25">
      <c r="A8693" s="4" t="str">
        <f t="shared" si="223"/>
        <v/>
      </c>
      <c r="D8693" s="5"/>
    </row>
    <row r="8694" spans="1:4" x14ac:dyDescent="0.25">
      <c r="A8694" s="4" t="str">
        <f t="shared" si="223"/>
        <v/>
      </c>
      <c r="D8694" s="5"/>
    </row>
    <row r="8695" spans="1:4" x14ac:dyDescent="0.25">
      <c r="A8695" s="4" t="str">
        <f t="shared" si="223"/>
        <v/>
      </c>
      <c r="D8695" s="5"/>
    </row>
    <row r="8696" spans="1:4" x14ac:dyDescent="0.25">
      <c r="A8696" s="4" t="str">
        <f t="shared" si="223"/>
        <v/>
      </c>
      <c r="D8696" s="5"/>
    </row>
    <row r="8697" spans="1:4" x14ac:dyDescent="0.25">
      <c r="A8697" s="4" t="str">
        <f t="shared" si="223"/>
        <v/>
      </c>
      <c r="D8697" s="5"/>
    </row>
    <row r="8698" spans="1:4" x14ac:dyDescent="0.25">
      <c r="A8698" s="4" t="str">
        <f t="shared" si="223"/>
        <v/>
      </c>
      <c r="D8698" s="5"/>
    </row>
    <row r="8699" spans="1:4" x14ac:dyDescent="0.25">
      <c r="A8699" s="4" t="str">
        <f t="shared" si="223"/>
        <v/>
      </c>
      <c r="D8699" s="5"/>
    </row>
    <row r="8700" spans="1:4" x14ac:dyDescent="0.25">
      <c r="A8700" s="4" t="str">
        <f t="shared" si="223"/>
        <v/>
      </c>
      <c r="D8700" s="5"/>
    </row>
    <row r="8701" spans="1:4" x14ac:dyDescent="0.25">
      <c r="A8701" s="4" t="str">
        <f t="shared" si="223"/>
        <v/>
      </c>
      <c r="D8701" s="5"/>
    </row>
    <row r="8702" spans="1:4" x14ac:dyDescent="0.25">
      <c r="A8702" s="4" t="str">
        <f t="shared" si="223"/>
        <v/>
      </c>
      <c r="D8702" s="5"/>
    </row>
    <row r="8703" spans="1:4" x14ac:dyDescent="0.25">
      <c r="A8703" s="4" t="str">
        <f t="shared" si="223"/>
        <v/>
      </c>
      <c r="D8703" s="5"/>
    </row>
    <row r="8704" spans="1:4" x14ac:dyDescent="0.25">
      <c r="A8704" s="4" t="str">
        <f t="shared" si="223"/>
        <v/>
      </c>
      <c r="D8704" s="5"/>
    </row>
    <row r="8705" spans="1:4" x14ac:dyDescent="0.25">
      <c r="A8705" s="4" t="str">
        <f t="shared" si="223"/>
        <v/>
      </c>
      <c r="D8705" s="5"/>
    </row>
    <row r="8706" spans="1:4" x14ac:dyDescent="0.25">
      <c r="A8706" s="4" t="str">
        <f t="shared" si="223"/>
        <v/>
      </c>
      <c r="D8706" s="5"/>
    </row>
    <row r="8707" spans="1:4" x14ac:dyDescent="0.25">
      <c r="A8707" s="4" t="str">
        <f t="shared" ref="A8707:A8770" si="224">B8707&amp;C8707&amp;D8707&amp;E8707</f>
        <v/>
      </c>
      <c r="D8707" s="5"/>
    </row>
    <row r="8708" spans="1:4" x14ac:dyDescent="0.25">
      <c r="A8708" s="4" t="str">
        <f t="shared" si="224"/>
        <v/>
      </c>
      <c r="D8708" s="5"/>
    </row>
    <row r="8709" spans="1:4" x14ac:dyDescent="0.25">
      <c r="A8709" s="4" t="str">
        <f t="shared" si="224"/>
        <v/>
      </c>
      <c r="D8709" s="5"/>
    </row>
    <row r="8710" spans="1:4" x14ac:dyDescent="0.25">
      <c r="A8710" s="4" t="str">
        <f t="shared" si="224"/>
        <v/>
      </c>
      <c r="D8710" s="5"/>
    </row>
    <row r="8711" spans="1:4" x14ac:dyDescent="0.25">
      <c r="A8711" s="4" t="str">
        <f t="shared" si="224"/>
        <v/>
      </c>
      <c r="D8711" s="5"/>
    </row>
    <row r="8712" spans="1:4" x14ac:dyDescent="0.25">
      <c r="A8712" s="4" t="str">
        <f t="shared" si="224"/>
        <v/>
      </c>
      <c r="D8712" s="5"/>
    </row>
    <row r="8713" spans="1:4" x14ac:dyDescent="0.25">
      <c r="A8713" s="4" t="str">
        <f t="shared" si="224"/>
        <v/>
      </c>
      <c r="D8713" s="5"/>
    </row>
    <row r="8714" spans="1:4" x14ac:dyDescent="0.25">
      <c r="A8714" s="4" t="str">
        <f t="shared" si="224"/>
        <v/>
      </c>
      <c r="D8714" s="5"/>
    </row>
    <row r="8715" spans="1:4" x14ac:dyDescent="0.25">
      <c r="A8715" s="4" t="str">
        <f t="shared" si="224"/>
        <v/>
      </c>
      <c r="D8715" s="5"/>
    </row>
    <row r="8716" spans="1:4" x14ac:dyDescent="0.25">
      <c r="A8716" s="4" t="str">
        <f t="shared" si="224"/>
        <v/>
      </c>
      <c r="D8716" s="5"/>
    </row>
    <row r="8717" spans="1:4" x14ac:dyDescent="0.25">
      <c r="A8717" s="4" t="str">
        <f t="shared" si="224"/>
        <v/>
      </c>
      <c r="D8717" s="5"/>
    </row>
    <row r="8718" spans="1:4" x14ac:dyDescent="0.25">
      <c r="A8718" s="4" t="str">
        <f t="shared" si="224"/>
        <v/>
      </c>
      <c r="D8718" s="5"/>
    </row>
    <row r="8719" spans="1:4" x14ac:dyDescent="0.25">
      <c r="A8719" s="4" t="str">
        <f t="shared" si="224"/>
        <v/>
      </c>
      <c r="D8719" s="5"/>
    </row>
    <row r="8720" spans="1:4" x14ac:dyDescent="0.25">
      <c r="A8720" s="4" t="str">
        <f t="shared" si="224"/>
        <v/>
      </c>
      <c r="D8720" s="5"/>
    </row>
    <row r="8721" spans="1:4" x14ac:dyDescent="0.25">
      <c r="A8721" s="4" t="str">
        <f t="shared" si="224"/>
        <v/>
      </c>
      <c r="D8721" s="5"/>
    </row>
    <row r="8722" spans="1:4" x14ac:dyDescent="0.25">
      <c r="A8722" s="4" t="str">
        <f t="shared" si="224"/>
        <v/>
      </c>
      <c r="D8722" s="5"/>
    </row>
    <row r="8723" spans="1:4" x14ac:dyDescent="0.25">
      <c r="A8723" s="4" t="str">
        <f t="shared" si="224"/>
        <v/>
      </c>
      <c r="D8723" s="5"/>
    </row>
    <row r="8724" spans="1:4" x14ac:dyDescent="0.25">
      <c r="A8724" s="4" t="str">
        <f t="shared" si="224"/>
        <v/>
      </c>
      <c r="D8724" s="5"/>
    </row>
    <row r="8725" spans="1:4" x14ac:dyDescent="0.25">
      <c r="A8725" s="4" t="str">
        <f t="shared" si="224"/>
        <v/>
      </c>
      <c r="D8725" s="5"/>
    </row>
    <row r="8726" spans="1:4" x14ac:dyDescent="0.25">
      <c r="A8726" s="4" t="str">
        <f t="shared" si="224"/>
        <v/>
      </c>
      <c r="D8726" s="5"/>
    </row>
    <row r="8727" spans="1:4" x14ac:dyDescent="0.25">
      <c r="A8727" s="4" t="str">
        <f t="shared" si="224"/>
        <v/>
      </c>
      <c r="D8727" s="5"/>
    </row>
    <row r="8728" spans="1:4" x14ac:dyDescent="0.25">
      <c r="A8728" s="4" t="str">
        <f t="shared" si="224"/>
        <v/>
      </c>
      <c r="D8728" s="5"/>
    </row>
    <row r="8729" spans="1:4" x14ac:dyDescent="0.25">
      <c r="A8729" s="4" t="str">
        <f t="shared" si="224"/>
        <v/>
      </c>
      <c r="D8729" s="5"/>
    </row>
    <row r="8730" spans="1:4" x14ac:dyDescent="0.25">
      <c r="A8730" s="4" t="str">
        <f t="shared" si="224"/>
        <v/>
      </c>
      <c r="D8730" s="5"/>
    </row>
    <row r="8731" spans="1:4" x14ac:dyDescent="0.25">
      <c r="A8731" s="4" t="str">
        <f t="shared" si="224"/>
        <v/>
      </c>
      <c r="D8731" s="5"/>
    </row>
    <row r="8732" spans="1:4" x14ac:dyDescent="0.25">
      <c r="A8732" s="4" t="str">
        <f t="shared" si="224"/>
        <v/>
      </c>
      <c r="D8732" s="5"/>
    </row>
    <row r="8733" spans="1:4" x14ac:dyDescent="0.25">
      <c r="A8733" s="4" t="str">
        <f t="shared" si="224"/>
        <v/>
      </c>
      <c r="D8733" s="5"/>
    </row>
    <row r="8734" spans="1:4" x14ac:dyDescent="0.25">
      <c r="A8734" s="4" t="str">
        <f t="shared" si="224"/>
        <v/>
      </c>
      <c r="D8734" s="5"/>
    </row>
    <row r="8735" spans="1:4" x14ac:dyDescent="0.25">
      <c r="A8735" s="4" t="str">
        <f t="shared" si="224"/>
        <v/>
      </c>
      <c r="D8735" s="5"/>
    </row>
    <row r="8736" spans="1:4" x14ac:dyDescent="0.25">
      <c r="A8736" s="4" t="str">
        <f t="shared" si="224"/>
        <v/>
      </c>
      <c r="D8736" s="5"/>
    </row>
    <row r="8737" spans="1:4" x14ac:dyDescent="0.25">
      <c r="A8737" s="4" t="str">
        <f t="shared" si="224"/>
        <v/>
      </c>
      <c r="D8737" s="5"/>
    </row>
    <row r="8738" spans="1:4" x14ac:dyDescent="0.25">
      <c r="A8738" s="4" t="str">
        <f t="shared" si="224"/>
        <v/>
      </c>
      <c r="D8738" s="5"/>
    </row>
    <row r="8739" spans="1:4" x14ac:dyDescent="0.25">
      <c r="A8739" s="4" t="str">
        <f t="shared" si="224"/>
        <v/>
      </c>
      <c r="D8739" s="5"/>
    </row>
    <row r="8740" spans="1:4" x14ac:dyDescent="0.25">
      <c r="A8740" s="4" t="str">
        <f t="shared" si="224"/>
        <v/>
      </c>
      <c r="D8740" s="5"/>
    </row>
    <row r="8741" spans="1:4" x14ac:dyDescent="0.25">
      <c r="A8741" s="4" t="str">
        <f t="shared" si="224"/>
        <v/>
      </c>
      <c r="D8741" s="5"/>
    </row>
    <row r="8742" spans="1:4" x14ac:dyDescent="0.25">
      <c r="A8742" s="4" t="str">
        <f t="shared" si="224"/>
        <v/>
      </c>
      <c r="D8742" s="5"/>
    </row>
    <row r="8743" spans="1:4" x14ac:dyDescent="0.25">
      <c r="A8743" s="4" t="str">
        <f t="shared" si="224"/>
        <v/>
      </c>
      <c r="D8743" s="5"/>
    </row>
    <row r="8744" spans="1:4" x14ac:dyDescent="0.25">
      <c r="A8744" s="4" t="str">
        <f t="shared" si="224"/>
        <v/>
      </c>
      <c r="D8744" s="5"/>
    </row>
    <row r="8745" spans="1:4" x14ac:dyDescent="0.25">
      <c r="A8745" s="4" t="str">
        <f t="shared" si="224"/>
        <v/>
      </c>
      <c r="D8745" s="5"/>
    </row>
    <row r="8746" spans="1:4" x14ac:dyDescent="0.25">
      <c r="A8746" s="4" t="str">
        <f t="shared" si="224"/>
        <v/>
      </c>
      <c r="D8746" s="5"/>
    </row>
    <row r="8747" spans="1:4" x14ac:dyDescent="0.25">
      <c r="A8747" s="4" t="str">
        <f t="shared" si="224"/>
        <v/>
      </c>
      <c r="D8747" s="5"/>
    </row>
    <row r="8748" spans="1:4" x14ac:dyDescent="0.25">
      <c r="A8748" s="4" t="str">
        <f t="shared" si="224"/>
        <v/>
      </c>
      <c r="D8748" s="5"/>
    </row>
    <row r="8749" spans="1:4" x14ac:dyDescent="0.25">
      <c r="A8749" s="4" t="str">
        <f t="shared" si="224"/>
        <v/>
      </c>
      <c r="D8749" s="5"/>
    </row>
    <row r="8750" spans="1:4" x14ac:dyDescent="0.25">
      <c r="A8750" s="4" t="str">
        <f t="shared" si="224"/>
        <v/>
      </c>
      <c r="D8750" s="5"/>
    </row>
    <row r="8751" spans="1:4" x14ac:dyDescent="0.25">
      <c r="A8751" s="4" t="str">
        <f t="shared" si="224"/>
        <v/>
      </c>
      <c r="D8751" s="5"/>
    </row>
    <row r="8752" spans="1:4" x14ac:dyDescent="0.25">
      <c r="A8752" s="4" t="str">
        <f t="shared" si="224"/>
        <v/>
      </c>
      <c r="D8752" s="5"/>
    </row>
    <row r="8753" spans="1:4" x14ac:dyDescent="0.25">
      <c r="A8753" s="4" t="str">
        <f t="shared" si="224"/>
        <v/>
      </c>
      <c r="D8753" s="5"/>
    </row>
    <row r="8754" spans="1:4" x14ac:dyDescent="0.25">
      <c r="A8754" s="4" t="str">
        <f t="shared" si="224"/>
        <v/>
      </c>
      <c r="D8754" s="5"/>
    </row>
    <row r="8755" spans="1:4" x14ac:dyDescent="0.25">
      <c r="A8755" s="4" t="str">
        <f t="shared" si="224"/>
        <v/>
      </c>
      <c r="D8755" s="5"/>
    </row>
    <row r="8756" spans="1:4" x14ac:dyDescent="0.25">
      <c r="A8756" s="4" t="str">
        <f t="shared" si="224"/>
        <v/>
      </c>
      <c r="D8756" s="5"/>
    </row>
    <row r="8757" spans="1:4" x14ac:dyDescent="0.25">
      <c r="A8757" s="4" t="str">
        <f t="shared" si="224"/>
        <v/>
      </c>
      <c r="D8757" s="5"/>
    </row>
    <row r="8758" spans="1:4" x14ac:dyDescent="0.25">
      <c r="A8758" s="4" t="str">
        <f t="shared" si="224"/>
        <v/>
      </c>
      <c r="D8758" s="5"/>
    </row>
    <row r="8759" spans="1:4" x14ac:dyDescent="0.25">
      <c r="A8759" s="4" t="str">
        <f t="shared" si="224"/>
        <v/>
      </c>
      <c r="D8759" s="5"/>
    </row>
    <row r="8760" spans="1:4" x14ac:dyDescent="0.25">
      <c r="A8760" s="4" t="str">
        <f t="shared" si="224"/>
        <v/>
      </c>
      <c r="D8760" s="5"/>
    </row>
    <row r="8761" spans="1:4" x14ac:dyDescent="0.25">
      <c r="A8761" s="4" t="str">
        <f t="shared" si="224"/>
        <v/>
      </c>
      <c r="D8761" s="5"/>
    </row>
    <row r="8762" spans="1:4" x14ac:dyDescent="0.25">
      <c r="A8762" s="4" t="str">
        <f t="shared" si="224"/>
        <v/>
      </c>
      <c r="D8762" s="5"/>
    </row>
    <row r="8763" spans="1:4" x14ac:dyDescent="0.25">
      <c r="A8763" s="4" t="str">
        <f t="shared" si="224"/>
        <v/>
      </c>
      <c r="D8763" s="5"/>
    </row>
    <row r="8764" spans="1:4" x14ac:dyDescent="0.25">
      <c r="A8764" s="4" t="str">
        <f t="shared" si="224"/>
        <v/>
      </c>
      <c r="D8764" s="5"/>
    </row>
    <row r="8765" spans="1:4" x14ac:dyDescent="0.25">
      <c r="A8765" s="4" t="str">
        <f t="shared" si="224"/>
        <v/>
      </c>
      <c r="D8765" s="5"/>
    </row>
    <row r="8766" spans="1:4" x14ac:dyDescent="0.25">
      <c r="A8766" s="4" t="str">
        <f t="shared" si="224"/>
        <v/>
      </c>
      <c r="D8766" s="5"/>
    </row>
    <row r="8767" spans="1:4" x14ac:dyDescent="0.25">
      <c r="A8767" s="4" t="str">
        <f t="shared" si="224"/>
        <v/>
      </c>
      <c r="D8767" s="5"/>
    </row>
    <row r="8768" spans="1:4" x14ac:dyDescent="0.25">
      <c r="A8768" s="4" t="str">
        <f t="shared" si="224"/>
        <v/>
      </c>
      <c r="D8768" s="5"/>
    </row>
    <row r="8769" spans="1:4" x14ac:dyDescent="0.25">
      <c r="A8769" s="4" t="str">
        <f t="shared" si="224"/>
        <v/>
      </c>
      <c r="D8769" s="5"/>
    </row>
    <row r="8770" spans="1:4" x14ac:dyDescent="0.25">
      <c r="A8770" s="4" t="str">
        <f t="shared" si="224"/>
        <v/>
      </c>
      <c r="D8770" s="5"/>
    </row>
    <row r="8771" spans="1:4" x14ac:dyDescent="0.25">
      <c r="A8771" s="4" t="str">
        <f t="shared" ref="A8771:A8834" si="225">B8771&amp;C8771&amp;D8771&amp;E8771</f>
        <v/>
      </c>
      <c r="D8771" s="5"/>
    </row>
    <row r="8772" spans="1:4" x14ac:dyDescent="0.25">
      <c r="A8772" s="4" t="str">
        <f t="shared" si="225"/>
        <v/>
      </c>
      <c r="D8772" s="5"/>
    </row>
    <row r="8773" spans="1:4" x14ac:dyDescent="0.25">
      <c r="A8773" s="4" t="str">
        <f t="shared" si="225"/>
        <v/>
      </c>
      <c r="D8773" s="5"/>
    </row>
    <row r="8774" spans="1:4" x14ac:dyDescent="0.25">
      <c r="A8774" s="4" t="str">
        <f t="shared" si="225"/>
        <v/>
      </c>
      <c r="D8774" s="5"/>
    </row>
    <row r="8775" spans="1:4" x14ac:dyDescent="0.25">
      <c r="A8775" s="4" t="str">
        <f t="shared" si="225"/>
        <v/>
      </c>
      <c r="D8775" s="5"/>
    </row>
    <row r="8776" spans="1:4" x14ac:dyDescent="0.25">
      <c r="A8776" s="4" t="str">
        <f t="shared" si="225"/>
        <v/>
      </c>
      <c r="D8776" s="5"/>
    </row>
    <row r="8777" spans="1:4" x14ac:dyDescent="0.25">
      <c r="A8777" s="4" t="str">
        <f t="shared" si="225"/>
        <v/>
      </c>
      <c r="D8777" s="5"/>
    </row>
    <row r="8778" spans="1:4" x14ac:dyDescent="0.25">
      <c r="A8778" s="4" t="str">
        <f t="shared" si="225"/>
        <v/>
      </c>
      <c r="D8778" s="5"/>
    </row>
    <row r="8779" spans="1:4" x14ac:dyDescent="0.25">
      <c r="A8779" s="4" t="str">
        <f t="shared" si="225"/>
        <v/>
      </c>
      <c r="D8779" s="5"/>
    </row>
    <row r="8780" spans="1:4" x14ac:dyDescent="0.25">
      <c r="A8780" s="4" t="str">
        <f t="shared" si="225"/>
        <v/>
      </c>
      <c r="D8780" s="5"/>
    </row>
    <row r="8781" spans="1:4" x14ac:dyDescent="0.25">
      <c r="A8781" s="4" t="str">
        <f t="shared" si="225"/>
        <v/>
      </c>
      <c r="D8781" s="5"/>
    </row>
    <row r="8782" spans="1:4" x14ac:dyDescent="0.25">
      <c r="A8782" s="4" t="str">
        <f t="shared" si="225"/>
        <v/>
      </c>
      <c r="D8782" s="5"/>
    </row>
    <row r="8783" spans="1:4" x14ac:dyDescent="0.25">
      <c r="A8783" s="4" t="str">
        <f t="shared" si="225"/>
        <v/>
      </c>
      <c r="D8783" s="5"/>
    </row>
    <row r="8784" spans="1:4" x14ac:dyDescent="0.25">
      <c r="A8784" s="4" t="str">
        <f t="shared" si="225"/>
        <v/>
      </c>
      <c r="D8784" s="5"/>
    </row>
    <row r="8785" spans="1:4" x14ac:dyDescent="0.25">
      <c r="A8785" s="4" t="str">
        <f t="shared" si="225"/>
        <v/>
      </c>
      <c r="D8785" s="5"/>
    </row>
    <row r="8786" spans="1:4" x14ac:dyDescent="0.25">
      <c r="A8786" s="4" t="str">
        <f t="shared" si="225"/>
        <v/>
      </c>
      <c r="D8786" s="5"/>
    </row>
    <row r="8787" spans="1:4" x14ac:dyDescent="0.25">
      <c r="A8787" s="4" t="str">
        <f t="shared" si="225"/>
        <v/>
      </c>
      <c r="D8787" s="5"/>
    </row>
    <row r="8788" spans="1:4" x14ac:dyDescent="0.25">
      <c r="A8788" s="4" t="str">
        <f t="shared" si="225"/>
        <v/>
      </c>
      <c r="D8788" s="5"/>
    </row>
    <row r="8789" spans="1:4" x14ac:dyDescent="0.25">
      <c r="A8789" s="4" t="str">
        <f t="shared" si="225"/>
        <v/>
      </c>
      <c r="D8789" s="5"/>
    </row>
    <row r="8790" spans="1:4" x14ac:dyDescent="0.25">
      <c r="A8790" s="4" t="str">
        <f t="shared" si="225"/>
        <v/>
      </c>
      <c r="D8790" s="5"/>
    </row>
    <row r="8791" spans="1:4" x14ac:dyDescent="0.25">
      <c r="A8791" s="4" t="str">
        <f t="shared" si="225"/>
        <v/>
      </c>
      <c r="D8791" s="5"/>
    </row>
    <row r="8792" spans="1:4" x14ac:dyDescent="0.25">
      <c r="A8792" s="4" t="str">
        <f t="shared" si="225"/>
        <v/>
      </c>
      <c r="D8792" s="5"/>
    </row>
    <row r="8793" spans="1:4" x14ac:dyDescent="0.25">
      <c r="A8793" s="4" t="str">
        <f t="shared" si="225"/>
        <v/>
      </c>
      <c r="D8793" s="5"/>
    </row>
    <row r="8794" spans="1:4" x14ac:dyDescent="0.25">
      <c r="A8794" s="4" t="str">
        <f t="shared" si="225"/>
        <v/>
      </c>
      <c r="D8794" s="5"/>
    </row>
    <row r="8795" spans="1:4" x14ac:dyDescent="0.25">
      <c r="A8795" s="4" t="str">
        <f t="shared" si="225"/>
        <v/>
      </c>
      <c r="D8795" s="5"/>
    </row>
    <row r="8796" spans="1:4" x14ac:dyDescent="0.25">
      <c r="A8796" s="4" t="str">
        <f t="shared" si="225"/>
        <v/>
      </c>
      <c r="D8796" s="5"/>
    </row>
    <row r="8797" spans="1:4" x14ac:dyDescent="0.25">
      <c r="A8797" s="4" t="str">
        <f t="shared" si="225"/>
        <v/>
      </c>
      <c r="D8797" s="5"/>
    </row>
    <row r="8798" spans="1:4" x14ac:dyDescent="0.25">
      <c r="A8798" s="4" t="str">
        <f t="shared" si="225"/>
        <v/>
      </c>
      <c r="D8798" s="5"/>
    </row>
    <row r="8799" spans="1:4" x14ac:dyDescent="0.25">
      <c r="A8799" s="4" t="str">
        <f t="shared" si="225"/>
        <v/>
      </c>
      <c r="D8799" s="5"/>
    </row>
    <row r="8800" spans="1:4" x14ac:dyDescent="0.25">
      <c r="A8800" s="4" t="str">
        <f t="shared" si="225"/>
        <v/>
      </c>
      <c r="D8800" s="5"/>
    </row>
    <row r="8801" spans="1:4" x14ac:dyDescent="0.25">
      <c r="A8801" s="4" t="str">
        <f t="shared" si="225"/>
        <v/>
      </c>
      <c r="D8801" s="5"/>
    </row>
    <row r="8802" spans="1:4" x14ac:dyDescent="0.25">
      <c r="A8802" s="4" t="str">
        <f t="shared" si="225"/>
        <v/>
      </c>
      <c r="D8802" s="5"/>
    </row>
    <row r="8803" spans="1:4" x14ac:dyDescent="0.25">
      <c r="A8803" s="4" t="str">
        <f t="shared" si="225"/>
        <v/>
      </c>
      <c r="D8803" s="5"/>
    </row>
    <row r="8804" spans="1:4" x14ac:dyDescent="0.25">
      <c r="A8804" s="4" t="str">
        <f t="shared" si="225"/>
        <v/>
      </c>
      <c r="D8804" s="5"/>
    </row>
    <row r="8805" spans="1:4" x14ac:dyDescent="0.25">
      <c r="A8805" s="4" t="str">
        <f t="shared" si="225"/>
        <v/>
      </c>
      <c r="D8805" s="5"/>
    </row>
    <row r="8806" spans="1:4" x14ac:dyDescent="0.25">
      <c r="A8806" s="4" t="str">
        <f t="shared" si="225"/>
        <v/>
      </c>
      <c r="D8806" s="5"/>
    </row>
    <row r="8807" spans="1:4" x14ac:dyDescent="0.25">
      <c r="A8807" s="4" t="str">
        <f t="shared" si="225"/>
        <v/>
      </c>
      <c r="D8807" s="5"/>
    </row>
    <row r="8808" spans="1:4" x14ac:dyDescent="0.25">
      <c r="A8808" s="4" t="str">
        <f t="shared" si="225"/>
        <v/>
      </c>
      <c r="D8808" s="5"/>
    </row>
    <row r="8809" spans="1:4" x14ac:dyDescent="0.25">
      <c r="A8809" s="4" t="str">
        <f t="shared" si="225"/>
        <v/>
      </c>
      <c r="D8809" s="5"/>
    </row>
    <row r="8810" spans="1:4" x14ac:dyDescent="0.25">
      <c r="A8810" s="4" t="str">
        <f t="shared" si="225"/>
        <v/>
      </c>
      <c r="D8810" s="5"/>
    </row>
    <row r="8811" spans="1:4" x14ac:dyDescent="0.25">
      <c r="A8811" s="4" t="str">
        <f t="shared" si="225"/>
        <v/>
      </c>
      <c r="D8811" s="5"/>
    </row>
    <row r="8812" spans="1:4" x14ac:dyDescent="0.25">
      <c r="A8812" s="4" t="str">
        <f t="shared" si="225"/>
        <v/>
      </c>
      <c r="D8812" s="5"/>
    </row>
    <row r="8813" spans="1:4" x14ac:dyDescent="0.25">
      <c r="A8813" s="4" t="str">
        <f t="shared" si="225"/>
        <v/>
      </c>
      <c r="D8813" s="5"/>
    </row>
    <row r="8814" spans="1:4" x14ac:dyDescent="0.25">
      <c r="A8814" s="4" t="str">
        <f t="shared" si="225"/>
        <v/>
      </c>
      <c r="D8814" s="5"/>
    </row>
    <row r="8815" spans="1:4" x14ac:dyDescent="0.25">
      <c r="A8815" s="4" t="str">
        <f t="shared" si="225"/>
        <v/>
      </c>
      <c r="D8815" s="5"/>
    </row>
    <row r="8816" spans="1:4" x14ac:dyDescent="0.25">
      <c r="A8816" s="4" t="str">
        <f t="shared" si="225"/>
        <v/>
      </c>
      <c r="D8816" s="5"/>
    </row>
    <row r="8817" spans="1:4" x14ac:dyDescent="0.25">
      <c r="A8817" s="4" t="str">
        <f t="shared" si="225"/>
        <v/>
      </c>
      <c r="D8817" s="5"/>
    </row>
    <row r="8818" spans="1:4" x14ac:dyDescent="0.25">
      <c r="A8818" s="4" t="str">
        <f t="shared" si="225"/>
        <v/>
      </c>
      <c r="D8818" s="5"/>
    </row>
    <row r="8819" spans="1:4" x14ac:dyDescent="0.25">
      <c r="A8819" s="4" t="str">
        <f t="shared" si="225"/>
        <v/>
      </c>
      <c r="D8819" s="5"/>
    </row>
    <row r="8820" spans="1:4" x14ac:dyDescent="0.25">
      <c r="A8820" s="4" t="str">
        <f t="shared" si="225"/>
        <v/>
      </c>
      <c r="D8820" s="5"/>
    </row>
    <row r="8821" spans="1:4" x14ac:dyDescent="0.25">
      <c r="A8821" s="4" t="str">
        <f t="shared" si="225"/>
        <v/>
      </c>
      <c r="D8821" s="5"/>
    </row>
    <row r="8822" spans="1:4" x14ac:dyDescent="0.25">
      <c r="A8822" s="4" t="str">
        <f t="shared" si="225"/>
        <v/>
      </c>
      <c r="D8822" s="5"/>
    </row>
    <row r="8823" spans="1:4" x14ac:dyDescent="0.25">
      <c r="A8823" s="4" t="str">
        <f t="shared" si="225"/>
        <v/>
      </c>
      <c r="D8823" s="5"/>
    </row>
    <row r="8824" spans="1:4" x14ac:dyDescent="0.25">
      <c r="A8824" s="4" t="str">
        <f t="shared" si="225"/>
        <v/>
      </c>
      <c r="D8824" s="5"/>
    </row>
    <row r="8825" spans="1:4" x14ac:dyDescent="0.25">
      <c r="A8825" s="4" t="str">
        <f t="shared" si="225"/>
        <v/>
      </c>
      <c r="D8825" s="5"/>
    </row>
    <row r="8826" spans="1:4" x14ac:dyDescent="0.25">
      <c r="A8826" s="4" t="str">
        <f t="shared" si="225"/>
        <v/>
      </c>
      <c r="D8826" s="5"/>
    </row>
    <row r="8827" spans="1:4" x14ac:dyDescent="0.25">
      <c r="A8827" s="4" t="str">
        <f t="shared" si="225"/>
        <v/>
      </c>
      <c r="D8827" s="5"/>
    </row>
    <row r="8828" spans="1:4" x14ac:dyDescent="0.25">
      <c r="A8828" s="4" t="str">
        <f t="shared" si="225"/>
        <v/>
      </c>
      <c r="D8828" s="5"/>
    </row>
    <row r="8829" spans="1:4" x14ac:dyDescent="0.25">
      <c r="A8829" s="4" t="str">
        <f t="shared" si="225"/>
        <v/>
      </c>
      <c r="D8829" s="5"/>
    </row>
    <row r="8830" spans="1:4" x14ac:dyDescent="0.25">
      <c r="A8830" s="4" t="str">
        <f t="shared" si="225"/>
        <v/>
      </c>
      <c r="D8830" s="5"/>
    </row>
    <row r="8831" spans="1:4" x14ac:dyDescent="0.25">
      <c r="A8831" s="4" t="str">
        <f t="shared" si="225"/>
        <v/>
      </c>
      <c r="D8831" s="5"/>
    </row>
    <row r="8832" spans="1:4" x14ac:dyDescent="0.25">
      <c r="A8832" s="4" t="str">
        <f t="shared" si="225"/>
        <v/>
      </c>
      <c r="D8832" s="5"/>
    </row>
    <row r="8833" spans="1:4" x14ac:dyDescent="0.25">
      <c r="A8833" s="4" t="str">
        <f t="shared" si="225"/>
        <v/>
      </c>
      <c r="D8833" s="5"/>
    </row>
    <row r="8834" spans="1:4" x14ac:dyDescent="0.25">
      <c r="A8834" s="4" t="str">
        <f t="shared" si="225"/>
        <v/>
      </c>
      <c r="D8834" s="5"/>
    </row>
    <row r="8835" spans="1:4" x14ac:dyDescent="0.25">
      <c r="A8835" s="4" t="str">
        <f t="shared" ref="A8835:A8898" si="226">B8835&amp;C8835&amp;D8835&amp;E8835</f>
        <v/>
      </c>
      <c r="D8835" s="5"/>
    </row>
    <row r="8836" spans="1:4" x14ac:dyDescent="0.25">
      <c r="A8836" s="4" t="str">
        <f t="shared" si="226"/>
        <v/>
      </c>
      <c r="D8836" s="5"/>
    </row>
    <row r="8837" spans="1:4" x14ac:dyDescent="0.25">
      <c r="A8837" s="4" t="str">
        <f t="shared" si="226"/>
        <v/>
      </c>
      <c r="D8837" s="5"/>
    </row>
    <row r="8838" spans="1:4" x14ac:dyDescent="0.25">
      <c r="A8838" s="4" t="str">
        <f t="shared" si="226"/>
        <v/>
      </c>
      <c r="D8838" s="5"/>
    </row>
    <row r="8839" spans="1:4" x14ac:dyDescent="0.25">
      <c r="A8839" s="4" t="str">
        <f t="shared" si="226"/>
        <v/>
      </c>
      <c r="D8839" s="5"/>
    </row>
    <row r="8840" spans="1:4" x14ac:dyDescent="0.25">
      <c r="A8840" s="4" t="str">
        <f t="shared" si="226"/>
        <v/>
      </c>
      <c r="D8840" s="5"/>
    </row>
    <row r="8841" spans="1:4" x14ac:dyDescent="0.25">
      <c r="A8841" s="4" t="str">
        <f t="shared" si="226"/>
        <v/>
      </c>
      <c r="D8841" s="5"/>
    </row>
    <row r="8842" spans="1:4" x14ac:dyDescent="0.25">
      <c r="A8842" s="4" t="str">
        <f t="shared" si="226"/>
        <v/>
      </c>
      <c r="D8842" s="5"/>
    </row>
    <row r="8843" spans="1:4" x14ac:dyDescent="0.25">
      <c r="A8843" s="4" t="str">
        <f t="shared" si="226"/>
        <v/>
      </c>
      <c r="D8843" s="5"/>
    </row>
    <row r="8844" spans="1:4" x14ac:dyDescent="0.25">
      <c r="A8844" s="4" t="str">
        <f t="shared" si="226"/>
        <v/>
      </c>
      <c r="D8844" s="5"/>
    </row>
    <row r="8845" spans="1:4" x14ac:dyDescent="0.25">
      <c r="A8845" s="4" t="str">
        <f t="shared" si="226"/>
        <v/>
      </c>
      <c r="D8845" s="5"/>
    </row>
    <row r="8846" spans="1:4" x14ac:dyDescent="0.25">
      <c r="A8846" s="4" t="str">
        <f t="shared" si="226"/>
        <v/>
      </c>
      <c r="D8846" s="5"/>
    </row>
    <row r="8847" spans="1:4" x14ac:dyDescent="0.25">
      <c r="A8847" s="4" t="str">
        <f t="shared" si="226"/>
        <v/>
      </c>
      <c r="D8847" s="5"/>
    </row>
    <row r="8848" spans="1:4" x14ac:dyDescent="0.25">
      <c r="A8848" s="4" t="str">
        <f t="shared" si="226"/>
        <v/>
      </c>
      <c r="D8848" s="5"/>
    </row>
    <row r="8849" spans="1:4" x14ac:dyDescent="0.25">
      <c r="A8849" s="4" t="str">
        <f t="shared" si="226"/>
        <v/>
      </c>
      <c r="D8849" s="5"/>
    </row>
    <row r="8850" spans="1:4" x14ac:dyDescent="0.25">
      <c r="A8850" s="4" t="str">
        <f t="shared" si="226"/>
        <v/>
      </c>
      <c r="D8850" s="5"/>
    </row>
    <row r="8851" spans="1:4" x14ac:dyDescent="0.25">
      <c r="A8851" s="4" t="str">
        <f t="shared" si="226"/>
        <v/>
      </c>
      <c r="D8851" s="5"/>
    </row>
    <row r="8852" spans="1:4" x14ac:dyDescent="0.25">
      <c r="A8852" s="4" t="str">
        <f t="shared" si="226"/>
        <v/>
      </c>
      <c r="D8852" s="5"/>
    </row>
    <row r="8853" spans="1:4" x14ac:dyDescent="0.25">
      <c r="A8853" s="4" t="str">
        <f t="shared" si="226"/>
        <v/>
      </c>
      <c r="D8853" s="5"/>
    </row>
    <row r="8854" spans="1:4" x14ac:dyDescent="0.25">
      <c r="A8854" s="4" t="str">
        <f t="shared" si="226"/>
        <v/>
      </c>
      <c r="D8854" s="5"/>
    </row>
    <row r="8855" spans="1:4" x14ac:dyDescent="0.25">
      <c r="A8855" s="4" t="str">
        <f t="shared" si="226"/>
        <v/>
      </c>
      <c r="D8855" s="5"/>
    </row>
    <row r="8856" spans="1:4" x14ac:dyDescent="0.25">
      <c r="A8856" s="4" t="str">
        <f t="shared" si="226"/>
        <v/>
      </c>
      <c r="D8856" s="5"/>
    </row>
    <row r="8857" spans="1:4" x14ac:dyDescent="0.25">
      <c r="A8857" s="4" t="str">
        <f t="shared" si="226"/>
        <v/>
      </c>
      <c r="D8857" s="5"/>
    </row>
    <row r="8858" spans="1:4" x14ac:dyDescent="0.25">
      <c r="A8858" s="4" t="str">
        <f t="shared" si="226"/>
        <v/>
      </c>
      <c r="D8858" s="5"/>
    </row>
    <row r="8859" spans="1:4" x14ac:dyDescent="0.25">
      <c r="A8859" s="4" t="str">
        <f t="shared" si="226"/>
        <v/>
      </c>
      <c r="D8859" s="5"/>
    </row>
    <row r="8860" spans="1:4" x14ac:dyDescent="0.25">
      <c r="A8860" s="4" t="str">
        <f t="shared" si="226"/>
        <v/>
      </c>
      <c r="D8860" s="5"/>
    </row>
    <row r="8861" spans="1:4" x14ac:dyDescent="0.25">
      <c r="A8861" s="4" t="str">
        <f t="shared" si="226"/>
        <v/>
      </c>
      <c r="D8861" s="5"/>
    </row>
    <row r="8862" spans="1:4" x14ac:dyDescent="0.25">
      <c r="A8862" s="4" t="str">
        <f t="shared" si="226"/>
        <v/>
      </c>
      <c r="D8862" s="5"/>
    </row>
    <row r="8863" spans="1:4" x14ac:dyDescent="0.25">
      <c r="A8863" s="4" t="str">
        <f t="shared" si="226"/>
        <v/>
      </c>
      <c r="D8863" s="5"/>
    </row>
    <row r="8864" spans="1:4" x14ac:dyDescent="0.25">
      <c r="A8864" s="4" t="str">
        <f t="shared" si="226"/>
        <v/>
      </c>
      <c r="D8864" s="5"/>
    </row>
    <row r="8865" spans="1:4" x14ac:dyDescent="0.25">
      <c r="A8865" s="4" t="str">
        <f t="shared" si="226"/>
        <v/>
      </c>
      <c r="D8865" s="5"/>
    </row>
    <row r="8866" spans="1:4" x14ac:dyDescent="0.25">
      <c r="A8866" s="4" t="str">
        <f t="shared" si="226"/>
        <v/>
      </c>
      <c r="D8866" s="5"/>
    </row>
    <row r="8867" spans="1:4" x14ac:dyDescent="0.25">
      <c r="A8867" s="4" t="str">
        <f t="shared" si="226"/>
        <v/>
      </c>
      <c r="D8867" s="5"/>
    </row>
    <row r="8868" spans="1:4" x14ac:dyDescent="0.25">
      <c r="A8868" s="4" t="str">
        <f t="shared" si="226"/>
        <v/>
      </c>
      <c r="D8868" s="5"/>
    </row>
    <row r="8869" spans="1:4" x14ac:dyDescent="0.25">
      <c r="A8869" s="4" t="str">
        <f t="shared" si="226"/>
        <v/>
      </c>
      <c r="D8869" s="5"/>
    </row>
    <row r="8870" spans="1:4" x14ac:dyDescent="0.25">
      <c r="A8870" s="4" t="str">
        <f t="shared" si="226"/>
        <v/>
      </c>
      <c r="D8870" s="5"/>
    </row>
    <row r="8871" spans="1:4" x14ac:dyDescent="0.25">
      <c r="A8871" s="4" t="str">
        <f t="shared" si="226"/>
        <v/>
      </c>
      <c r="D8871" s="5"/>
    </row>
    <row r="8872" spans="1:4" x14ac:dyDescent="0.25">
      <c r="A8872" s="4" t="str">
        <f t="shared" si="226"/>
        <v/>
      </c>
      <c r="D8872" s="5"/>
    </row>
    <row r="8873" spans="1:4" x14ac:dyDescent="0.25">
      <c r="A8873" s="4" t="str">
        <f t="shared" si="226"/>
        <v/>
      </c>
      <c r="D8873" s="5"/>
    </row>
    <row r="8874" spans="1:4" x14ac:dyDescent="0.25">
      <c r="A8874" s="4" t="str">
        <f t="shared" si="226"/>
        <v/>
      </c>
      <c r="D8874" s="5"/>
    </row>
    <row r="8875" spans="1:4" x14ac:dyDescent="0.25">
      <c r="A8875" s="4" t="str">
        <f t="shared" si="226"/>
        <v/>
      </c>
      <c r="D8875" s="5"/>
    </row>
    <row r="8876" spans="1:4" x14ac:dyDescent="0.25">
      <c r="A8876" s="4" t="str">
        <f t="shared" si="226"/>
        <v/>
      </c>
      <c r="D8876" s="5"/>
    </row>
    <row r="8877" spans="1:4" x14ac:dyDescent="0.25">
      <c r="A8877" s="4" t="str">
        <f t="shared" si="226"/>
        <v/>
      </c>
      <c r="D8877" s="5"/>
    </row>
    <row r="8878" spans="1:4" x14ac:dyDescent="0.25">
      <c r="A8878" s="4" t="str">
        <f t="shared" si="226"/>
        <v/>
      </c>
      <c r="D8878" s="5"/>
    </row>
    <row r="8879" spans="1:4" x14ac:dyDescent="0.25">
      <c r="A8879" s="4" t="str">
        <f t="shared" si="226"/>
        <v/>
      </c>
      <c r="D8879" s="5"/>
    </row>
    <row r="8880" spans="1:4" x14ac:dyDescent="0.25">
      <c r="A8880" s="4" t="str">
        <f t="shared" si="226"/>
        <v/>
      </c>
      <c r="D8880" s="5"/>
    </row>
    <row r="8881" spans="1:4" x14ac:dyDescent="0.25">
      <c r="A8881" s="4" t="str">
        <f t="shared" si="226"/>
        <v/>
      </c>
      <c r="D8881" s="5"/>
    </row>
    <row r="8882" spans="1:4" x14ac:dyDescent="0.25">
      <c r="A8882" s="4" t="str">
        <f t="shared" si="226"/>
        <v/>
      </c>
      <c r="D8882" s="5"/>
    </row>
    <row r="8883" spans="1:4" x14ac:dyDescent="0.25">
      <c r="A8883" s="4" t="str">
        <f t="shared" si="226"/>
        <v/>
      </c>
      <c r="D8883" s="5"/>
    </row>
    <row r="8884" spans="1:4" x14ac:dyDescent="0.25">
      <c r="A8884" s="4" t="str">
        <f t="shared" si="226"/>
        <v/>
      </c>
      <c r="D8884" s="5"/>
    </row>
    <row r="8885" spans="1:4" x14ac:dyDescent="0.25">
      <c r="A8885" s="4" t="str">
        <f t="shared" si="226"/>
        <v/>
      </c>
      <c r="D8885" s="5"/>
    </row>
    <row r="8886" spans="1:4" x14ac:dyDescent="0.25">
      <c r="A8886" s="4" t="str">
        <f t="shared" si="226"/>
        <v/>
      </c>
      <c r="D8886" s="5"/>
    </row>
    <row r="8887" spans="1:4" x14ac:dyDescent="0.25">
      <c r="A8887" s="4" t="str">
        <f t="shared" si="226"/>
        <v/>
      </c>
      <c r="D8887" s="5"/>
    </row>
    <row r="8888" spans="1:4" x14ac:dyDescent="0.25">
      <c r="A8888" s="4" t="str">
        <f t="shared" si="226"/>
        <v/>
      </c>
      <c r="D8888" s="5"/>
    </row>
    <row r="8889" spans="1:4" x14ac:dyDescent="0.25">
      <c r="A8889" s="4" t="str">
        <f t="shared" si="226"/>
        <v/>
      </c>
      <c r="D8889" s="5"/>
    </row>
    <row r="8890" spans="1:4" x14ac:dyDescent="0.25">
      <c r="A8890" s="4" t="str">
        <f t="shared" si="226"/>
        <v/>
      </c>
      <c r="D8890" s="5"/>
    </row>
    <row r="8891" spans="1:4" x14ac:dyDescent="0.25">
      <c r="A8891" s="4" t="str">
        <f t="shared" si="226"/>
        <v/>
      </c>
      <c r="D8891" s="5"/>
    </row>
    <row r="8892" spans="1:4" x14ac:dyDescent="0.25">
      <c r="A8892" s="4" t="str">
        <f t="shared" si="226"/>
        <v/>
      </c>
      <c r="D8892" s="5"/>
    </row>
    <row r="8893" spans="1:4" x14ac:dyDescent="0.25">
      <c r="A8893" s="4" t="str">
        <f t="shared" si="226"/>
        <v/>
      </c>
      <c r="D8893" s="5"/>
    </row>
    <row r="8894" spans="1:4" x14ac:dyDescent="0.25">
      <c r="A8894" s="4" t="str">
        <f t="shared" si="226"/>
        <v/>
      </c>
      <c r="D8894" s="5"/>
    </row>
    <row r="8895" spans="1:4" x14ac:dyDescent="0.25">
      <c r="A8895" s="4" t="str">
        <f t="shared" si="226"/>
        <v/>
      </c>
      <c r="D8895" s="5"/>
    </row>
    <row r="8896" spans="1:4" x14ac:dyDescent="0.25">
      <c r="A8896" s="4" t="str">
        <f t="shared" si="226"/>
        <v/>
      </c>
      <c r="D8896" s="5"/>
    </row>
    <row r="8897" spans="1:4" x14ac:dyDescent="0.25">
      <c r="A8897" s="4" t="str">
        <f t="shared" si="226"/>
        <v/>
      </c>
      <c r="D8897" s="5"/>
    </row>
    <row r="8898" spans="1:4" x14ac:dyDescent="0.25">
      <c r="A8898" s="4" t="str">
        <f t="shared" si="226"/>
        <v/>
      </c>
      <c r="D8898" s="5"/>
    </row>
    <row r="8899" spans="1:4" x14ac:dyDescent="0.25">
      <c r="A8899" s="4" t="str">
        <f t="shared" ref="A8899:A8962" si="227">B8899&amp;C8899&amp;D8899&amp;E8899</f>
        <v/>
      </c>
      <c r="D8899" s="5"/>
    </row>
    <row r="8900" spans="1:4" x14ac:dyDescent="0.25">
      <c r="A8900" s="4" t="str">
        <f t="shared" si="227"/>
        <v/>
      </c>
      <c r="D8900" s="5"/>
    </row>
    <row r="8901" spans="1:4" x14ac:dyDescent="0.25">
      <c r="A8901" s="4" t="str">
        <f t="shared" si="227"/>
        <v/>
      </c>
      <c r="D8901" s="5"/>
    </row>
    <row r="8902" spans="1:4" x14ac:dyDescent="0.25">
      <c r="A8902" s="4" t="str">
        <f t="shared" si="227"/>
        <v/>
      </c>
      <c r="D8902" s="5"/>
    </row>
    <row r="8903" spans="1:4" x14ac:dyDescent="0.25">
      <c r="A8903" s="4" t="str">
        <f t="shared" si="227"/>
        <v/>
      </c>
      <c r="D8903" s="5"/>
    </row>
    <row r="8904" spans="1:4" x14ac:dyDescent="0.25">
      <c r="A8904" s="4" t="str">
        <f t="shared" si="227"/>
        <v/>
      </c>
      <c r="D8904" s="5"/>
    </row>
    <row r="8905" spans="1:4" x14ac:dyDescent="0.25">
      <c r="A8905" s="4" t="str">
        <f t="shared" si="227"/>
        <v/>
      </c>
      <c r="D8905" s="5"/>
    </row>
    <row r="8906" spans="1:4" x14ac:dyDescent="0.25">
      <c r="A8906" s="4" t="str">
        <f t="shared" si="227"/>
        <v/>
      </c>
      <c r="D8906" s="5"/>
    </row>
    <row r="8907" spans="1:4" x14ac:dyDescent="0.25">
      <c r="A8907" s="4" t="str">
        <f t="shared" si="227"/>
        <v/>
      </c>
      <c r="D8907" s="5"/>
    </row>
    <row r="8908" spans="1:4" x14ac:dyDescent="0.25">
      <c r="A8908" s="4" t="str">
        <f t="shared" si="227"/>
        <v/>
      </c>
      <c r="D8908" s="5"/>
    </row>
    <row r="8909" spans="1:4" x14ac:dyDescent="0.25">
      <c r="A8909" s="4" t="str">
        <f t="shared" si="227"/>
        <v/>
      </c>
      <c r="D8909" s="5"/>
    </row>
    <row r="8910" spans="1:4" x14ac:dyDescent="0.25">
      <c r="A8910" s="4" t="str">
        <f t="shared" si="227"/>
        <v/>
      </c>
      <c r="D8910" s="5"/>
    </row>
    <row r="8911" spans="1:4" x14ac:dyDescent="0.25">
      <c r="A8911" s="4" t="str">
        <f t="shared" si="227"/>
        <v/>
      </c>
      <c r="D8911" s="5"/>
    </row>
    <row r="8912" spans="1:4" x14ac:dyDescent="0.25">
      <c r="A8912" s="4" t="str">
        <f t="shared" si="227"/>
        <v/>
      </c>
      <c r="D8912" s="5"/>
    </row>
    <row r="8913" spans="1:4" x14ac:dyDescent="0.25">
      <c r="A8913" s="4" t="str">
        <f t="shared" si="227"/>
        <v/>
      </c>
      <c r="D8913" s="5"/>
    </row>
    <row r="8914" spans="1:4" x14ac:dyDescent="0.25">
      <c r="A8914" s="4" t="str">
        <f t="shared" si="227"/>
        <v/>
      </c>
      <c r="D8914" s="5"/>
    </row>
    <row r="8915" spans="1:4" x14ac:dyDescent="0.25">
      <c r="A8915" s="4" t="str">
        <f t="shared" si="227"/>
        <v/>
      </c>
      <c r="D8915" s="5"/>
    </row>
    <row r="8916" spans="1:4" x14ac:dyDescent="0.25">
      <c r="A8916" s="4" t="str">
        <f t="shared" si="227"/>
        <v/>
      </c>
      <c r="D8916" s="5"/>
    </row>
    <row r="8917" spans="1:4" x14ac:dyDescent="0.25">
      <c r="A8917" s="4" t="str">
        <f t="shared" si="227"/>
        <v/>
      </c>
      <c r="D8917" s="5"/>
    </row>
    <row r="8918" spans="1:4" x14ac:dyDescent="0.25">
      <c r="A8918" s="4" t="str">
        <f t="shared" si="227"/>
        <v/>
      </c>
      <c r="D8918" s="5"/>
    </row>
    <row r="8919" spans="1:4" x14ac:dyDescent="0.25">
      <c r="A8919" s="4" t="str">
        <f t="shared" si="227"/>
        <v/>
      </c>
      <c r="D8919" s="5"/>
    </row>
    <row r="8920" spans="1:4" x14ac:dyDescent="0.25">
      <c r="A8920" s="4" t="str">
        <f t="shared" si="227"/>
        <v/>
      </c>
      <c r="D8920" s="5"/>
    </row>
    <row r="8921" spans="1:4" x14ac:dyDescent="0.25">
      <c r="A8921" s="4" t="str">
        <f t="shared" si="227"/>
        <v/>
      </c>
      <c r="D8921" s="5"/>
    </row>
    <row r="8922" spans="1:4" x14ac:dyDescent="0.25">
      <c r="A8922" s="4" t="str">
        <f t="shared" si="227"/>
        <v/>
      </c>
      <c r="D8922" s="5"/>
    </row>
    <row r="8923" spans="1:4" x14ac:dyDescent="0.25">
      <c r="A8923" s="4" t="str">
        <f t="shared" si="227"/>
        <v/>
      </c>
      <c r="D8923" s="5"/>
    </row>
    <row r="8924" spans="1:4" x14ac:dyDescent="0.25">
      <c r="A8924" s="4" t="str">
        <f t="shared" si="227"/>
        <v/>
      </c>
      <c r="D8924" s="5"/>
    </row>
    <row r="8925" spans="1:4" x14ac:dyDescent="0.25">
      <c r="A8925" s="4" t="str">
        <f t="shared" si="227"/>
        <v/>
      </c>
      <c r="D8925" s="5"/>
    </row>
    <row r="8926" spans="1:4" x14ac:dyDescent="0.25">
      <c r="A8926" s="4" t="str">
        <f t="shared" si="227"/>
        <v/>
      </c>
      <c r="D8926" s="5"/>
    </row>
    <row r="8927" spans="1:4" x14ac:dyDescent="0.25">
      <c r="A8927" s="4" t="str">
        <f t="shared" si="227"/>
        <v/>
      </c>
      <c r="D8927" s="5"/>
    </row>
    <row r="8928" spans="1:4" x14ac:dyDescent="0.25">
      <c r="A8928" s="4" t="str">
        <f t="shared" si="227"/>
        <v/>
      </c>
      <c r="D8928" s="5"/>
    </row>
    <row r="8929" spans="1:4" x14ac:dyDescent="0.25">
      <c r="A8929" s="4" t="str">
        <f t="shared" si="227"/>
        <v/>
      </c>
      <c r="D8929" s="5"/>
    </row>
    <row r="8930" spans="1:4" x14ac:dyDescent="0.25">
      <c r="A8930" s="4" t="str">
        <f t="shared" si="227"/>
        <v/>
      </c>
      <c r="D8930" s="5"/>
    </row>
    <row r="8931" spans="1:4" x14ac:dyDescent="0.25">
      <c r="A8931" s="4" t="str">
        <f t="shared" si="227"/>
        <v/>
      </c>
      <c r="D8931" s="5"/>
    </row>
    <row r="8932" spans="1:4" x14ac:dyDescent="0.25">
      <c r="A8932" s="4" t="str">
        <f t="shared" si="227"/>
        <v/>
      </c>
      <c r="D8932" s="5"/>
    </row>
    <row r="8933" spans="1:4" x14ac:dyDescent="0.25">
      <c r="A8933" s="4" t="str">
        <f t="shared" si="227"/>
        <v/>
      </c>
      <c r="D8933" s="5"/>
    </row>
    <row r="8934" spans="1:4" x14ac:dyDescent="0.25">
      <c r="A8934" s="4" t="str">
        <f t="shared" si="227"/>
        <v/>
      </c>
      <c r="D8934" s="5"/>
    </row>
    <row r="8935" spans="1:4" x14ac:dyDescent="0.25">
      <c r="A8935" s="4" t="str">
        <f t="shared" si="227"/>
        <v/>
      </c>
      <c r="D8935" s="5"/>
    </row>
    <row r="8936" spans="1:4" x14ac:dyDescent="0.25">
      <c r="A8936" s="4" t="str">
        <f t="shared" si="227"/>
        <v/>
      </c>
      <c r="D8936" s="5"/>
    </row>
    <row r="8937" spans="1:4" x14ac:dyDescent="0.25">
      <c r="A8937" s="4" t="str">
        <f t="shared" si="227"/>
        <v/>
      </c>
      <c r="D8937" s="5"/>
    </row>
    <row r="8938" spans="1:4" x14ac:dyDescent="0.25">
      <c r="A8938" s="4" t="str">
        <f t="shared" si="227"/>
        <v/>
      </c>
      <c r="D8938" s="5"/>
    </row>
    <row r="8939" spans="1:4" x14ac:dyDescent="0.25">
      <c r="A8939" s="4" t="str">
        <f t="shared" si="227"/>
        <v/>
      </c>
      <c r="D8939" s="5"/>
    </row>
    <row r="8940" spans="1:4" x14ac:dyDescent="0.25">
      <c r="A8940" s="4" t="str">
        <f t="shared" si="227"/>
        <v/>
      </c>
      <c r="D8940" s="5"/>
    </row>
    <row r="8941" spans="1:4" x14ac:dyDescent="0.25">
      <c r="A8941" s="4" t="str">
        <f t="shared" si="227"/>
        <v/>
      </c>
      <c r="D8941" s="5"/>
    </row>
    <row r="8942" spans="1:4" x14ac:dyDescent="0.25">
      <c r="A8942" s="4" t="str">
        <f t="shared" si="227"/>
        <v/>
      </c>
      <c r="D8942" s="5"/>
    </row>
    <row r="8943" spans="1:4" x14ac:dyDescent="0.25">
      <c r="A8943" s="4" t="str">
        <f t="shared" si="227"/>
        <v/>
      </c>
      <c r="D8943" s="5"/>
    </row>
    <row r="8944" spans="1:4" x14ac:dyDescent="0.25">
      <c r="A8944" s="4" t="str">
        <f t="shared" si="227"/>
        <v/>
      </c>
      <c r="D8944" s="5"/>
    </row>
    <row r="8945" spans="1:4" x14ac:dyDescent="0.25">
      <c r="A8945" s="4" t="str">
        <f t="shared" si="227"/>
        <v/>
      </c>
      <c r="D8945" s="5"/>
    </row>
    <row r="8946" spans="1:4" x14ac:dyDescent="0.25">
      <c r="A8946" s="4" t="str">
        <f t="shared" si="227"/>
        <v/>
      </c>
      <c r="D8946" s="5"/>
    </row>
    <row r="8947" spans="1:4" x14ac:dyDescent="0.25">
      <c r="A8947" s="4" t="str">
        <f t="shared" si="227"/>
        <v/>
      </c>
      <c r="D8947" s="5"/>
    </row>
    <row r="8948" spans="1:4" x14ac:dyDescent="0.25">
      <c r="A8948" s="4" t="str">
        <f t="shared" si="227"/>
        <v/>
      </c>
      <c r="D8948" s="5"/>
    </row>
    <row r="8949" spans="1:4" x14ac:dyDescent="0.25">
      <c r="A8949" s="4" t="str">
        <f t="shared" si="227"/>
        <v/>
      </c>
      <c r="D8949" s="5"/>
    </row>
    <row r="8950" spans="1:4" x14ac:dyDescent="0.25">
      <c r="A8950" s="4" t="str">
        <f t="shared" si="227"/>
        <v/>
      </c>
      <c r="D8950" s="5"/>
    </row>
    <row r="8951" spans="1:4" x14ac:dyDescent="0.25">
      <c r="A8951" s="4" t="str">
        <f t="shared" si="227"/>
        <v/>
      </c>
      <c r="D8951" s="5"/>
    </row>
    <row r="8952" spans="1:4" x14ac:dyDescent="0.25">
      <c r="A8952" s="4" t="str">
        <f t="shared" si="227"/>
        <v/>
      </c>
      <c r="D8952" s="5"/>
    </row>
    <row r="8953" spans="1:4" x14ac:dyDescent="0.25">
      <c r="A8953" s="4" t="str">
        <f t="shared" si="227"/>
        <v/>
      </c>
      <c r="D8953" s="5"/>
    </row>
    <row r="8954" spans="1:4" x14ac:dyDescent="0.25">
      <c r="A8954" s="4" t="str">
        <f t="shared" si="227"/>
        <v/>
      </c>
      <c r="D8954" s="5"/>
    </row>
    <row r="8955" spans="1:4" x14ac:dyDescent="0.25">
      <c r="A8955" s="4" t="str">
        <f t="shared" si="227"/>
        <v/>
      </c>
      <c r="D8955" s="5"/>
    </row>
    <row r="8956" spans="1:4" x14ac:dyDescent="0.25">
      <c r="A8956" s="4" t="str">
        <f t="shared" si="227"/>
        <v/>
      </c>
      <c r="D8956" s="5"/>
    </row>
    <row r="8957" spans="1:4" x14ac:dyDescent="0.25">
      <c r="A8957" s="4" t="str">
        <f t="shared" si="227"/>
        <v/>
      </c>
      <c r="D8957" s="5"/>
    </row>
    <row r="8958" spans="1:4" x14ac:dyDescent="0.25">
      <c r="A8958" s="4" t="str">
        <f t="shared" si="227"/>
        <v/>
      </c>
      <c r="D8958" s="5"/>
    </row>
    <row r="8959" spans="1:4" x14ac:dyDescent="0.25">
      <c r="A8959" s="4" t="str">
        <f t="shared" si="227"/>
        <v/>
      </c>
      <c r="D8959" s="5"/>
    </row>
    <row r="8960" spans="1:4" x14ac:dyDescent="0.25">
      <c r="A8960" s="4" t="str">
        <f t="shared" si="227"/>
        <v/>
      </c>
      <c r="D8960" s="5"/>
    </row>
    <row r="8961" spans="1:4" x14ac:dyDescent="0.25">
      <c r="A8961" s="4" t="str">
        <f t="shared" si="227"/>
        <v/>
      </c>
      <c r="D8961" s="5"/>
    </row>
    <row r="8962" spans="1:4" x14ac:dyDescent="0.25">
      <c r="A8962" s="4" t="str">
        <f t="shared" si="227"/>
        <v/>
      </c>
      <c r="D8962" s="5"/>
    </row>
    <row r="8963" spans="1:4" x14ac:dyDescent="0.25">
      <c r="A8963" s="4" t="str">
        <f t="shared" ref="A8963:A9026" si="228">B8963&amp;C8963&amp;D8963&amp;E8963</f>
        <v/>
      </c>
      <c r="D8963" s="5"/>
    </row>
    <row r="8964" spans="1:4" x14ac:dyDescent="0.25">
      <c r="A8964" s="4" t="str">
        <f t="shared" si="228"/>
        <v/>
      </c>
      <c r="D8964" s="5"/>
    </row>
    <row r="8965" spans="1:4" x14ac:dyDescent="0.25">
      <c r="A8965" s="4" t="str">
        <f t="shared" si="228"/>
        <v/>
      </c>
      <c r="D8965" s="5"/>
    </row>
    <row r="8966" spans="1:4" x14ac:dyDescent="0.25">
      <c r="A8966" s="4" t="str">
        <f t="shared" si="228"/>
        <v/>
      </c>
      <c r="D8966" s="5"/>
    </row>
    <row r="8967" spans="1:4" x14ac:dyDescent="0.25">
      <c r="A8967" s="4" t="str">
        <f t="shared" si="228"/>
        <v/>
      </c>
      <c r="D8967" s="5"/>
    </row>
    <row r="8968" spans="1:4" x14ac:dyDescent="0.25">
      <c r="A8968" s="4" t="str">
        <f t="shared" si="228"/>
        <v/>
      </c>
      <c r="D8968" s="5"/>
    </row>
    <row r="8969" spans="1:4" x14ac:dyDescent="0.25">
      <c r="A8969" s="4" t="str">
        <f t="shared" si="228"/>
        <v/>
      </c>
      <c r="D8969" s="5"/>
    </row>
    <row r="8970" spans="1:4" x14ac:dyDescent="0.25">
      <c r="A8970" s="4" t="str">
        <f t="shared" si="228"/>
        <v/>
      </c>
      <c r="D8970" s="5"/>
    </row>
    <row r="8971" spans="1:4" x14ac:dyDescent="0.25">
      <c r="A8971" s="4" t="str">
        <f t="shared" si="228"/>
        <v/>
      </c>
      <c r="D8971" s="5"/>
    </row>
    <row r="8972" spans="1:4" x14ac:dyDescent="0.25">
      <c r="A8972" s="4" t="str">
        <f t="shared" si="228"/>
        <v/>
      </c>
      <c r="D8972" s="5"/>
    </row>
    <row r="8973" spans="1:4" x14ac:dyDescent="0.25">
      <c r="A8973" s="4" t="str">
        <f t="shared" si="228"/>
        <v/>
      </c>
      <c r="D8973" s="5"/>
    </row>
    <row r="8974" spans="1:4" x14ac:dyDescent="0.25">
      <c r="A8974" s="4" t="str">
        <f t="shared" si="228"/>
        <v/>
      </c>
      <c r="D8974" s="5"/>
    </row>
    <row r="8975" spans="1:4" x14ac:dyDescent="0.25">
      <c r="A8975" s="4" t="str">
        <f t="shared" si="228"/>
        <v/>
      </c>
      <c r="D8975" s="5"/>
    </row>
    <row r="8976" spans="1:4" x14ac:dyDescent="0.25">
      <c r="A8976" s="4" t="str">
        <f t="shared" si="228"/>
        <v/>
      </c>
      <c r="D8976" s="5"/>
    </row>
    <row r="8977" spans="1:4" x14ac:dyDescent="0.25">
      <c r="A8977" s="4" t="str">
        <f t="shared" si="228"/>
        <v/>
      </c>
      <c r="D8977" s="5"/>
    </row>
    <row r="8978" spans="1:4" x14ac:dyDescent="0.25">
      <c r="A8978" s="4" t="str">
        <f t="shared" si="228"/>
        <v/>
      </c>
      <c r="D8978" s="5"/>
    </row>
    <row r="8979" spans="1:4" x14ac:dyDescent="0.25">
      <c r="A8979" s="4" t="str">
        <f t="shared" si="228"/>
        <v/>
      </c>
      <c r="D8979" s="5"/>
    </row>
    <row r="8980" spans="1:4" x14ac:dyDescent="0.25">
      <c r="A8980" s="4" t="str">
        <f t="shared" si="228"/>
        <v/>
      </c>
      <c r="D8980" s="5"/>
    </row>
    <row r="8981" spans="1:4" x14ac:dyDescent="0.25">
      <c r="A8981" s="4" t="str">
        <f t="shared" si="228"/>
        <v/>
      </c>
      <c r="D8981" s="5"/>
    </row>
    <row r="8982" spans="1:4" x14ac:dyDescent="0.25">
      <c r="A8982" s="4" t="str">
        <f t="shared" si="228"/>
        <v/>
      </c>
      <c r="D8982" s="5"/>
    </row>
    <row r="8983" spans="1:4" x14ac:dyDescent="0.25">
      <c r="A8983" s="4" t="str">
        <f t="shared" si="228"/>
        <v/>
      </c>
      <c r="D8983" s="5"/>
    </row>
    <row r="8984" spans="1:4" x14ac:dyDescent="0.25">
      <c r="A8984" s="4" t="str">
        <f t="shared" si="228"/>
        <v/>
      </c>
      <c r="D8984" s="5"/>
    </row>
    <row r="8985" spans="1:4" x14ac:dyDescent="0.25">
      <c r="A8985" s="4" t="str">
        <f t="shared" si="228"/>
        <v/>
      </c>
      <c r="D8985" s="5"/>
    </row>
    <row r="8986" spans="1:4" x14ac:dyDescent="0.25">
      <c r="A8986" s="4" t="str">
        <f t="shared" si="228"/>
        <v/>
      </c>
      <c r="D8986" s="5"/>
    </row>
    <row r="8987" spans="1:4" x14ac:dyDescent="0.25">
      <c r="A8987" s="4" t="str">
        <f t="shared" si="228"/>
        <v/>
      </c>
      <c r="D8987" s="5"/>
    </row>
    <row r="8988" spans="1:4" x14ac:dyDescent="0.25">
      <c r="A8988" s="4" t="str">
        <f t="shared" si="228"/>
        <v/>
      </c>
      <c r="D8988" s="5"/>
    </row>
    <row r="8989" spans="1:4" x14ac:dyDescent="0.25">
      <c r="A8989" s="4" t="str">
        <f t="shared" si="228"/>
        <v/>
      </c>
      <c r="D8989" s="5"/>
    </row>
    <row r="8990" spans="1:4" x14ac:dyDescent="0.25">
      <c r="A8990" s="4" t="str">
        <f t="shared" si="228"/>
        <v/>
      </c>
      <c r="D8990" s="5"/>
    </row>
    <row r="8991" spans="1:4" x14ac:dyDescent="0.25">
      <c r="A8991" s="4" t="str">
        <f t="shared" si="228"/>
        <v/>
      </c>
      <c r="D8991" s="5"/>
    </row>
    <row r="8992" spans="1:4" x14ac:dyDescent="0.25">
      <c r="A8992" s="4" t="str">
        <f t="shared" si="228"/>
        <v/>
      </c>
      <c r="D8992" s="5"/>
    </row>
    <row r="8993" spans="1:4" x14ac:dyDescent="0.25">
      <c r="A8993" s="4" t="str">
        <f t="shared" si="228"/>
        <v/>
      </c>
      <c r="D8993" s="5"/>
    </row>
    <row r="8994" spans="1:4" x14ac:dyDescent="0.25">
      <c r="A8994" s="4" t="str">
        <f t="shared" si="228"/>
        <v/>
      </c>
      <c r="D8994" s="5"/>
    </row>
    <row r="8995" spans="1:4" x14ac:dyDescent="0.25">
      <c r="A8995" s="4" t="str">
        <f t="shared" si="228"/>
        <v/>
      </c>
      <c r="D8995" s="5"/>
    </row>
    <row r="8996" spans="1:4" x14ac:dyDescent="0.25">
      <c r="A8996" s="4" t="str">
        <f t="shared" si="228"/>
        <v/>
      </c>
      <c r="D8996" s="5"/>
    </row>
    <row r="8997" spans="1:4" x14ac:dyDescent="0.25">
      <c r="A8997" s="4" t="str">
        <f t="shared" si="228"/>
        <v/>
      </c>
      <c r="D8997" s="5"/>
    </row>
    <row r="8998" spans="1:4" x14ac:dyDescent="0.25">
      <c r="A8998" s="4" t="str">
        <f t="shared" si="228"/>
        <v/>
      </c>
      <c r="D8998" s="5"/>
    </row>
    <row r="8999" spans="1:4" x14ac:dyDescent="0.25">
      <c r="A8999" s="4" t="str">
        <f t="shared" si="228"/>
        <v/>
      </c>
      <c r="D8999" s="5"/>
    </row>
    <row r="9000" spans="1:4" x14ac:dyDescent="0.25">
      <c r="A9000" s="4" t="str">
        <f t="shared" si="228"/>
        <v/>
      </c>
      <c r="D9000" s="5"/>
    </row>
    <row r="9001" spans="1:4" x14ac:dyDescent="0.25">
      <c r="A9001" s="4" t="str">
        <f t="shared" si="228"/>
        <v/>
      </c>
      <c r="D9001" s="5"/>
    </row>
    <row r="9002" spans="1:4" x14ac:dyDescent="0.25">
      <c r="A9002" s="4" t="str">
        <f t="shared" si="228"/>
        <v/>
      </c>
      <c r="D9002" s="5"/>
    </row>
    <row r="9003" spans="1:4" x14ac:dyDescent="0.25">
      <c r="A9003" s="4" t="str">
        <f t="shared" si="228"/>
        <v/>
      </c>
      <c r="D9003" s="5"/>
    </row>
    <row r="9004" spans="1:4" x14ac:dyDescent="0.25">
      <c r="A9004" s="4" t="str">
        <f t="shared" si="228"/>
        <v/>
      </c>
      <c r="D9004" s="5"/>
    </row>
    <row r="9005" spans="1:4" x14ac:dyDescent="0.25">
      <c r="A9005" s="4" t="str">
        <f t="shared" si="228"/>
        <v/>
      </c>
      <c r="D9005" s="5"/>
    </row>
    <row r="9006" spans="1:4" x14ac:dyDescent="0.25">
      <c r="A9006" s="4" t="str">
        <f t="shared" si="228"/>
        <v/>
      </c>
      <c r="D9006" s="5"/>
    </row>
    <row r="9007" spans="1:4" x14ac:dyDescent="0.25">
      <c r="A9007" s="4" t="str">
        <f t="shared" si="228"/>
        <v/>
      </c>
      <c r="D9007" s="5"/>
    </row>
    <row r="9008" spans="1:4" x14ac:dyDescent="0.25">
      <c r="A9008" s="4" t="str">
        <f t="shared" si="228"/>
        <v/>
      </c>
      <c r="D9008" s="5"/>
    </row>
    <row r="9009" spans="1:4" x14ac:dyDescent="0.25">
      <c r="A9009" s="4" t="str">
        <f t="shared" si="228"/>
        <v/>
      </c>
      <c r="D9009" s="5"/>
    </row>
    <row r="9010" spans="1:4" x14ac:dyDescent="0.25">
      <c r="A9010" s="4" t="str">
        <f t="shared" si="228"/>
        <v/>
      </c>
      <c r="D9010" s="5"/>
    </row>
    <row r="9011" spans="1:4" x14ac:dyDescent="0.25">
      <c r="A9011" s="4" t="str">
        <f t="shared" si="228"/>
        <v/>
      </c>
      <c r="D9011" s="5"/>
    </row>
    <row r="9012" spans="1:4" x14ac:dyDescent="0.25">
      <c r="A9012" s="4" t="str">
        <f t="shared" si="228"/>
        <v/>
      </c>
      <c r="D9012" s="5"/>
    </row>
    <row r="9013" spans="1:4" x14ac:dyDescent="0.25">
      <c r="A9013" s="4" t="str">
        <f t="shared" si="228"/>
        <v/>
      </c>
      <c r="D9013" s="5"/>
    </row>
    <row r="9014" spans="1:4" x14ac:dyDescent="0.25">
      <c r="A9014" s="4" t="str">
        <f t="shared" si="228"/>
        <v/>
      </c>
      <c r="D9014" s="5"/>
    </row>
    <row r="9015" spans="1:4" x14ac:dyDescent="0.25">
      <c r="A9015" s="4" t="str">
        <f t="shared" si="228"/>
        <v/>
      </c>
      <c r="D9015" s="5"/>
    </row>
    <row r="9016" spans="1:4" x14ac:dyDescent="0.25">
      <c r="A9016" s="4" t="str">
        <f t="shared" si="228"/>
        <v/>
      </c>
      <c r="D9016" s="5"/>
    </row>
    <row r="9017" spans="1:4" x14ac:dyDescent="0.25">
      <c r="A9017" s="4" t="str">
        <f t="shared" si="228"/>
        <v/>
      </c>
      <c r="D9017" s="5"/>
    </row>
    <row r="9018" spans="1:4" x14ac:dyDescent="0.25">
      <c r="A9018" s="4" t="str">
        <f t="shared" si="228"/>
        <v/>
      </c>
      <c r="D9018" s="5"/>
    </row>
    <row r="9019" spans="1:4" x14ac:dyDescent="0.25">
      <c r="A9019" s="4" t="str">
        <f t="shared" si="228"/>
        <v/>
      </c>
      <c r="D9019" s="5"/>
    </row>
    <row r="9020" spans="1:4" x14ac:dyDescent="0.25">
      <c r="A9020" s="4" t="str">
        <f t="shared" si="228"/>
        <v/>
      </c>
      <c r="D9020" s="5"/>
    </row>
    <row r="9021" spans="1:4" x14ac:dyDescent="0.25">
      <c r="A9021" s="4" t="str">
        <f t="shared" si="228"/>
        <v/>
      </c>
      <c r="D9021" s="5"/>
    </row>
    <row r="9022" spans="1:4" x14ac:dyDescent="0.25">
      <c r="A9022" s="4" t="str">
        <f t="shared" si="228"/>
        <v/>
      </c>
      <c r="D9022" s="5"/>
    </row>
    <row r="9023" spans="1:4" x14ac:dyDescent="0.25">
      <c r="A9023" s="4" t="str">
        <f t="shared" si="228"/>
        <v/>
      </c>
      <c r="D9023" s="5"/>
    </row>
    <row r="9024" spans="1:4" x14ac:dyDescent="0.25">
      <c r="A9024" s="4" t="str">
        <f t="shared" si="228"/>
        <v/>
      </c>
      <c r="D9024" s="5"/>
    </row>
    <row r="9025" spans="1:4" x14ac:dyDescent="0.25">
      <c r="A9025" s="4" t="str">
        <f t="shared" si="228"/>
        <v/>
      </c>
      <c r="D9025" s="5"/>
    </row>
    <row r="9026" spans="1:4" x14ac:dyDescent="0.25">
      <c r="A9026" s="4" t="str">
        <f t="shared" si="228"/>
        <v/>
      </c>
      <c r="D9026" s="5"/>
    </row>
    <row r="9027" spans="1:4" x14ac:dyDescent="0.25">
      <c r="A9027" s="4" t="str">
        <f t="shared" ref="A9027:A9090" si="229">B9027&amp;C9027&amp;D9027&amp;E9027</f>
        <v/>
      </c>
      <c r="D9027" s="5"/>
    </row>
    <row r="9028" spans="1:4" x14ac:dyDescent="0.25">
      <c r="A9028" s="4" t="str">
        <f t="shared" si="229"/>
        <v/>
      </c>
      <c r="D9028" s="5"/>
    </row>
    <row r="9029" spans="1:4" x14ac:dyDescent="0.25">
      <c r="A9029" s="4" t="str">
        <f t="shared" si="229"/>
        <v/>
      </c>
      <c r="D9029" s="5"/>
    </row>
    <row r="9030" spans="1:4" x14ac:dyDescent="0.25">
      <c r="A9030" s="4" t="str">
        <f t="shared" si="229"/>
        <v/>
      </c>
      <c r="D9030" s="5"/>
    </row>
    <row r="9031" spans="1:4" x14ac:dyDescent="0.25">
      <c r="A9031" s="4" t="str">
        <f t="shared" si="229"/>
        <v/>
      </c>
      <c r="D9031" s="5"/>
    </row>
    <row r="9032" spans="1:4" x14ac:dyDescent="0.25">
      <c r="A9032" s="4" t="str">
        <f t="shared" si="229"/>
        <v/>
      </c>
      <c r="D9032" s="5"/>
    </row>
    <row r="9033" spans="1:4" x14ac:dyDescent="0.25">
      <c r="A9033" s="4" t="str">
        <f t="shared" si="229"/>
        <v/>
      </c>
      <c r="D9033" s="5"/>
    </row>
    <row r="9034" spans="1:4" x14ac:dyDescent="0.25">
      <c r="A9034" s="4" t="str">
        <f t="shared" si="229"/>
        <v/>
      </c>
      <c r="D9034" s="5"/>
    </row>
    <row r="9035" spans="1:4" x14ac:dyDescent="0.25">
      <c r="A9035" s="4" t="str">
        <f t="shared" si="229"/>
        <v/>
      </c>
      <c r="D9035" s="5"/>
    </row>
    <row r="9036" spans="1:4" x14ac:dyDescent="0.25">
      <c r="A9036" s="4" t="str">
        <f t="shared" si="229"/>
        <v/>
      </c>
      <c r="D9036" s="5"/>
    </row>
    <row r="9037" spans="1:4" x14ac:dyDescent="0.25">
      <c r="A9037" s="4" t="str">
        <f t="shared" si="229"/>
        <v/>
      </c>
      <c r="D9037" s="5"/>
    </row>
    <row r="9038" spans="1:4" x14ac:dyDescent="0.25">
      <c r="A9038" s="4" t="str">
        <f t="shared" si="229"/>
        <v/>
      </c>
      <c r="D9038" s="5"/>
    </row>
    <row r="9039" spans="1:4" x14ac:dyDescent="0.25">
      <c r="A9039" s="4" t="str">
        <f t="shared" si="229"/>
        <v/>
      </c>
      <c r="D9039" s="5"/>
    </row>
    <row r="9040" spans="1:4" x14ac:dyDescent="0.25">
      <c r="A9040" s="4" t="str">
        <f t="shared" si="229"/>
        <v/>
      </c>
      <c r="D9040" s="5"/>
    </row>
    <row r="9041" spans="1:4" x14ac:dyDescent="0.25">
      <c r="A9041" s="4" t="str">
        <f t="shared" si="229"/>
        <v/>
      </c>
      <c r="D9041" s="5"/>
    </row>
    <row r="9042" spans="1:4" x14ac:dyDescent="0.25">
      <c r="A9042" s="4" t="str">
        <f t="shared" si="229"/>
        <v/>
      </c>
      <c r="D9042" s="5"/>
    </row>
    <row r="9043" spans="1:4" x14ac:dyDescent="0.25">
      <c r="A9043" s="4" t="str">
        <f t="shared" si="229"/>
        <v/>
      </c>
      <c r="D9043" s="5"/>
    </row>
    <row r="9044" spans="1:4" x14ac:dyDescent="0.25">
      <c r="A9044" s="4" t="str">
        <f t="shared" si="229"/>
        <v/>
      </c>
      <c r="D9044" s="5"/>
    </row>
    <row r="9045" spans="1:4" x14ac:dyDescent="0.25">
      <c r="A9045" s="4" t="str">
        <f t="shared" si="229"/>
        <v/>
      </c>
      <c r="D9045" s="5"/>
    </row>
    <row r="9046" spans="1:4" x14ac:dyDescent="0.25">
      <c r="A9046" s="4" t="str">
        <f t="shared" si="229"/>
        <v/>
      </c>
      <c r="D9046" s="5"/>
    </row>
    <row r="9047" spans="1:4" x14ac:dyDescent="0.25">
      <c r="A9047" s="4" t="str">
        <f t="shared" si="229"/>
        <v/>
      </c>
      <c r="D9047" s="5"/>
    </row>
    <row r="9048" spans="1:4" x14ac:dyDescent="0.25">
      <c r="A9048" s="4" t="str">
        <f t="shared" si="229"/>
        <v/>
      </c>
      <c r="D9048" s="5"/>
    </row>
    <row r="9049" spans="1:4" x14ac:dyDescent="0.25">
      <c r="A9049" s="4" t="str">
        <f t="shared" si="229"/>
        <v/>
      </c>
      <c r="D9049" s="5"/>
    </row>
    <row r="9050" spans="1:4" x14ac:dyDescent="0.25">
      <c r="A9050" s="4" t="str">
        <f t="shared" si="229"/>
        <v/>
      </c>
      <c r="D9050" s="5"/>
    </row>
    <row r="9051" spans="1:4" x14ac:dyDescent="0.25">
      <c r="A9051" s="4" t="str">
        <f t="shared" si="229"/>
        <v/>
      </c>
      <c r="D9051" s="5"/>
    </row>
    <row r="9052" spans="1:4" x14ac:dyDescent="0.25">
      <c r="A9052" s="4" t="str">
        <f t="shared" si="229"/>
        <v/>
      </c>
      <c r="D9052" s="5"/>
    </row>
    <row r="9053" spans="1:4" x14ac:dyDescent="0.25">
      <c r="A9053" s="4" t="str">
        <f t="shared" si="229"/>
        <v/>
      </c>
      <c r="D9053" s="5"/>
    </row>
    <row r="9054" spans="1:4" x14ac:dyDescent="0.25">
      <c r="A9054" s="4" t="str">
        <f t="shared" si="229"/>
        <v/>
      </c>
      <c r="D9054" s="5"/>
    </row>
    <row r="9055" spans="1:4" x14ac:dyDescent="0.25">
      <c r="A9055" s="4" t="str">
        <f t="shared" si="229"/>
        <v/>
      </c>
      <c r="D9055" s="5"/>
    </row>
    <row r="9056" spans="1:4" x14ac:dyDescent="0.25">
      <c r="A9056" s="4" t="str">
        <f t="shared" si="229"/>
        <v/>
      </c>
      <c r="D9056" s="5"/>
    </row>
    <row r="9057" spans="1:4" x14ac:dyDescent="0.25">
      <c r="A9057" s="4" t="str">
        <f t="shared" si="229"/>
        <v/>
      </c>
      <c r="D9057" s="5"/>
    </row>
    <row r="9058" spans="1:4" x14ac:dyDescent="0.25">
      <c r="A9058" s="4" t="str">
        <f t="shared" si="229"/>
        <v/>
      </c>
      <c r="D9058" s="5"/>
    </row>
    <row r="9059" spans="1:4" x14ac:dyDescent="0.25">
      <c r="A9059" s="4" t="str">
        <f t="shared" si="229"/>
        <v/>
      </c>
      <c r="D9059" s="5"/>
    </row>
    <row r="9060" spans="1:4" x14ac:dyDescent="0.25">
      <c r="A9060" s="4" t="str">
        <f t="shared" si="229"/>
        <v/>
      </c>
      <c r="D9060" s="5"/>
    </row>
    <row r="9061" spans="1:4" x14ac:dyDescent="0.25">
      <c r="A9061" s="4" t="str">
        <f t="shared" si="229"/>
        <v/>
      </c>
      <c r="D9061" s="5"/>
    </row>
    <row r="9062" spans="1:4" x14ac:dyDescent="0.25">
      <c r="A9062" s="4" t="str">
        <f t="shared" si="229"/>
        <v/>
      </c>
      <c r="D9062" s="5"/>
    </row>
    <row r="9063" spans="1:4" x14ac:dyDescent="0.25">
      <c r="A9063" s="4" t="str">
        <f t="shared" si="229"/>
        <v/>
      </c>
      <c r="D9063" s="5"/>
    </row>
    <row r="9064" spans="1:4" x14ac:dyDescent="0.25">
      <c r="A9064" s="4" t="str">
        <f t="shared" si="229"/>
        <v/>
      </c>
      <c r="D9064" s="5"/>
    </row>
    <row r="9065" spans="1:4" x14ac:dyDescent="0.25">
      <c r="A9065" s="4" t="str">
        <f t="shared" si="229"/>
        <v/>
      </c>
      <c r="D9065" s="5"/>
    </row>
    <row r="9066" spans="1:4" x14ac:dyDescent="0.25">
      <c r="A9066" s="4" t="str">
        <f t="shared" si="229"/>
        <v/>
      </c>
      <c r="D9066" s="5"/>
    </row>
    <row r="9067" spans="1:4" x14ac:dyDescent="0.25">
      <c r="A9067" s="4" t="str">
        <f t="shared" si="229"/>
        <v/>
      </c>
      <c r="D9067" s="5"/>
    </row>
    <row r="9068" spans="1:4" x14ac:dyDescent="0.25">
      <c r="A9068" s="4" t="str">
        <f t="shared" si="229"/>
        <v/>
      </c>
      <c r="D9068" s="5"/>
    </row>
    <row r="9069" spans="1:4" x14ac:dyDescent="0.25">
      <c r="A9069" s="4" t="str">
        <f t="shared" si="229"/>
        <v/>
      </c>
      <c r="D9069" s="5"/>
    </row>
    <row r="9070" spans="1:4" x14ac:dyDescent="0.25">
      <c r="A9070" s="4" t="str">
        <f t="shared" si="229"/>
        <v/>
      </c>
      <c r="D9070" s="5"/>
    </row>
    <row r="9071" spans="1:4" x14ac:dyDescent="0.25">
      <c r="A9071" s="4" t="str">
        <f t="shared" si="229"/>
        <v/>
      </c>
      <c r="D9071" s="5"/>
    </row>
    <row r="9072" spans="1:4" x14ac:dyDescent="0.25">
      <c r="A9072" s="4" t="str">
        <f t="shared" si="229"/>
        <v/>
      </c>
      <c r="D9072" s="5"/>
    </row>
    <row r="9073" spans="1:4" x14ac:dyDescent="0.25">
      <c r="A9073" s="4" t="str">
        <f t="shared" si="229"/>
        <v/>
      </c>
      <c r="D9073" s="5"/>
    </row>
    <row r="9074" spans="1:4" x14ac:dyDescent="0.25">
      <c r="A9074" s="4" t="str">
        <f t="shared" si="229"/>
        <v/>
      </c>
      <c r="D9074" s="5"/>
    </row>
    <row r="9075" spans="1:4" x14ac:dyDescent="0.25">
      <c r="A9075" s="4" t="str">
        <f t="shared" si="229"/>
        <v/>
      </c>
      <c r="D9075" s="5"/>
    </row>
    <row r="9076" spans="1:4" x14ac:dyDescent="0.25">
      <c r="A9076" s="4" t="str">
        <f t="shared" si="229"/>
        <v/>
      </c>
      <c r="D9076" s="5"/>
    </row>
    <row r="9077" spans="1:4" x14ac:dyDescent="0.25">
      <c r="A9077" s="4" t="str">
        <f t="shared" si="229"/>
        <v/>
      </c>
      <c r="D9077" s="5"/>
    </row>
    <row r="9078" spans="1:4" x14ac:dyDescent="0.25">
      <c r="A9078" s="4" t="str">
        <f t="shared" si="229"/>
        <v/>
      </c>
      <c r="D9078" s="5"/>
    </row>
    <row r="9079" spans="1:4" x14ac:dyDescent="0.25">
      <c r="A9079" s="4" t="str">
        <f t="shared" si="229"/>
        <v/>
      </c>
      <c r="D9079" s="5"/>
    </row>
    <row r="9080" spans="1:4" x14ac:dyDescent="0.25">
      <c r="A9080" s="4" t="str">
        <f t="shared" si="229"/>
        <v/>
      </c>
      <c r="D9080" s="5"/>
    </row>
    <row r="9081" spans="1:4" x14ac:dyDescent="0.25">
      <c r="A9081" s="4" t="str">
        <f t="shared" si="229"/>
        <v/>
      </c>
      <c r="D9081" s="5"/>
    </row>
    <row r="9082" spans="1:4" x14ac:dyDescent="0.25">
      <c r="A9082" s="4" t="str">
        <f t="shared" si="229"/>
        <v/>
      </c>
      <c r="D9082" s="5"/>
    </row>
    <row r="9083" spans="1:4" x14ac:dyDescent="0.25">
      <c r="A9083" s="4" t="str">
        <f t="shared" si="229"/>
        <v/>
      </c>
      <c r="D9083" s="5"/>
    </row>
    <row r="9084" spans="1:4" x14ac:dyDescent="0.25">
      <c r="A9084" s="4" t="str">
        <f t="shared" si="229"/>
        <v/>
      </c>
      <c r="D9084" s="5"/>
    </row>
    <row r="9085" spans="1:4" x14ac:dyDescent="0.25">
      <c r="A9085" s="4" t="str">
        <f t="shared" si="229"/>
        <v/>
      </c>
      <c r="D9085" s="5"/>
    </row>
    <row r="9086" spans="1:4" x14ac:dyDescent="0.25">
      <c r="A9086" s="4" t="str">
        <f t="shared" si="229"/>
        <v/>
      </c>
      <c r="D9086" s="5"/>
    </row>
    <row r="9087" spans="1:4" x14ac:dyDescent="0.25">
      <c r="A9087" s="4" t="str">
        <f t="shared" si="229"/>
        <v/>
      </c>
      <c r="D9087" s="5"/>
    </row>
    <row r="9088" spans="1:4" x14ac:dyDescent="0.25">
      <c r="A9088" s="4" t="str">
        <f t="shared" si="229"/>
        <v/>
      </c>
      <c r="D9088" s="5"/>
    </row>
    <row r="9089" spans="1:4" x14ac:dyDescent="0.25">
      <c r="A9089" s="4" t="str">
        <f t="shared" si="229"/>
        <v/>
      </c>
      <c r="D9089" s="5"/>
    </row>
    <row r="9090" spans="1:4" x14ac:dyDescent="0.25">
      <c r="A9090" s="4" t="str">
        <f t="shared" si="229"/>
        <v/>
      </c>
      <c r="D9090" s="5"/>
    </row>
    <row r="9091" spans="1:4" x14ac:dyDescent="0.25">
      <c r="A9091" s="4" t="str">
        <f t="shared" ref="A9091:A9154" si="230">B9091&amp;C9091&amp;D9091&amp;E9091</f>
        <v/>
      </c>
      <c r="D9091" s="5"/>
    </row>
    <row r="9092" spans="1:4" x14ac:dyDescent="0.25">
      <c r="A9092" s="4" t="str">
        <f t="shared" si="230"/>
        <v/>
      </c>
      <c r="D9092" s="5"/>
    </row>
    <row r="9093" spans="1:4" x14ac:dyDescent="0.25">
      <c r="A9093" s="4" t="str">
        <f t="shared" si="230"/>
        <v/>
      </c>
      <c r="D9093" s="5"/>
    </row>
    <row r="9094" spans="1:4" x14ac:dyDescent="0.25">
      <c r="A9094" s="4" t="str">
        <f t="shared" si="230"/>
        <v/>
      </c>
      <c r="D9094" s="5"/>
    </row>
    <row r="9095" spans="1:4" x14ac:dyDescent="0.25">
      <c r="A9095" s="4" t="str">
        <f t="shared" si="230"/>
        <v/>
      </c>
      <c r="D9095" s="5"/>
    </row>
    <row r="9096" spans="1:4" x14ac:dyDescent="0.25">
      <c r="A9096" s="4" t="str">
        <f t="shared" si="230"/>
        <v/>
      </c>
      <c r="D9096" s="5"/>
    </row>
    <row r="9097" spans="1:4" x14ac:dyDescent="0.25">
      <c r="A9097" s="4" t="str">
        <f t="shared" si="230"/>
        <v/>
      </c>
      <c r="D9097" s="5"/>
    </row>
    <row r="9098" spans="1:4" x14ac:dyDescent="0.25">
      <c r="A9098" s="4" t="str">
        <f t="shared" si="230"/>
        <v/>
      </c>
      <c r="D9098" s="5"/>
    </row>
    <row r="9099" spans="1:4" x14ac:dyDescent="0.25">
      <c r="A9099" s="4" t="str">
        <f t="shared" si="230"/>
        <v/>
      </c>
      <c r="D9099" s="5"/>
    </row>
    <row r="9100" spans="1:4" x14ac:dyDescent="0.25">
      <c r="A9100" s="4" t="str">
        <f t="shared" si="230"/>
        <v/>
      </c>
      <c r="D9100" s="5"/>
    </row>
    <row r="9101" spans="1:4" x14ac:dyDescent="0.25">
      <c r="A9101" s="4" t="str">
        <f t="shared" si="230"/>
        <v/>
      </c>
      <c r="D9101" s="5"/>
    </row>
    <row r="9102" spans="1:4" x14ac:dyDescent="0.25">
      <c r="A9102" s="4" t="str">
        <f t="shared" si="230"/>
        <v/>
      </c>
      <c r="D9102" s="5"/>
    </row>
    <row r="9103" spans="1:4" x14ac:dyDescent="0.25">
      <c r="A9103" s="4" t="str">
        <f t="shared" si="230"/>
        <v/>
      </c>
      <c r="D9103" s="5"/>
    </row>
    <row r="9104" spans="1:4" x14ac:dyDescent="0.25">
      <c r="A9104" s="4" t="str">
        <f t="shared" si="230"/>
        <v/>
      </c>
      <c r="D9104" s="5"/>
    </row>
    <row r="9105" spans="1:4" x14ac:dyDescent="0.25">
      <c r="A9105" s="4" t="str">
        <f t="shared" si="230"/>
        <v/>
      </c>
      <c r="D9105" s="5"/>
    </row>
    <row r="9106" spans="1:4" x14ac:dyDescent="0.25">
      <c r="A9106" s="4" t="str">
        <f t="shared" si="230"/>
        <v/>
      </c>
      <c r="D9106" s="5"/>
    </row>
    <row r="9107" spans="1:4" x14ac:dyDescent="0.25">
      <c r="A9107" s="4" t="str">
        <f t="shared" si="230"/>
        <v/>
      </c>
      <c r="D9107" s="5"/>
    </row>
    <row r="9108" spans="1:4" x14ac:dyDescent="0.25">
      <c r="A9108" s="4" t="str">
        <f t="shared" si="230"/>
        <v/>
      </c>
      <c r="D9108" s="5"/>
    </row>
    <row r="9109" spans="1:4" x14ac:dyDescent="0.25">
      <c r="A9109" s="4" t="str">
        <f t="shared" si="230"/>
        <v/>
      </c>
      <c r="D9109" s="5"/>
    </row>
    <row r="9110" spans="1:4" x14ac:dyDescent="0.25">
      <c r="A9110" s="4" t="str">
        <f t="shared" si="230"/>
        <v/>
      </c>
      <c r="D9110" s="5"/>
    </row>
    <row r="9111" spans="1:4" x14ac:dyDescent="0.25">
      <c r="A9111" s="4" t="str">
        <f t="shared" si="230"/>
        <v/>
      </c>
      <c r="D9111" s="5"/>
    </row>
    <row r="9112" spans="1:4" x14ac:dyDescent="0.25">
      <c r="A9112" s="4" t="str">
        <f t="shared" si="230"/>
        <v/>
      </c>
      <c r="D9112" s="5"/>
    </row>
    <row r="9113" spans="1:4" x14ac:dyDescent="0.25">
      <c r="A9113" s="4" t="str">
        <f t="shared" si="230"/>
        <v/>
      </c>
      <c r="D9113" s="5"/>
    </row>
    <row r="9114" spans="1:4" x14ac:dyDescent="0.25">
      <c r="A9114" s="4" t="str">
        <f t="shared" si="230"/>
        <v/>
      </c>
      <c r="D9114" s="5"/>
    </row>
    <row r="9115" spans="1:4" x14ac:dyDescent="0.25">
      <c r="A9115" s="4" t="str">
        <f t="shared" si="230"/>
        <v/>
      </c>
      <c r="D9115" s="5"/>
    </row>
    <row r="9116" spans="1:4" x14ac:dyDescent="0.25">
      <c r="A9116" s="4" t="str">
        <f t="shared" si="230"/>
        <v/>
      </c>
      <c r="D9116" s="5"/>
    </row>
    <row r="9117" spans="1:4" x14ac:dyDescent="0.25">
      <c r="A9117" s="4" t="str">
        <f t="shared" si="230"/>
        <v/>
      </c>
      <c r="D9117" s="5"/>
    </row>
    <row r="9118" spans="1:4" x14ac:dyDescent="0.25">
      <c r="A9118" s="4" t="str">
        <f t="shared" si="230"/>
        <v/>
      </c>
      <c r="D9118" s="5"/>
    </row>
    <row r="9119" spans="1:4" x14ac:dyDescent="0.25">
      <c r="A9119" s="4" t="str">
        <f t="shared" si="230"/>
        <v/>
      </c>
      <c r="D9119" s="5"/>
    </row>
    <row r="9120" spans="1:4" x14ac:dyDescent="0.25">
      <c r="A9120" s="4" t="str">
        <f t="shared" si="230"/>
        <v/>
      </c>
      <c r="D9120" s="5"/>
    </row>
    <row r="9121" spans="1:4" x14ac:dyDescent="0.25">
      <c r="A9121" s="4" t="str">
        <f t="shared" si="230"/>
        <v/>
      </c>
      <c r="D9121" s="5"/>
    </row>
    <row r="9122" spans="1:4" x14ac:dyDescent="0.25">
      <c r="A9122" s="4" t="str">
        <f t="shared" si="230"/>
        <v/>
      </c>
      <c r="D9122" s="5"/>
    </row>
    <row r="9123" spans="1:4" x14ac:dyDescent="0.25">
      <c r="A9123" s="4" t="str">
        <f t="shared" si="230"/>
        <v/>
      </c>
      <c r="D9123" s="5"/>
    </row>
    <row r="9124" spans="1:4" x14ac:dyDescent="0.25">
      <c r="A9124" s="4" t="str">
        <f t="shared" si="230"/>
        <v/>
      </c>
      <c r="D9124" s="5"/>
    </row>
    <row r="9125" spans="1:4" x14ac:dyDescent="0.25">
      <c r="A9125" s="4" t="str">
        <f t="shared" si="230"/>
        <v/>
      </c>
      <c r="D9125" s="5"/>
    </row>
    <row r="9126" spans="1:4" x14ac:dyDescent="0.25">
      <c r="A9126" s="4" t="str">
        <f t="shared" si="230"/>
        <v/>
      </c>
      <c r="D9126" s="5"/>
    </row>
    <row r="9127" spans="1:4" x14ac:dyDescent="0.25">
      <c r="A9127" s="4" t="str">
        <f t="shared" si="230"/>
        <v/>
      </c>
      <c r="D9127" s="5"/>
    </row>
    <row r="9128" spans="1:4" x14ac:dyDescent="0.25">
      <c r="A9128" s="4" t="str">
        <f t="shared" si="230"/>
        <v/>
      </c>
      <c r="D9128" s="5"/>
    </row>
    <row r="9129" spans="1:4" x14ac:dyDescent="0.25">
      <c r="A9129" s="4" t="str">
        <f t="shared" si="230"/>
        <v/>
      </c>
      <c r="D9129" s="5"/>
    </row>
    <row r="9130" spans="1:4" x14ac:dyDescent="0.25">
      <c r="A9130" s="4" t="str">
        <f t="shared" si="230"/>
        <v/>
      </c>
      <c r="D9130" s="5"/>
    </row>
    <row r="9131" spans="1:4" x14ac:dyDescent="0.25">
      <c r="A9131" s="4" t="str">
        <f t="shared" si="230"/>
        <v/>
      </c>
      <c r="D9131" s="5"/>
    </row>
    <row r="9132" spans="1:4" x14ac:dyDescent="0.25">
      <c r="A9132" s="4" t="str">
        <f t="shared" si="230"/>
        <v/>
      </c>
      <c r="D9132" s="5"/>
    </row>
    <row r="9133" spans="1:4" x14ac:dyDescent="0.25">
      <c r="A9133" s="4" t="str">
        <f t="shared" si="230"/>
        <v/>
      </c>
      <c r="D9133" s="5"/>
    </row>
    <row r="9134" spans="1:4" x14ac:dyDescent="0.25">
      <c r="A9134" s="4" t="str">
        <f t="shared" si="230"/>
        <v/>
      </c>
      <c r="D9134" s="5"/>
    </row>
    <row r="9135" spans="1:4" x14ac:dyDescent="0.25">
      <c r="A9135" s="4" t="str">
        <f t="shared" si="230"/>
        <v/>
      </c>
      <c r="D9135" s="5"/>
    </row>
    <row r="9136" spans="1:4" x14ac:dyDescent="0.25">
      <c r="A9136" s="4" t="str">
        <f t="shared" si="230"/>
        <v/>
      </c>
      <c r="D9136" s="5"/>
    </row>
    <row r="9137" spans="1:4" x14ac:dyDescent="0.25">
      <c r="A9137" s="4" t="str">
        <f t="shared" si="230"/>
        <v/>
      </c>
      <c r="D9137" s="5"/>
    </row>
    <row r="9138" spans="1:4" x14ac:dyDescent="0.25">
      <c r="A9138" s="4" t="str">
        <f t="shared" si="230"/>
        <v/>
      </c>
      <c r="D9138" s="5"/>
    </row>
    <row r="9139" spans="1:4" x14ac:dyDescent="0.25">
      <c r="A9139" s="4" t="str">
        <f t="shared" si="230"/>
        <v/>
      </c>
      <c r="D9139" s="5"/>
    </row>
    <row r="9140" spans="1:4" x14ac:dyDescent="0.25">
      <c r="A9140" s="4" t="str">
        <f t="shared" si="230"/>
        <v/>
      </c>
      <c r="D9140" s="5"/>
    </row>
    <row r="9141" spans="1:4" x14ac:dyDescent="0.25">
      <c r="A9141" s="4" t="str">
        <f t="shared" si="230"/>
        <v/>
      </c>
      <c r="D9141" s="5"/>
    </row>
    <row r="9142" spans="1:4" x14ac:dyDescent="0.25">
      <c r="A9142" s="4" t="str">
        <f t="shared" si="230"/>
        <v/>
      </c>
      <c r="D9142" s="5"/>
    </row>
    <row r="9143" spans="1:4" x14ac:dyDescent="0.25">
      <c r="A9143" s="4" t="str">
        <f t="shared" si="230"/>
        <v/>
      </c>
      <c r="D9143" s="5"/>
    </row>
    <row r="9144" spans="1:4" x14ac:dyDescent="0.25">
      <c r="A9144" s="4" t="str">
        <f t="shared" si="230"/>
        <v/>
      </c>
      <c r="D9144" s="5"/>
    </row>
    <row r="9145" spans="1:4" x14ac:dyDescent="0.25">
      <c r="A9145" s="4" t="str">
        <f t="shared" si="230"/>
        <v/>
      </c>
      <c r="D9145" s="5"/>
    </row>
    <row r="9146" spans="1:4" x14ac:dyDescent="0.25">
      <c r="A9146" s="4" t="str">
        <f t="shared" si="230"/>
        <v/>
      </c>
      <c r="D9146" s="5"/>
    </row>
    <row r="9147" spans="1:4" x14ac:dyDescent="0.25">
      <c r="A9147" s="4" t="str">
        <f t="shared" si="230"/>
        <v/>
      </c>
      <c r="D9147" s="5"/>
    </row>
    <row r="9148" spans="1:4" x14ac:dyDescent="0.25">
      <c r="A9148" s="4" t="str">
        <f t="shared" si="230"/>
        <v/>
      </c>
      <c r="D9148" s="5"/>
    </row>
    <row r="9149" spans="1:4" x14ac:dyDescent="0.25">
      <c r="A9149" s="4" t="str">
        <f t="shared" si="230"/>
        <v/>
      </c>
      <c r="D9149" s="5"/>
    </row>
    <row r="9150" spans="1:4" x14ac:dyDescent="0.25">
      <c r="A9150" s="4" t="str">
        <f t="shared" si="230"/>
        <v/>
      </c>
      <c r="D9150" s="5"/>
    </row>
    <row r="9151" spans="1:4" x14ac:dyDescent="0.25">
      <c r="A9151" s="4" t="str">
        <f t="shared" si="230"/>
        <v/>
      </c>
      <c r="D9151" s="5"/>
    </row>
    <row r="9152" spans="1:4" x14ac:dyDescent="0.25">
      <c r="A9152" s="4" t="str">
        <f t="shared" si="230"/>
        <v/>
      </c>
      <c r="D9152" s="5"/>
    </row>
    <row r="9153" spans="1:4" x14ac:dyDescent="0.25">
      <c r="A9153" s="4" t="str">
        <f t="shared" si="230"/>
        <v/>
      </c>
      <c r="D9153" s="5"/>
    </row>
    <row r="9154" spans="1:4" x14ac:dyDescent="0.25">
      <c r="A9154" s="4" t="str">
        <f t="shared" si="230"/>
        <v/>
      </c>
      <c r="D9154" s="5"/>
    </row>
    <row r="9155" spans="1:4" x14ac:dyDescent="0.25">
      <c r="A9155" s="4" t="str">
        <f t="shared" ref="A9155:A9218" si="231">B9155&amp;C9155&amp;D9155&amp;E9155</f>
        <v/>
      </c>
      <c r="D9155" s="5"/>
    </row>
    <row r="9156" spans="1:4" x14ac:dyDescent="0.25">
      <c r="A9156" s="4" t="str">
        <f t="shared" si="231"/>
        <v/>
      </c>
      <c r="D9156" s="5"/>
    </row>
    <row r="9157" spans="1:4" x14ac:dyDescent="0.25">
      <c r="A9157" s="4" t="str">
        <f t="shared" si="231"/>
        <v/>
      </c>
      <c r="D9157" s="5"/>
    </row>
    <row r="9158" spans="1:4" x14ac:dyDescent="0.25">
      <c r="A9158" s="4" t="str">
        <f t="shared" si="231"/>
        <v/>
      </c>
      <c r="D9158" s="5"/>
    </row>
    <row r="9159" spans="1:4" x14ac:dyDescent="0.25">
      <c r="A9159" s="4" t="str">
        <f t="shared" si="231"/>
        <v/>
      </c>
      <c r="D9159" s="5"/>
    </row>
    <row r="9160" spans="1:4" x14ac:dyDescent="0.25">
      <c r="A9160" s="4" t="str">
        <f t="shared" si="231"/>
        <v/>
      </c>
      <c r="D9160" s="5"/>
    </row>
    <row r="9161" spans="1:4" x14ac:dyDescent="0.25">
      <c r="A9161" s="4" t="str">
        <f t="shared" si="231"/>
        <v/>
      </c>
      <c r="D9161" s="5"/>
    </row>
    <row r="9162" spans="1:4" x14ac:dyDescent="0.25">
      <c r="A9162" s="4" t="str">
        <f t="shared" si="231"/>
        <v/>
      </c>
      <c r="D9162" s="5"/>
    </row>
    <row r="9163" spans="1:4" x14ac:dyDescent="0.25">
      <c r="A9163" s="4" t="str">
        <f t="shared" si="231"/>
        <v/>
      </c>
      <c r="D9163" s="5"/>
    </row>
    <row r="9164" spans="1:4" x14ac:dyDescent="0.25">
      <c r="A9164" s="4" t="str">
        <f t="shared" si="231"/>
        <v/>
      </c>
      <c r="D9164" s="5"/>
    </row>
    <row r="9165" spans="1:4" x14ac:dyDescent="0.25">
      <c r="A9165" s="4" t="str">
        <f t="shared" si="231"/>
        <v/>
      </c>
      <c r="D9165" s="5"/>
    </row>
    <row r="9166" spans="1:4" x14ac:dyDescent="0.25">
      <c r="A9166" s="4" t="str">
        <f t="shared" si="231"/>
        <v/>
      </c>
      <c r="D9166" s="5"/>
    </row>
    <row r="9167" spans="1:4" x14ac:dyDescent="0.25">
      <c r="A9167" s="4" t="str">
        <f t="shared" si="231"/>
        <v/>
      </c>
      <c r="D9167" s="5"/>
    </row>
    <row r="9168" spans="1:4" x14ac:dyDescent="0.25">
      <c r="A9168" s="4" t="str">
        <f t="shared" si="231"/>
        <v/>
      </c>
      <c r="D9168" s="5"/>
    </row>
    <row r="9169" spans="1:4" x14ac:dyDescent="0.25">
      <c r="A9169" s="4" t="str">
        <f t="shared" si="231"/>
        <v/>
      </c>
      <c r="D9169" s="5"/>
    </row>
    <row r="9170" spans="1:4" x14ac:dyDescent="0.25">
      <c r="A9170" s="4" t="str">
        <f t="shared" si="231"/>
        <v/>
      </c>
      <c r="D9170" s="5"/>
    </row>
    <row r="9171" spans="1:4" x14ac:dyDescent="0.25">
      <c r="A9171" s="4" t="str">
        <f t="shared" si="231"/>
        <v/>
      </c>
      <c r="D9171" s="5"/>
    </row>
    <row r="9172" spans="1:4" x14ac:dyDescent="0.25">
      <c r="A9172" s="4" t="str">
        <f t="shared" si="231"/>
        <v/>
      </c>
      <c r="D9172" s="5"/>
    </row>
    <row r="9173" spans="1:4" x14ac:dyDescent="0.25">
      <c r="A9173" s="4" t="str">
        <f t="shared" si="231"/>
        <v/>
      </c>
      <c r="D9173" s="5"/>
    </row>
    <row r="9174" spans="1:4" x14ac:dyDescent="0.25">
      <c r="A9174" s="4" t="str">
        <f t="shared" si="231"/>
        <v/>
      </c>
      <c r="D9174" s="5"/>
    </row>
    <row r="9175" spans="1:4" x14ac:dyDescent="0.25">
      <c r="A9175" s="4" t="str">
        <f t="shared" si="231"/>
        <v/>
      </c>
      <c r="D9175" s="5"/>
    </row>
    <row r="9176" spans="1:4" x14ac:dyDescent="0.25">
      <c r="A9176" s="4" t="str">
        <f t="shared" si="231"/>
        <v/>
      </c>
      <c r="D9176" s="5"/>
    </row>
    <row r="9177" spans="1:4" x14ac:dyDescent="0.25">
      <c r="A9177" s="4" t="str">
        <f t="shared" si="231"/>
        <v/>
      </c>
      <c r="D9177" s="5"/>
    </row>
    <row r="9178" spans="1:4" x14ac:dyDescent="0.25">
      <c r="A9178" s="4" t="str">
        <f t="shared" si="231"/>
        <v/>
      </c>
      <c r="D9178" s="5"/>
    </row>
    <row r="9179" spans="1:4" x14ac:dyDescent="0.25">
      <c r="A9179" s="4" t="str">
        <f t="shared" si="231"/>
        <v/>
      </c>
      <c r="D9179" s="5"/>
    </row>
    <row r="9180" spans="1:4" x14ac:dyDescent="0.25">
      <c r="A9180" s="4" t="str">
        <f t="shared" si="231"/>
        <v/>
      </c>
      <c r="D9180" s="5"/>
    </row>
    <row r="9181" spans="1:4" x14ac:dyDescent="0.25">
      <c r="A9181" s="4" t="str">
        <f t="shared" si="231"/>
        <v/>
      </c>
      <c r="D9181" s="5"/>
    </row>
    <row r="9182" spans="1:4" x14ac:dyDescent="0.25">
      <c r="A9182" s="4" t="str">
        <f t="shared" si="231"/>
        <v/>
      </c>
      <c r="D9182" s="5"/>
    </row>
    <row r="9183" spans="1:4" x14ac:dyDescent="0.25">
      <c r="A9183" s="4" t="str">
        <f t="shared" si="231"/>
        <v/>
      </c>
      <c r="D9183" s="5"/>
    </row>
    <row r="9184" spans="1:4" x14ac:dyDescent="0.25">
      <c r="A9184" s="4" t="str">
        <f t="shared" si="231"/>
        <v/>
      </c>
      <c r="D9184" s="5"/>
    </row>
    <row r="9185" spans="1:4" x14ac:dyDescent="0.25">
      <c r="A9185" s="4" t="str">
        <f t="shared" si="231"/>
        <v/>
      </c>
      <c r="D9185" s="5"/>
    </row>
    <row r="9186" spans="1:4" x14ac:dyDescent="0.25">
      <c r="A9186" s="4" t="str">
        <f t="shared" si="231"/>
        <v/>
      </c>
      <c r="D9186" s="5"/>
    </row>
    <row r="9187" spans="1:4" x14ac:dyDescent="0.25">
      <c r="A9187" s="4" t="str">
        <f t="shared" si="231"/>
        <v/>
      </c>
      <c r="D9187" s="5"/>
    </row>
    <row r="9188" spans="1:4" x14ac:dyDescent="0.25">
      <c r="A9188" s="4" t="str">
        <f t="shared" si="231"/>
        <v/>
      </c>
      <c r="D9188" s="5"/>
    </row>
    <row r="9189" spans="1:4" x14ac:dyDescent="0.25">
      <c r="A9189" s="4" t="str">
        <f t="shared" si="231"/>
        <v/>
      </c>
      <c r="D9189" s="5"/>
    </row>
    <row r="9190" spans="1:4" x14ac:dyDescent="0.25">
      <c r="A9190" s="4" t="str">
        <f t="shared" si="231"/>
        <v/>
      </c>
      <c r="D9190" s="5"/>
    </row>
    <row r="9191" spans="1:4" x14ac:dyDescent="0.25">
      <c r="A9191" s="4" t="str">
        <f t="shared" si="231"/>
        <v/>
      </c>
      <c r="D9191" s="5"/>
    </row>
    <row r="9192" spans="1:4" x14ac:dyDescent="0.25">
      <c r="A9192" s="4" t="str">
        <f t="shared" si="231"/>
        <v/>
      </c>
      <c r="D9192" s="5"/>
    </row>
    <row r="9193" spans="1:4" x14ac:dyDescent="0.25">
      <c r="A9193" s="4" t="str">
        <f t="shared" si="231"/>
        <v/>
      </c>
      <c r="D9193" s="5"/>
    </row>
    <row r="9194" spans="1:4" x14ac:dyDescent="0.25">
      <c r="A9194" s="4" t="str">
        <f t="shared" si="231"/>
        <v/>
      </c>
      <c r="D9194" s="5"/>
    </row>
    <row r="9195" spans="1:4" x14ac:dyDescent="0.25">
      <c r="A9195" s="4" t="str">
        <f t="shared" si="231"/>
        <v/>
      </c>
      <c r="D9195" s="5"/>
    </row>
    <row r="9196" spans="1:4" x14ac:dyDescent="0.25">
      <c r="A9196" s="4" t="str">
        <f t="shared" si="231"/>
        <v/>
      </c>
      <c r="D9196" s="5"/>
    </row>
    <row r="9197" spans="1:4" x14ac:dyDescent="0.25">
      <c r="A9197" s="4" t="str">
        <f t="shared" si="231"/>
        <v/>
      </c>
      <c r="D9197" s="5"/>
    </row>
    <row r="9198" spans="1:4" x14ac:dyDescent="0.25">
      <c r="A9198" s="4" t="str">
        <f t="shared" si="231"/>
        <v/>
      </c>
      <c r="D9198" s="5"/>
    </row>
    <row r="9199" spans="1:4" x14ac:dyDescent="0.25">
      <c r="A9199" s="4" t="str">
        <f t="shared" si="231"/>
        <v/>
      </c>
      <c r="D9199" s="5"/>
    </row>
    <row r="9200" spans="1:4" x14ac:dyDescent="0.25">
      <c r="A9200" s="4" t="str">
        <f t="shared" si="231"/>
        <v/>
      </c>
      <c r="D9200" s="5"/>
    </row>
    <row r="9201" spans="1:4" x14ac:dyDescent="0.25">
      <c r="A9201" s="4" t="str">
        <f t="shared" si="231"/>
        <v/>
      </c>
      <c r="D9201" s="5"/>
    </row>
    <row r="9202" spans="1:4" x14ac:dyDescent="0.25">
      <c r="A9202" s="4" t="str">
        <f t="shared" si="231"/>
        <v/>
      </c>
      <c r="D9202" s="5"/>
    </row>
    <row r="9203" spans="1:4" x14ac:dyDescent="0.25">
      <c r="A9203" s="4" t="str">
        <f t="shared" si="231"/>
        <v/>
      </c>
      <c r="D9203" s="5"/>
    </row>
    <row r="9204" spans="1:4" x14ac:dyDescent="0.25">
      <c r="A9204" s="4" t="str">
        <f t="shared" si="231"/>
        <v/>
      </c>
      <c r="D9204" s="5"/>
    </row>
    <row r="9205" spans="1:4" x14ac:dyDescent="0.25">
      <c r="A9205" s="4" t="str">
        <f t="shared" si="231"/>
        <v/>
      </c>
      <c r="D9205" s="5"/>
    </row>
    <row r="9206" spans="1:4" x14ac:dyDescent="0.25">
      <c r="A9206" s="4" t="str">
        <f t="shared" si="231"/>
        <v/>
      </c>
      <c r="D9206" s="5"/>
    </row>
    <row r="9207" spans="1:4" x14ac:dyDescent="0.25">
      <c r="A9207" s="4" t="str">
        <f t="shared" si="231"/>
        <v/>
      </c>
      <c r="D9207" s="5"/>
    </row>
    <row r="9208" spans="1:4" x14ac:dyDescent="0.25">
      <c r="A9208" s="4" t="str">
        <f t="shared" si="231"/>
        <v/>
      </c>
      <c r="D9208" s="5"/>
    </row>
    <row r="9209" spans="1:4" x14ac:dyDescent="0.25">
      <c r="A9209" s="4" t="str">
        <f t="shared" si="231"/>
        <v/>
      </c>
      <c r="D9209" s="5"/>
    </row>
    <row r="9210" spans="1:4" x14ac:dyDescent="0.25">
      <c r="A9210" s="4" t="str">
        <f t="shared" si="231"/>
        <v/>
      </c>
      <c r="D9210" s="5"/>
    </row>
    <row r="9211" spans="1:4" x14ac:dyDescent="0.25">
      <c r="A9211" s="4" t="str">
        <f t="shared" si="231"/>
        <v/>
      </c>
      <c r="D9211" s="5"/>
    </row>
    <row r="9212" spans="1:4" x14ac:dyDescent="0.25">
      <c r="A9212" s="4" t="str">
        <f t="shared" si="231"/>
        <v/>
      </c>
      <c r="D9212" s="5"/>
    </row>
    <row r="9213" spans="1:4" x14ac:dyDescent="0.25">
      <c r="A9213" s="4" t="str">
        <f t="shared" si="231"/>
        <v/>
      </c>
      <c r="D9213" s="5"/>
    </row>
    <row r="9214" spans="1:4" x14ac:dyDescent="0.25">
      <c r="A9214" s="4" t="str">
        <f t="shared" si="231"/>
        <v/>
      </c>
      <c r="D9214" s="5"/>
    </row>
    <row r="9215" spans="1:4" x14ac:dyDescent="0.25">
      <c r="A9215" s="4" t="str">
        <f t="shared" si="231"/>
        <v/>
      </c>
      <c r="D9215" s="5"/>
    </row>
    <row r="9216" spans="1:4" x14ac:dyDescent="0.25">
      <c r="A9216" s="4" t="str">
        <f t="shared" si="231"/>
        <v/>
      </c>
      <c r="D9216" s="5"/>
    </row>
    <row r="9217" spans="1:4" x14ac:dyDescent="0.25">
      <c r="A9217" s="4" t="str">
        <f t="shared" si="231"/>
        <v/>
      </c>
      <c r="D9217" s="5"/>
    </row>
    <row r="9218" spans="1:4" x14ac:dyDescent="0.25">
      <c r="A9218" s="4" t="str">
        <f t="shared" si="231"/>
        <v/>
      </c>
      <c r="D9218" s="5"/>
    </row>
    <row r="9219" spans="1:4" x14ac:dyDescent="0.25">
      <c r="A9219" s="4" t="str">
        <f t="shared" ref="A9219:A9282" si="232">B9219&amp;C9219&amp;D9219&amp;E9219</f>
        <v/>
      </c>
      <c r="D9219" s="5"/>
    </row>
    <row r="9220" spans="1:4" x14ac:dyDescent="0.25">
      <c r="A9220" s="4" t="str">
        <f t="shared" si="232"/>
        <v/>
      </c>
      <c r="D9220" s="5"/>
    </row>
    <row r="9221" spans="1:4" x14ac:dyDescent="0.25">
      <c r="A9221" s="4" t="str">
        <f t="shared" si="232"/>
        <v/>
      </c>
      <c r="D9221" s="5"/>
    </row>
    <row r="9222" spans="1:4" x14ac:dyDescent="0.25">
      <c r="A9222" s="4" t="str">
        <f t="shared" si="232"/>
        <v/>
      </c>
      <c r="D9222" s="5"/>
    </row>
    <row r="9223" spans="1:4" x14ac:dyDescent="0.25">
      <c r="A9223" s="4" t="str">
        <f t="shared" si="232"/>
        <v/>
      </c>
      <c r="D9223" s="5"/>
    </row>
    <row r="9224" spans="1:4" x14ac:dyDescent="0.25">
      <c r="A9224" s="4" t="str">
        <f t="shared" si="232"/>
        <v/>
      </c>
      <c r="D9224" s="5"/>
    </row>
    <row r="9225" spans="1:4" x14ac:dyDescent="0.25">
      <c r="A9225" s="4" t="str">
        <f t="shared" si="232"/>
        <v/>
      </c>
      <c r="D9225" s="5"/>
    </row>
    <row r="9226" spans="1:4" x14ac:dyDescent="0.25">
      <c r="A9226" s="4" t="str">
        <f t="shared" si="232"/>
        <v/>
      </c>
      <c r="D9226" s="5"/>
    </row>
    <row r="9227" spans="1:4" x14ac:dyDescent="0.25">
      <c r="A9227" s="4" t="str">
        <f t="shared" si="232"/>
        <v/>
      </c>
      <c r="D9227" s="5"/>
    </row>
    <row r="9228" spans="1:4" x14ac:dyDescent="0.25">
      <c r="A9228" s="4" t="str">
        <f t="shared" si="232"/>
        <v/>
      </c>
      <c r="D9228" s="5"/>
    </row>
    <row r="9229" spans="1:4" x14ac:dyDescent="0.25">
      <c r="A9229" s="4" t="str">
        <f t="shared" si="232"/>
        <v/>
      </c>
      <c r="D9229" s="5"/>
    </row>
    <row r="9230" spans="1:4" x14ac:dyDescent="0.25">
      <c r="A9230" s="4" t="str">
        <f t="shared" si="232"/>
        <v/>
      </c>
      <c r="D9230" s="5"/>
    </row>
    <row r="9231" spans="1:4" x14ac:dyDescent="0.25">
      <c r="A9231" s="4" t="str">
        <f t="shared" si="232"/>
        <v/>
      </c>
      <c r="D9231" s="5"/>
    </row>
    <row r="9232" spans="1:4" x14ac:dyDescent="0.25">
      <c r="A9232" s="4" t="str">
        <f t="shared" si="232"/>
        <v/>
      </c>
      <c r="D9232" s="5"/>
    </row>
    <row r="9233" spans="1:4" x14ac:dyDescent="0.25">
      <c r="A9233" s="4" t="str">
        <f t="shared" si="232"/>
        <v/>
      </c>
      <c r="D9233" s="5"/>
    </row>
    <row r="9234" spans="1:4" x14ac:dyDescent="0.25">
      <c r="A9234" s="4" t="str">
        <f t="shared" si="232"/>
        <v/>
      </c>
      <c r="D9234" s="5"/>
    </row>
    <row r="9235" spans="1:4" x14ac:dyDescent="0.25">
      <c r="A9235" s="4" t="str">
        <f t="shared" si="232"/>
        <v/>
      </c>
      <c r="D9235" s="5"/>
    </row>
    <row r="9236" spans="1:4" x14ac:dyDescent="0.25">
      <c r="A9236" s="4" t="str">
        <f t="shared" si="232"/>
        <v/>
      </c>
      <c r="D9236" s="5"/>
    </row>
    <row r="9237" spans="1:4" x14ac:dyDescent="0.25">
      <c r="A9237" s="4" t="str">
        <f t="shared" si="232"/>
        <v/>
      </c>
      <c r="D9237" s="5"/>
    </row>
    <row r="9238" spans="1:4" x14ac:dyDescent="0.25">
      <c r="A9238" s="4" t="str">
        <f t="shared" si="232"/>
        <v/>
      </c>
      <c r="D9238" s="5"/>
    </row>
    <row r="9239" spans="1:4" x14ac:dyDescent="0.25">
      <c r="A9239" s="4" t="str">
        <f t="shared" si="232"/>
        <v/>
      </c>
      <c r="D9239" s="5"/>
    </row>
    <row r="9240" spans="1:4" x14ac:dyDescent="0.25">
      <c r="A9240" s="4" t="str">
        <f t="shared" si="232"/>
        <v/>
      </c>
      <c r="D9240" s="5"/>
    </row>
    <row r="9241" spans="1:4" x14ac:dyDescent="0.25">
      <c r="A9241" s="4" t="str">
        <f t="shared" si="232"/>
        <v/>
      </c>
      <c r="D9241" s="5"/>
    </row>
    <row r="9242" spans="1:4" x14ac:dyDescent="0.25">
      <c r="A9242" s="4" t="str">
        <f t="shared" si="232"/>
        <v/>
      </c>
      <c r="D9242" s="5"/>
    </row>
    <row r="9243" spans="1:4" x14ac:dyDescent="0.25">
      <c r="A9243" s="4" t="str">
        <f t="shared" si="232"/>
        <v/>
      </c>
      <c r="D9243" s="5"/>
    </row>
    <row r="9244" spans="1:4" x14ac:dyDescent="0.25">
      <c r="A9244" s="4" t="str">
        <f t="shared" si="232"/>
        <v/>
      </c>
      <c r="D9244" s="5"/>
    </row>
    <row r="9245" spans="1:4" x14ac:dyDescent="0.25">
      <c r="A9245" s="4" t="str">
        <f t="shared" si="232"/>
        <v/>
      </c>
      <c r="D9245" s="5"/>
    </row>
    <row r="9246" spans="1:4" x14ac:dyDescent="0.25">
      <c r="A9246" s="4" t="str">
        <f t="shared" si="232"/>
        <v/>
      </c>
      <c r="D9246" s="5"/>
    </row>
    <row r="9247" spans="1:4" x14ac:dyDescent="0.25">
      <c r="A9247" s="4" t="str">
        <f t="shared" si="232"/>
        <v/>
      </c>
      <c r="D9247" s="5"/>
    </row>
    <row r="9248" spans="1:4" x14ac:dyDescent="0.25">
      <c r="A9248" s="4" t="str">
        <f t="shared" si="232"/>
        <v/>
      </c>
      <c r="D9248" s="5"/>
    </row>
    <row r="9249" spans="1:4" x14ac:dyDescent="0.25">
      <c r="A9249" s="4" t="str">
        <f t="shared" si="232"/>
        <v/>
      </c>
      <c r="D9249" s="5"/>
    </row>
    <row r="9250" spans="1:4" x14ac:dyDescent="0.25">
      <c r="A9250" s="4" t="str">
        <f t="shared" si="232"/>
        <v/>
      </c>
      <c r="D9250" s="5"/>
    </row>
    <row r="9251" spans="1:4" x14ac:dyDescent="0.25">
      <c r="A9251" s="4" t="str">
        <f t="shared" si="232"/>
        <v/>
      </c>
      <c r="D9251" s="5"/>
    </row>
    <row r="9252" spans="1:4" x14ac:dyDescent="0.25">
      <c r="A9252" s="4" t="str">
        <f t="shared" si="232"/>
        <v/>
      </c>
      <c r="D9252" s="5"/>
    </row>
    <row r="9253" spans="1:4" x14ac:dyDescent="0.25">
      <c r="A9253" s="4" t="str">
        <f t="shared" si="232"/>
        <v/>
      </c>
      <c r="D9253" s="5"/>
    </row>
    <row r="9254" spans="1:4" x14ac:dyDescent="0.25">
      <c r="A9254" s="4" t="str">
        <f t="shared" si="232"/>
        <v/>
      </c>
      <c r="D9254" s="5"/>
    </row>
    <row r="9255" spans="1:4" x14ac:dyDescent="0.25">
      <c r="A9255" s="4" t="str">
        <f t="shared" si="232"/>
        <v/>
      </c>
      <c r="D9255" s="5"/>
    </row>
    <row r="9256" spans="1:4" x14ac:dyDescent="0.25">
      <c r="A9256" s="4" t="str">
        <f t="shared" si="232"/>
        <v/>
      </c>
      <c r="D9256" s="5"/>
    </row>
    <row r="9257" spans="1:4" x14ac:dyDescent="0.25">
      <c r="A9257" s="4" t="str">
        <f t="shared" si="232"/>
        <v/>
      </c>
      <c r="D9257" s="5"/>
    </row>
    <row r="9258" spans="1:4" x14ac:dyDescent="0.25">
      <c r="A9258" s="4" t="str">
        <f t="shared" si="232"/>
        <v/>
      </c>
      <c r="D9258" s="5"/>
    </row>
    <row r="9259" spans="1:4" x14ac:dyDescent="0.25">
      <c r="A9259" s="4" t="str">
        <f t="shared" si="232"/>
        <v/>
      </c>
      <c r="D9259" s="5"/>
    </row>
    <row r="9260" spans="1:4" x14ac:dyDescent="0.25">
      <c r="A9260" s="4" t="str">
        <f t="shared" si="232"/>
        <v/>
      </c>
      <c r="D9260" s="5"/>
    </row>
    <row r="9261" spans="1:4" x14ac:dyDescent="0.25">
      <c r="A9261" s="4" t="str">
        <f t="shared" si="232"/>
        <v/>
      </c>
      <c r="D9261" s="5"/>
    </row>
    <row r="9262" spans="1:4" x14ac:dyDescent="0.25">
      <c r="A9262" s="4" t="str">
        <f t="shared" si="232"/>
        <v/>
      </c>
      <c r="D9262" s="5"/>
    </row>
    <row r="9263" spans="1:4" x14ac:dyDescent="0.25">
      <c r="A9263" s="4" t="str">
        <f t="shared" si="232"/>
        <v/>
      </c>
      <c r="D9263" s="5"/>
    </row>
    <row r="9264" spans="1:4" x14ac:dyDescent="0.25">
      <c r="A9264" s="4" t="str">
        <f t="shared" si="232"/>
        <v/>
      </c>
      <c r="D9264" s="5"/>
    </row>
    <row r="9265" spans="1:4" x14ac:dyDescent="0.25">
      <c r="A9265" s="4" t="str">
        <f t="shared" si="232"/>
        <v/>
      </c>
      <c r="D9265" s="5"/>
    </row>
    <row r="9266" spans="1:4" x14ac:dyDescent="0.25">
      <c r="A9266" s="4" t="str">
        <f t="shared" si="232"/>
        <v/>
      </c>
      <c r="D9266" s="5"/>
    </row>
    <row r="9267" spans="1:4" x14ac:dyDescent="0.25">
      <c r="A9267" s="4" t="str">
        <f t="shared" si="232"/>
        <v/>
      </c>
      <c r="D9267" s="5"/>
    </row>
    <row r="9268" spans="1:4" x14ac:dyDescent="0.25">
      <c r="A9268" s="4" t="str">
        <f t="shared" si="232"/>
        <v/>
      </c>
      <c r="D9268" s="5"/>
    </row>
    <row r="9269" spans="1:4" x14ac:dyDescent="0.25">
      <c r="A9269" s="4" t="str">
        <f t="shared" si="232"/>
        <v/>
      </c>
      <c r="D9269" s="5"/>
    </row>
    <row r="9270" spans="1:4" x14ac:dyDescent="0.25">
      <c r="A9270" s="4" t="str">
        <f t="shared" si="232"/>
        <v/>
      </c>
      <c r="D9270" s="5"/>
    </row>
    <row r="9271" spans="1:4" x14ac:dyDescent="0.25">
      <c r="A9271" s="4" t="str">
        <f t="shared" si="232"/>
        <v/>
      </c>
      <c r="D9271" s="5"/>
    </row>
    <row r="9272" spans="1:4" x14ac:dyDescent="0.25">
      <c r="A9272" s="4" t="str">
        <f t="shared" si="232"/>
        <v/>
      </c>
      <c r="D9272" s="5"/>
    </row>
    <row r="9273" spans="1:4" x14ac:dyDescent="0.25">
      <c r="A9273" s="4" t="str">
        <f t="shared" si="232"/>
        <v/>
      </c>
      <c r="D9273" s="5"/>
    </row>
    <row r="9274" spans="1:4" x14ac:dyDescent="0.25">
      <c r="A9274" s="4" t="str">
        <f t="shared" si="232"/>
        <v/>
      </c>
      <c r="D9274" s="5"/>
    </row>
    <row r="9275" spans="1:4" x14ac:dyDescent="0.25">
      <c r="A9275" s="4" t="str">
        <f t="shared" si="232"/>
        <v/>
      </c>
      <c r="D9275" s="5"/>
    </row>
    <row r="9276" spans="1:4" x14ac:dyDescent="0.25">
      <c r="A9276" s="4" t="str">
        <f t="shared" si="232"/>
        <v/>
      </c>
      <c r="D9276" s="5"/>
    </row>
    <row r="9277" spans="1:4" x14ac:dyDescent="0.25">
      <c r="A9277" s="4" t="str">
        <f t="shared" si="232"/>
        <v/>
      </c>
      <c r="D9277" s="5"/>
    </row>
    <row r="9278" spans="1:4" x14ac:dyDescent="0.25">
      <c r="A9278" s="4" t="str">
        <f t="shared" si="232"/>
        <v/>
      </c>
      <c r="D9278" s="5"/>
    </row>
    <row r="9279" spans="1:4" x14ac:dyDescent="0.25">
      <c r="A9279" s="4" t="str">
        <f t="shared" si="232"/>
        <v/>
      </c>
      <c r="D9279" s="5"/>
    </row>
    <row r="9280" spans="1:4" x14ac:dyDescent="0.25">
      <c r="A9280" s="4" t="str">
        <f t="shared" si="232"/>
        <v/>
      </c>
      <c r="D9280" s="5"/>
    </row>
    <row r="9281" spans="1:4" x14ac:dyDescent="0.25">
      <c r="A9281" s="4" t="str">
        <f t="shared" si="232"/>
        <v/>
      </c>
      <c r="D9281" s="5"/>
    </row>
    <row r="9282" spans="1:4" x14ac:dyDescent="0.25">
      <c r="A9282" s="4" t="str">
        <f t="shared" si="232"/>
        <v/>
      </c>
      <c r="D9282" s="5"/>
    </row>
    <row r="9283" spans="1:4" x14ac:dyDescent="0.25">
      <c r="A9283" s="4" t="str">
        <f t="shared" ref="A9283:A9346" si="233">B9283&amp;C9283&amp;D9283&amp;E9283</f>
        <v/>
      </c>
      <c r="D9283" s="5"/>
    </row>
    <row r="9284" spans="1:4" x14ac:dyDescent="0.25">
      <c r="A9284" s="4" t="str">
        <f t="shared" si="233"/>
        <v/>
      </c>
      <c r="D9284" s="5"/>
    </row>
    <row r="9285" spans="1:4" x14ac:dyDescent="0.25">
      <c r="A9285" s="4" t="str">
        <f t="shared" si="233"/>
        <v/>
      </c>
      <c r="D9285" s="5"/>
    </row>
    <row r="9286" spans="1:4" x14ac:dyDescent="0.25">
      <c r="A9286" s="4" t="str">
        <f t="shared" si="233"/>
        <v/>
      </c>
      <c r="D9286" s="5"/>
    </row>
    <row r="9287" spans="1:4" x14ac:dyDescent="0.25">
      <c r="A9287" s="4" t="str">
        <f t="shared" si="233"/>
        <v/>
      </c>
      <c r="D9287" s="5"/>
    </row>
    <row r="9288" spans="1:4" x14ac:dyDescent="0.25">
      <c r="A9288" s="4" t="str">
        <f t="shared" si="233"/>
        <v/>
      </c>
      <c r="D9288" s="5"/>
    </row>
    <row r="9289" spans="1:4" x14ac:dyDescent="0.25">
      <c r="A9289" s="4" t="str">
        <f t="shared" si="233"/>
        <v/>
      </c>
      <c r="D9289" s="5"/>
    </row>
    <row r="9290" spans="1:4" x14ac:dyDescent="0.25">
      <c r="A9290" s="4" t="str">
        <f t="shared" si="233"/>
        <v/>
      </c>
      <c r="D9290" s="5"/>
    </row>
    <row r="9291" spans="1:4" x14ac:dyDescent="0.25">
      <c r="A9291" s="4" t="str">
        <f t="shared" si="233"/>
        <v/>
      </c>
      <c r="D9291" s="5"/>
    </row>
    <row r="9292" spans="1:4" x14ac:dyDescent="0.25">
      <c r="A9292" s="4" t="str">
        <f t="shared" si="233"/>
        <v/>
      </c>
      <c r="D9292" s="5"/>
    </row>
    <row r="9293" spans="1:4" x14ac:dyDescent="0.25">
      <c r="A9293" s="4" t="str">
        <f t="shared" si="233"/>
        <v/>
      </c>
      <c r="D9293" s="5"/>
    </row>
    <row r="9294" spans="1:4" x14ac:dyDescent="0.25">
      <c r="A9294" s="4" t="str">
        <f t="shared" si="233"/>
        <v/>
      </c>
      <c r="D9294" s="5"/>
    </row>
    <row r="9295" spans="1:4" x14ac:dyDescent="0.25">
      <c r="A9295" s="4" t="str">
        <f t="shared" si="233"/>
        <v/>
      </c>
      <c r="D9295" s="5"/>
    </row>
    <row r="9296" spans="1:4" x14ac:dyDescent="0.25">
      <c r="A9296" s="4" t="str">
        <f t="shared" si="233"/>
        <v/>
      </c>
      <c r="D9296" s="5"/>
    </row>
    <row r="9297" spans="1:4" x14ac:dyDescent="0.25">
      <c r="A9297" s="4" t="str">
        <f t="shared" si="233"/>
        <v/>
      </c>
      <c r="D9297" s="5"/>
    </row>
    <row r="9298" spans="1:4" x14ac:dyDescent="0.25">
      <c r="A9298" s="4" t="str">
        <f t="shared" si="233"/>
        <v/>
      </c>
      <c r="D9298" s="5"/>
    </row>
    <row r="9299" spans="1:4" x14ac:dyDescent="0.25">
      <c r="A9299" s="4" t="str">
        <f t="shared" si="233"/>
        <v/>
      </c>
      <c r="D9299" s="5"/>
    </row>
    <row r="9300" spans="1:4" x14ac:dyDescent="0.25">
      <c r="A9300" s="4" t="str">
        <f t="shared" si="233"/>
        <v/>
      </c>
      <c r="D9300" s="5"/>
    </row>
    <row r="9301" spans="1:4" x14ac:dyDescent="0.25">
      <c r="A9301" s="4" t="str">
        <f t="shared" si="233"/>
        <v/>
      </c>
      <c r="D9301" s="5"/>
    </row>
    <row r="9302" spans="1:4" x14ac:dyDescent="0.25">
      <c r="A9302" s="4" t="str">
        <f t="shared" si="233"/>
        <v/>
      </c>
      <c r="D9302" s="5"/>
    </row>
    <row r="9303" spans="1:4" x14ac:dyDescent="0.25">
      <c r="A9303" s="4" t="str">
        <f t="shared" si="233"/>
        <v/>
      </c>
      <c r="D9303" s="5"/>
    </row>
    <row r="9304" spans="1:4" x14ac:dyDescent="0.25">
      <c r="A9304" s="4" t="str">
        <f t="shared" si="233"/>
        <v/>
      </c>
      <c r="D9304" s="5"/>
    </row>
    <row r="9305" spans="1:4" x14ac:dyDescent="0.25">
      <c r="A9305" s="4" t="str">
        <f t="shared" si="233"/>
        <v/>
      </c>
      <c r="D9305" s="5"/>
    </row>
    <row r="9306" spans="1:4" x14ac:dyDescent="0.25">
      <c r="A9306" s="4" t="str">
        <f t="shared" si="233"/>
        <v/>
      </c>
      <c r="D9306" s="5"/>
    </row>
    <row r="9307" spans="1:4" x14ac:dyDescent="0.25">
      <c r="A9307" s="4" t="str">
        <f t="shared" si="233"/>
        <v/>
      </c>
      <c r="D9307" s="5"/>
    </row>
    <row r="9308" spans="1:4" x14ac:dyDescent="0.25">
      <c r="A9308" s="4" t="str">
        <f t="shared" si="233"/>
        <v/>
      </c>
      <c r="D9308" s="5"/>
    </row>
    <row r="9309" spans="1:4" x14ac:dyDescent="0.25">
      <c r="A9309" s="4" t="str">
        <f t="shared" si="233"/>
        <v/>
      </c>
      <c r="D9309" s="5"/>
    </row>
    <row r="9310" spans="1:4" x14ac:dyDescent="0.25">
      <c r="A9310" s="4" t="str">
        <f t="shared" si="233"/>
        <v/>
      </c>
      <c r="D9310" s="5"/>
    </row>
    <row r="9311" spans="1:4" x14ac:dyDescent="0.25">
      <c r="A9311" s="4" t="str">
        <f t="shared" si="233"/>
        <v/>
      </c>
      <c r="D9311" s="5"/>
    </row>
    <row r="9312" spans="1:4" x14ac:dyDescent="0.25">
      <c r="A9312" s="4" t="str">
        <f t="shared" si="233"/>
        <v/>
      </c>
      <c r="D9312" s="5"/>
    </row>
    <row r="9313" spans="1:4" x14ac:dyDescent="0.25">
      <c r="A9313" s="4" t="str">
        <f t="shared" si="233"/>
        <v/>
      </c>
      <c r="D9313" s="5"/>
    </row>
    <row r="9314" spans="1:4" x14ac:dyDescent="0.25">
      <c r="A9314" s="4" t="str">
        <f t="shared" si="233"/>
        <v/>
      </c>
      <c r="D9314" s="5"/>
    </row>
    <row r="9315" spans="1:4" x14ac:dyDescent="0.25">
      <c r="A9315" s="4" t="str">
        <f t="shared" si="233"/>
        <v/>
      </c>
      <c r="D9315" s="5"/>
    </row>
    <row r="9316" spans="1:4" x14ac:dyDescent="0.25">
      <c r="A9316" s="4" t="str">
        <f t="shared" si="233"/>
        <v/>
      </c>
      <c r="D9316" s="5"/>
    </row>
    <row r="9317" spans="1:4" x14ac:dyDescent="0.25">
      <c r="A9317" s="4" t="str">
        <f t="shared" si="233"/>
        <v/>
      </c>
      <c r="D9317" s="5"/>
    </row>
    <row r="9318" spans="1:4" x14ac:dyDescent="0.25">
      <c r="A9318" s="4" t="str">
        <f t="shared" si="233"/>
        <v/>
      </c>
      <c r="D9318" s="5"/>
    </row>
    <row r="9319" spans="1:4" x14ac:dyDescent="0.25">
      <c r="A9319" s="4" t="str">
        <f t="shared" si="233"/>
        <v/>
      </c>
      <c r="D9319" s="5"/>
    </row>
    <row r="9320" spans="1:4" x14ac:dyDescent="0.25">
      <c r="A9320" s="4" t="str">
        <f t="shared" si="233"/>
        <v/>
      </c>
      <c r="D9320" s="5"/>
    </row>
    <row r="9321" spans="1:4" x14ac:dyDescent="0.25">
      <c r="A9321" s="4" t="str">
        <f t="shared" si="233"/>
        <v/>
      </c>
      <c r="D9321" s="5"/>
    </row>
    <row r="9322" spans="1:4" x14ac:dyDescent="0.25">
      <c r="A9322" s="4" t="str">
        <f t="shared" si="233"/>
        <v/>
      </c>
      <c r="D9322" s="5"/>
    </row>
    <row r="9323" spans="1:4" x14ac:dyDescent="0.25">
      <c r="A9323" s="4" t="str">
        <f t="shared" si="233"/>
        <v/>
      </c>
      <c r="D9323" s="5"/>
    </row>
    <row r="9324" spans="1:4" x14ac:dyDescent="0.25">
      <c r="A9324" s="4" t="str">
        <f t="shared" si="233"/>
        <v/>
      </c>
      <c r="D9324" s="5"/>
    </row>
    <row r="9325" spans="1:4" x14ac:dyDescent="0.25">
      <c r="A9325" s="4" t="str">
        <f t="shared" si="233"/>
        <v/>
      </c>
      <c r="D9325" s="5"/>
    </row>
    <row r="9326" spans="1:4" x14ac:dyDescent="0.25">
      <c r="A9326" s="4" t="str">
        <f t="shared" si="233"/>
        <v/>
      </c>
      <c r="D9326" s="5"/>
    </row>
    <row r="9327" spans="1:4" x14ac:dyDescent="0.25">
      <c r="A9327" s="4" t="str">
        <f t="shared" si="233"/>
        <v/>
      </c>
      <c r="D9327" s="5"/>
    </row>
    <row r="9328" spans="1:4" x14ac:dyDescent="0.25">
      <c r="A9328" s="4" t="str">
        <f t="shared" si="233"/>
        <v/>
      </c>
      <c r="D9328" s="5"/>
    </row>
    <row r="9329" spans="1:4" x14ac:dyDescent="0.25">
      <c r="A9329" s="4" t="str">
        <f t="shared" si="233"/>
        <v/>
      </c>
      <c r="D9329" s="5"/>
    </row>
    <row r="9330" spans="1:4" x14ac:dyDescent="0.25">
      <c r="A9330" s="4" t="str">
        <f t="shared" si="233"/>
        <v/>
      </c>
      <c r="D9330" s="5"/>
    </row>
    <row r="9331" spans="1:4" x14ac:dyDescent="0.25">
      <c r="A9331" s="4" t="str">
        <f t="shared" si="233"/>
        <v/>
      </c>
      <c r="D9331" s="5"/>
    </row>
    <row r="9332" spans="1:4" x14ac:dyDescent="0.25">
      <c r="A9332" s="4" t="str">
        <f t="shared" si="233"/>
        <v/>
      </c>
      <c r="D9332" s="5"/>
    </row>
    <row r="9333" spans="1:4" x14ac:dyDescent="0.25">
      <c r="A9333" s="4" t="str">
        <f t="shared" si="233"/>
        <v/>
      </c>
      <c r="D9333" s="5"/>
    </row>
    <row r="9334" spans="1:4" x14ac:dyDescent="0.25">
      <c r="A9334" s="4" t="str">
        <f t="shared" si="233"/>
        <v/>
      </c>
      <c r="D9334" s="5"/>
    </row>
    <row r="9335" spans="1:4" x14ac:dyDescent="0.25">
      <c r="A9335" s="4" t="str">
        <f t="shared" si="233"/>
        <v/>
      </c>
      <c r="D9335" s="5"/>
    </row>
    <row r="9336" spans="1:4" x14ac:dyDescent="0.25">
      <c r="A9336" s="4" t="str">
        <f t="shared" si="233"/>
        <v/>
      </c>
      <c r="D9336" s="5"/>
    </row>
    <row r="9337" spans="1:4" x14ac:dyDescent="0.25">
      <c r="A9337" s="4" t="str">
        <f t="shared" si="233"/>
        <v/>
      </c>
      <c r="D9337" s="5"/>
    </row>
    <row r="9338" spans="1:4" x14ac:dyDescent="0.25">
      <c r="A9338" s="4" t="str">
        <f t="shared" si="233"/>
        <v/>
      </c>
      <c r="D9338" s="5"/>
    </row>
    <row r="9339" spans="1:4" x14ac:dyDescent="0.25">
      <c r="A9339" s="4" t="str">
        <f t="shared" si="233"/>
        <v/>
      </c>
      <c r="D9339" s="5"/>
    </row>
    <row r="9340" spans="1:4" x14ac:dyDescent="0.25">
      <c r="A9340" s="4" t="str">
        <f t="shared" si="233"/>
        <v/>
      </c>
      <c r="D9340" s="5"/>
    </row>
    <row r="9341" spans="1:4" x14ac:dyDescent="0.25">
      <c r="A9341" s="4" t="str">
        <f t="shared" si="233"/>
        <v/>
      </c>
      <c r="D9341" s="5"/>
    </row>
    <row r="9342" spans="1:4" x14ac:dyDescent="0.25">
      <c r="A9342" s="4" t="str">
        <f t="shared" si="233"/>
        <v/>
      </c>
      <c r="D9342" s="5"/>
    </row>
    <row r="9343" spans="1:4" x14ac:dyDescent="0.25">
      <c r="A9343" s="4" t="str">
        <f t="shared" si="233"/>
        <v/>
      </c>
      <c r="D9343" s="5"/>
    </row>
    <row r="9344" spans="1:4" x14ac:dyDescent="0.25">
      <c r="A9344" s="4" t="str">
        <f t="shared" si="233"/>
        <v/>
      </c>
      <c r="D9344" s="5"/>
    </row>
    <row r="9345" spans="1:4" x14ac:dyDescent="0.25">
      <c r="A9345" s="4" t="str">
        <f t="shared" si="233"/>
        <v/>
      </c>
      <c r="D9345" s="5"/>
    </row>
    <row r="9346" spans="1:4" x14ac:dyDescent="0.25">
      <c r="A9346" s="4" t="str">
        <f t="shared" si="233"/>
        <v/>
      </c>
      <c r="D9346" s="5"/>
    </row>
    <row r="9347" spans="1:4" x14ac:dyDescent="0.25">
      <c r="A9347" s="4" t="str">
        <f t="shared" ref="A9347:A9410" si="234">B9347&amp;C9347&amp;D9347&amp;E9347</f>
        <v/>
      </c>
      <c r="D9347" s="5"/>
    </row>
    <row r="9348" spans="1:4" x14ac:dyDescent="0.25">
      <c r="A9348" s="4" t="str">
        <f t="shared" si="234"/>
        <v/>
      </c>
      <c r="D9348" s="5"/>
    </row>
    <row r="9349" spans="1:4" x14ac:dyDescent="0.25">
      <c r="A9349" s="4" t="str">
        <f t="shared" si="234"/>
        <v/>
      </c>
      <c r="D9349" s="5"/>
    </row>
    <row r="9350" spans="1:4" x14ac:dyDescent="0.25">
      <c r="A9350" s="4" t="str">
        <f t="shared" si="234"/>
        <v/>
      </c>
      <c r="D9350" s="5"/>
    </row>
    <row r="9351" spans="1:4" x14ac:dyDescent="0.25">
      <c r="A9351" s="4" t="str">
        <f t="shared" si="234"/>
        <v/>
      </c>
      <c r="D9351" s="5"/>
    </row>
    <row r="9352" spans="1:4" x14ac:dyDescent="0.25">
      <c r="A9352" s="4" t="str">
        <f t="shared" si="234"/>
        <v/>
      </c>
      <c r="D9352" s="5"/>
    </row>
    <row r="9353" spans="1:4" x14ac:dyDescent="0.25">
      <c r="A9353" s="4" t="str">
        <f t="shared" si="234"/>
        <v/>
      </c>
      <c r="D9353" s="5"/>
    </row>
    <row r="9354" spans="1:4" x14ac:dyDescent="0.25">
      <c r="A9354" s="4" t="str">
        <f t="shared" si="234"/>
        <v/>
      </c>
      <c r="D9354" s="5"/>
    </row>
    <row r="9355" spans="1:4" x14ac:dyDescent="0.25">
      <c r="A9355" s="4" t="str">
        <f t="shared" si="234"/>
        <v/>
      </c>
      <c r="D9355" s="5"/>
    </row>
    <row r="9356" spans="1:4" x14ac:dyDescent="0.25">
      <c r="A9356" s="4" t="str">
        <f t="shared" si="234"/>
        <v/>
      </c>
      <c r="D9356" s="5"/>
    </row>
    <row r="9357" spans="1:4" x14ac:dyDescent="0.25">
      <c r="A9357" s="4" t="str">
        <f t="shared" si="234"/>
        <v/>
      </c>
      <c r="D9357" s="5"/>
    </row>
    <row r="9358" spans="1:4" x14ac:dyDescent="0.25">
      <c r="A9358" s="4" t="str">
        <f t="shared" si="234"/>
        <v/>
      </c>
      <c r="D9358" s="5"/>
    </row>
    <row r="9359" spans="1:4" x14ac:dyDescent="0.25">
      <c r="A9359" s="4" t="str">
        <f t="shared" si="234"/>
        <v/>
      </c>
      <c r="D9359" s="5"/>
    </row>
    <row r="9360" spans="1:4" x14ac:dyDescent="0.25">
      <c r="A9360" s="4" t="str">
        <f t="shared" si="234"/>
        <v/>
      </c>
      <c r="D9360" s="5"/>
    </row>
    <row r="9361" spans="1:4" x14ac:dyDescent="0.25">
      <c r="A9361" s="4" t="str">
        <f t="shared" si="234"/>
        <v/>
      </c>
      <c r="D9361" s="5"/>
    </row>
    <row r="9362" spans="1:4" x14ac:dyDescent="0.25">
      <c r="A9362" s="4" t="str">
        <f t="shared" si="234"/>
        <v/>
      </c>
      <c r="D9362" s="5"/>
    </row>
    <row r="9363" spans="1:4" x14ac:dyDescent="0.25">
      <c r="A9363" s="4" t="str">
        <f t="shared" si="234"/>
        <v/>
      </c>
      <c r="D9363" s="5"/>
    </row>
    <row r="9364" spans="1:4" x14ac:dyDescent="0.25">
      <c r="A9364" s="4" t="str">
        <f t="shared" si="234"/>
        <v/>
      </c>
      <c r="D9364" s="5"/>
    </row>
    <row r="9365" spans="1:4" x14ac:dyDescent="0.25">
      <c r="A9365" s="4" t="str">
        <f t="shared" si="234"/>
        <v/>
      </c>
      <c r="D9365" s="5"/>
    </row>
    <row r="9366" spans="1:4" x14ac:dyDescent="0.25">
      <c r="A9366" s="4" t="str">
        <f t="shared" si="234"/>
        <v/>
      </c>
      <c r="D9366" s="5"/>
    </row>
    <row r="9367" spans="1:4" x14ac:dyDescent="0.25">
      <c r="A9367" s="4" t="str">
        <f t="shared" si="234"/>
        <v/>
      </c>
      <c r="D9367" s="5"/>
    </row>
    <row r="9368" spans="1:4" x14ac:dyDescent="0.25">
      <c r="A9368" s="4" t="str">
        <f t="shared" si="234"/>
        <v/>
      </c>
      <c r="D9368" s="5"/>
    </row>
    <row r="9369" spans="1:4" x14ac:dyDescent="0.25">
      <c r="A9369" s="4" t="str">
        <f t="shared" si="234"/>
        <v/>
      </c>
      <c r="D9369" s="5"/>
    </row>
    <row r="9370" spans="1:4" x14ac:dyDescent="0.25">
      <c r="A9370" s="4" t="str">
        <f t="shared" si="234"/>
        <v/>
      </c>
      <c r="D9370" s="5"/>
    </row>
    <row r="9371" spans="1:4" x14ac:dyDescent="0.25">
      <c r="A9371" s="4" t="str">
        <f t="shared" si="234"/>
        <v/>
      </c>
      <c r="D9371" s="5"/>
    </row>
    <row r="9372" spans="1:4" x14ac:dyDescent="0.25">
      <c r="A9372" s="4" t="str">
        <f t="shared" si="234"/>
        <v/>
      </c>
      <c r="D9372" s="5"/>
    </row>
    <row r="9373" spans="1:4" x14ac:dyDescent="0.25">
      <c r="A9373" s="4" t="str">
        <f t="shared" si="234"/>
        <v/>
      </c>
      <c r="D9373" s="5"/>
    </row>
    <row r="9374" spans="1:4" x14ac:dyDescent="0.25">
      <c r="A9374" s="4" t="str">
        <f t="shared" si="234"/>
        <v/>
      </c>
      <c r="D9374" s="5"/>
    </row>
    <row r="9375" spans="1:4" x14ac:dyDescent="0.25">
      <c r="A9375" s="4" t="str">
        <f t="shared" si="234"/>
        <v/>
      </c>
      <c r="D9375" s="5"/>
    </row>
    <row r="9376" spans="1:4" x14ac:dyDescent="0.25">
      <c r="A9376" s="4" t="str">
        <f t="shared" si="234"/>
        <v/>
      </c>
      <c r="D9376" s="5"/>
    </row>
    <row r="9377" spans="1:4" x14ac:dyDescent="0.25">
      <c r="A9377" s="4" t="str">
        <f t="shared" si="234"/>
        <v/>
      </c>
      <c r="D9377" s="5"/>
    </row>
    <row r="9378" spans="1:4" x14ac:dyDescent="0.25">
      <c r="A9378" s="4" t="str">
        <f t="shared" si="234"/>
        <v/>
      </c>
      <c r="D9378" s="5"/>
    </row>
    <row r="9379" spans="1:4" x14ac:dyDescent="0.25">
      <c r="A9379" s="4" t="str">
        <f t="shared" si="234"/>
        <v/>
      </c>
      <c r="D9379" s="5"/>
    </row>
    <row r="9380" spans="1:4" x14ac:dyDescent="0.25">
      <c r="A9380" s="4" t="str">
        <f t="shared" si="234"/>
        <v/>
      </c>
      <c r="D9380" s="5"/>
    </row>
    <row r="9381" spans="1:4" x14ac:dyDescent="0.25">
      <c r="A9381" s="4" t="str">
        <f t="shared" si="234"/>
        <v/>
      </c>
      <c r="D9381" s="5"/>
    </row>
    <row r="9382" spans="1:4" x14ac:dyDescent="0.25">
      <c r="A9382" s="4" t="str">
        <f t="shared" si="234"/>
        <v/>
      </c>
      <c r="D9382" s="5"/>
    </row>
    <row r="9383" spans="1:4" x14ac:dyDescent="0.25">
      <c r="A9383" s="4" t="str">
        <f t="shared" si="234"/>
        <v/>
      </c>
      <c r="D9383" s="5"/>
    </row>
    <row r="9384" spans="1:4" x14ac:dyDescent="0.25">
      <c r="A9384" s="4" t="str">
        <f t="shared" si="234"/>
        <v/>
      </c>
      <c r="D9384" s="5"/>
    </row>
    <row r="9385" spans="1:4" x14ac:dyDescent="0.25">
      <c r="A9385" s="4" t="str">
        <f t="shared" si="234"/>
        <v/>
      </c>
      <c r="D9385" s="5"/>
    </row>
    <row r="9386" spans="1:4" x14ac:dyDescent="0.25">
      <c r="A9386" s="4" t="str">
        <f t="shared" si="234"/>
        <v/>
      </c>
      <c r="D9386" s="5"/>
    </row>
    <row r="9387" spans="1:4" x14ac:dyDescent="0.25">
      <c r="A9387" s="4" t="str">
        <f t="shared" si="234"/>
        <v/>
      </c>
      <c r="D9387" s="5"/>
    </row>
    <row r="9388" spans="1:4" x14ac:dyDescent="0.25">
      <c r="A9388" s="4" t="str">
        <f t="shared" si="234"/>
        <v/>
      </c>
      <c r="D9388" s="5"/>
    </row>
    <row r="9389" spans="1:4" x14ac:dyDescent="0.25">
      <c r="A9389" s="4" t="str">
        <f t="shared" si="234"/>
        <v/>
      </c>
      <c r="D9389" s="5"/>
    </row>
    <row r="9390" spans="1:4" x14ac:dyDescent="0.25">
      <c r="A9390" s="4" t="str">
        <f t="shared" si="234"/>
        <v/>
      </c>
      <c r="D9390" s="5"/>
    </row>
    <row r="9391" spans="1:4" x14ac:dyDescent="0.25">
      <c r="A9391" s="4" t="str">
        <f t="shared" si="234"/>
        <v/>
      </c>
      <c r="D9391" s="5"/>
    </row>
    <row r="9392" spans="1:4" x14ac:dyDescent="0.25">
      <c r="A9392" s="4" t="str">
        <f t="shared" si="234"/>
        <v/>
      </c>
      <c r="D9392" s="5"/>
    </row>
    <row r="9393" spans="1:4" x14ac:dyDescent="0.25">
      <c r="A9393" s="4" t="str">
        <f t="shared" si="234"/>
        <v/>
      </c>
      <c r="D9393" s="5"/>
    </row>
    <row r="9394" spans="1:4" x14ac:dyDescent="0.25">
      <c r="A9394" s="4" t="str">
        <f t="shared" si="234"/>
        <v/>
      </c>
      <c r="D9394" s="5"/>
    </row>
    <row r="9395" spans="1:4" x14ac:dyDescent="0.25">
      <c r="A9395" s="4" t="str">
        <f t="shared" si="234"/>
        <v/>
      </c>
      <c r="D9395" s="5"/>
    </row>
    <row r="9396" spans="1:4" x14ac:dyDescent="0.25">
      <c r="A9396" s="4" t="str">
        <f t="shared" si="234"/>
        <v/>
      </c>
      <c r="D9396" s="5"/>
    </row>
    <row r="9397" spans="1:4" x14ac:dyDescent="0.25">
      <c r="A9397" s="4" t="str">
        <f t="shared" si="234"/>
        <v/>
      </c>
      <c r="D9397" s="5"/>
    </row>
    <row r="9398" spans="1:4" x14ac:dyDescent="0.25">
      <c r="A9398" s="4" t="str">
        <f t="shared" si="234"/>
        <v/>
      </c>
      <c r="D9398" s="5"/>
    </row>
    <row r="9399" spans="1:4" x14ac:dyDescent="0.25">
      <c r="A9399" s="4" t="str">
        <f t="shared" si="234"/>
        <v/>
      </c>
      <c r="D9399" s="5"/>
    </row>
    <row r="9400" spans="1:4" x14ac:dyDescent="0.25">
      <c r="A9400" s="4" t="str">
        <f t="shared" si="234"/>
        <v/>
      </c>
      <c r="D9400" s="5"/>
    </row>
    <row r="9401" spans="1:4" x14ac:dyDescent="0.25">
      <c r="A9401" s="4" t="str">
        <f t="shared" si="234"/>
        <v/>
      </c>
      <c r="D9401" s="5"/>
    </row>
    <row r="9402" spans="1:4" x14ac:dyDescent="0.25">
      <c r="A9402" s="4" t="str">
        <f t="shared" si="234"/>
        <v/>
      </c>
      <c r="D9402" s="5"/>
    </row>
    <row r="9403" spans="1:4" x14ac:dyDescent="0.25">
      <c r="A9403" s="4" t="str">
        <f t="shared" si="234"/>
        <v/>
      </c>
      <c r="D9403" s="5"/>
    </row>
    <row r="9404" spans="1:4" x14ac:dyDescent="0.25">
      <c r="A9404" s="4" t="str">
        <f t="shared" si="234"/>
        <v/>
      </c>
      <c r="D9404" s="5"/>
    </row>
    <row r="9405" spans="1:4" x14ac:dyDescent="0.25">
      <c r="A9405" s="4" t="str">
        <f t="shared" si="234"/>
        <v/>
      </c>
      <c r="D9405" s="5"/>
    </row>
    <row r="9406" spans="1:4" x14ac:dyDescent="0.25">
      <c r="A9406" s="4" t="str">
        <f t="shared" si="234"/>
        <v/>
      </c>
      <c r="D9406" s="5"/>
    </row>
    <row r="9407" spans="1:4" x14ac:dyDescent="0.25">
      <c r="A9407" s="4" t="str">
        <f t="shared" si="234"/>
        <v/>
      </c>
      <c r="D9407" s="5"/>
    </row>
    <row r="9408" spans="1:4" x14ac:dyDescent="0.25">
      <c r="A9408" s="4" t="str">
        <f t="shared" si="234"/>
        <v/>
      </c>
      <c r="D9408" s="5"/>
    </row>
    <row r="9409" spans="1:4" x14ac:dyDescent="0.25">
      <c r="A9409" s="4" t="str">
        <f t="shared" si="234"/>
        <v/>
      </c>
      <c r="D9409" s="5"/>
    </row>
    <row r="9410" spans="1:4" x14ac:dyDescent="0.25">
      <c r="A9410" s="4" t="str">
        <f t="shared" si="234"/>
        <v/>
      </c>
      <c r="D9410" s="5"/>
    </row>
    <row r="9411" spans="1:4" x14ac:dyDescent="0.25">
      <c r="A9411" s="4" t="str">
        <f t="shared" ref="A9411:A9474" si="235">B9411&amp;C9411&amp;D9411&amp;E9411</f>
        <v/>
      </c>
      <c r="D9411" s="5"/>
    </row>
    <row r="9412" spans="1:4" x14ac:dyDescent="0.25">
      <c r="A9412" s="4" t="str">
        <f t="shared" si="235"/>
        <v/>
      </c>
      <c r="D9412" s="5"/>
    </row>
    <row r="9413" spans="1:4" x14ac:dyDescent="0.25">
      <c r="A9413" s="4" t="str">
        <f t="shared" si="235"/>
        <v/>
      </c>
      <c r="D9413" s="5"/>
    </row>
    <row r="9414" spans="1:4" x14ac:dyDescent="0.25">
      <c r="A9414" s="4" t="str">
        <f t="shared" si="235"/>
        <v/>
      </c>
      <c r="D9414" s="5"/>
    </row>
    <row r="9415" spans="1:4" x14ac:dyDescent="0.25">
      <c r="A9415" s="4" t="str">
        <f t="shared" si="235"/>
        <v/>
      </c>
      <c r="D9415" s="5"/>
    </row>
    <row r="9416" spans="1:4" x14ac:dyDescent="0.25">
      <c r="A9416" s="4" t="str">
        <f t="shared" si="235"/>
        <v/>
      </c>
      <c r="D9416" s="5"/>
    </row>
    <row r="9417" spans="1:4" x14ac:dyDescent="0.25">
      <c r="A9417" s="4" t="str">
        <f t="shared" si="235"/>
        <v/>
      </c>
      <c r="D9417" s="5"/>
    </row>
    <row r="9418" spans="1:4" x14ac:dyDescent="0.25">
      <c r="A9418" s="4" t="str">
        <f t="shared" si="235"/>
        <v/>
      </c>
      <c r="D9418" s="5"/>
    </row>
    <row r="9419" spans="1:4" x14ac:dyDescent="0.25">
      <c r="A9419" s="4" t="str">
        <f t="shared" si="235"/>
        <v/>
      </c>
      <c r="D9419" s="5"/>
    </row>
    <row r="9420" spans="1:4" x14ac:dyDescent="0.25">
      <c r="A9420" s="4" t="str">
        <f t="shared" si="235"/>
        <v/>
      </c>
      <c r="D9420" s="5"/>
    </row>
    <row r="9421" spans="1:4" x14ac:dyDescent="0.25">
      <c r="A9421" s="4" t="str">
        <f t="shared" si="235"/>
        <v/>
      </c>
      <c r="D9421" s="5"/>
    </row>
    <row r="9422" spans="1:4" x14ac:dyDescent="0.25">
      <c r="A9422" s="4" t="str">
        <f t="shared" si="235"/>
        <v/>
      </c>
      <c r="D9422" s="5"/>
    </row>
    <row r="9423" spans="1:4" x14ac:dyDescent="0.25">
      <c r="A9423" s="4" t="str">
        <f t="shared" si="235"/>
        <v/>
      </c>
      <c r="D9423" s="5"/>
    </row>
    <row r="9424" spans="1:4" x14ac:dyDescent="0.25">
      <c r="A9424" s="4" t="str">
        <f t="shared" si="235"/>
        <v/>
      </c>
      <c r="D9424" s="5"/>
    </row>
    <row r="9425" spans="1:4" x14ac:dyDescent="0.25">
      <c r="A9425" s="4" t="str">
        <f t="shared" si="235"/>
        <v/>
      </c>
      <c r="D9425" s="5"/>
    </row>
    <row r="9426" spans="1:4" x14ac:dyDescent="0.25">
      <c r="A9426" s="4" t="str">
        <f t="shared" si="235"/>
        <v/>
      </c>
      <c r="D9426" s="5"/>
    </row>
    <row r="9427" spans="1:4" x14ac:dyDescent="0.25">
      <c r="A9427" s="4" t="str">
        <f t="shared" si="235"/>
        <v/>
      </c>
      <c r="D9427" s="5"/>
    </row>
    <row r="9428" spans="1:4" x14ac:dyDescent="0.25">
      <c r="A9428" s="4" t="str">
        <f t="shared" si="235"/>
        <v/>
      </c>
      <c r="D9428" s="5"/>
    </row>
    <row r="9429" spans="1:4" x14ac:dyDescent="0.25">
      <c r="A9429" s="4" t="str">
        <f t="shared" si="235"/>
        <v/>
      </c>
      <c r="D9429" s="5"/>
    </row>
    <row r="9430" spans="1:4" x14ac:dyDescent="0.25">
      <c r="A9430" s="4" t="str">
        <f t="shared" si="235"/>
        <v/>
      </c>
      <c r="D9430" s="5"/>
    </row>
    <row r="9431" spans="1:4" x14ac:dyDescent="0.25">
      <c r="A9431" s="4" t="str">
        <f t="shared" si="235"/>
        <v/>
      </c>
      <c r="D9431" s="5"/>
    </row>
    <row r="9432" spans="1:4" x14ac:dyDescent="0.25">
      <c r="A9432" s="4" t="str">
        <f t="shared" si="235"/>
        <v/>
      </c>
      <c r="D9432" s="5"/>
    </row>
    <row r="9433" spans="1:4" x14ac:dyDescent="0.25">
      <c r="A9433" s="4" t="str">
        <f t="shared" si="235"/>
        <v/>
      </c>
      <c r="D9433" s="5"/>
    </row>
    <row r="9434" spans="1:4" x14ac:dyDescent="0.25">
      <c r="A9434" s="4" t="str">
        <f t="shared" si="235"/>
        <v/>
      </c>
      <c r="D9434" s="5"/>
    </row>
    <row r="9435" spans="1:4" x14ac:dyDescent="0.25">
      <c r="A9435" s="4" t="str">
        <f t="shared" si="235"/>
        <v/>
      </c>
      <c r="D9435" s="5"/>
    </row>
    <row r="9436" spans="1:4" x14ac:dyDescent="0.25">
      <c r="A9436" s="4" t="str">
        <f t="shared" si="235"/>
        <v/>
      </c>
      <c r="D9436" s="5"/>
    </row>
    <row r="9437" spans="1:4" x14ac:dyDescent="0.25">
      <c r="A9437" s="4" t="str">
        <f t="shared" si="235"/>
        <v/>
      </c>
      <c r="D9437" s="5"/>
    </row>
    <row r="9438" spans="1:4" x14ac:dyDescent="0.25">
      <c r="A9438" s="4" t="str">
        <f t="shared" si="235"/>
        <v/>
      </c>
      <c r="D9438" s="5"/>
    </row>
    <row r="9439" spans="1:4" x14ac:dyDescent="0.25">
      <c r="A9439" s="4" t="str">
        <f t="shared" si="235"/>
        <v/>
      </c>
      <c r="D9439" s="5"/>
    </row>
    <row r="9440" spans="1:4" x14ac:dyDescent="0.25">
      <c r="A9440" s="4" t="str">
        <f t="shared" si="235"/>
        <v/>
      </c>
      <c r="D9440" s="5"/>
    </row>
    <row r="9441" spans="1:4" x14ac:dyDescent="0.25">
      <c r="A9441" s="4" t="str">
        <f t="shared" si="235"/>
        <v/>
      </c>
      <c r="D9441" s="5"/>
    </row>
    <row r="9442" spans="1:4" x14ac:dyDescent="0.25">
      <c r="A9442" s="4" t="str">
        <f t="shared" si="235"/>
        <v/>
      </c>
      <c r="D9442" s="5"/>
    </row>
    <row r="9443" spans="1:4" x14ac:dyDescent="0.25">
      <c r="A9443" s="4" t="str">
        <f t="shared" si="235"/>
        <v/>
      </c>
      <c r="D9443" s="5"/>
    </row>
    <row r="9444" spans="1:4" x14ac:dyDescent="0.25">
      <c r="A9444" s="4" t="str">
        <f t="shared" si="235"/>
        <v/>
      </c>
      <c r="D9444" s="5"/>
    </row>
    <row r="9445" spans="1:4" x14ac:dyDescent="0.25">
      <c r="A9445" s="4" t="str">
        <f t="shared" si="235"/>
        <v/>
      </c>
      <c r="D9445" s="5"/>
    </row>
    <row r="9446" spans="1:4" x14ac:dyDescent="0.25">
      <c r="A9446" s="4" t="str">
        <f t="shared" si="235"/>
        <v/>
      </c>
      <c r="D9446" s="5"/>
    </row>
    <row r="9447" spans="1:4" x14ac:dyDescent="0.25">
      <c r="A9447" s="4" t="str">
        <f t="shared" si="235"/>
        <v/>
      </c>
      <c r="D9447" s="5"/>
    </row>
    <row r="9448" spans="1:4" x14ac:dyDescent="0.25">
      <c r="A9448" s="4" t="str">
        <f t="shared" si="235"/>
        <v/>
      </c>
      <c r="D9448" s="5"/>
    </row>
    <row r="9449" spans="1:4" x14ac:dyDescent="0.25">
      <c r="A9449" s="4" t="str">
        <f t="shared" si="235"/>
        <v/>
      </c>
      <c r="D9449" s="5"/>
    </row>
    <row r="9450" spans="1:4" x14ac:dyDescent="0.25">
      <c r="A9450" s="4" t="str">
        <f t="shared" si="235"/>
        <v/>
      </c>
      <c r="D9450" s="5"/>
    </row>
    <row r="9451" spans="1:4" x14ac:dyDescent="0.25">
      <c r="A9451" s="4" t="str">
        <f t="shared" si="235"/>
        <v/>
      </c>
      <c r="D9451" s="5"/>
    </row>
    <row r="9452" spans="1:4" x14ac:dyDescent="0.25">
      <c r="A9452" s="4" t="str">
        <f t="shared" si="235"/>
        <v/>
      </c>
      <c r="D9452" s="5"/>
    </row>
    <row r="9453" spans="1:4" x14ac:dyDescent="0.25">
      <c r="A9453" s="4" t="str">
        <f t="shared" si="235"/>
        <v/>
      </c>
      <c r="D9453" s="5"/>
    </row>
    <row r="9454" spans="1:4" x14ac:dyDescent="0.25">
      <c r="A9454" s="4" t="str">
        <f t="shared" si="235"/>
        <v/>
      </c>
      <c r="D9454" s="5"/>
    </row>
    <row r="9455" spans="1:4" x14ac:dyDescent="0.25">
      <c r="A9455" s="4" t="str">
        <f t="shared" si="235"/>
        <v/>
      </c>
      <c r="D9455" s="5"/>
    </row>
    <row r="9456" spans="1:4" x14ac:dyDescent="0.25">
      <c r="A9456" s="4" t="str">
        <f t="shared" si="235"/>
        <v/>
      </c>
      <c r="D9456" s="5"/>
    </row>
    <row r="9457" spans="1:4" x14ac:dyDescent="0.25">
      <c r="A9457" s="4" t="str">
        <f t="shared" si="235"/>
        <v/>
      </c>
      <c r="D9457" s="5"/>
    </row>
    <row r="9458" spans="1:4" x14ac:dyDescent="0.25">
      <c r="A9458" s="4" t="str">
        <f t="shared" si="235"/>
        <v/>
      </c>
      <c r="D9458" s="5"/>
    </row>
    <row r="9459" spans="1:4" x14ac:dyDescent="0.25">
      <c r="A9459" s="4" t="str">
        <f t="shared" si="235"/>
        <v/>
      </c>
      <c r="D9459" s="5"/>
    </row>
    <row r="9460" spans="1:4" x14ac:dyDescent="0.25">
      <c r="A9460" s="4" t="str">
        <f t="shared" si="235"/>
        <v/>
      </c>
      <c r="D9460" s="5"/>
    </row>
    <row r="9461" spans="1:4" x14ac:dyDescent="0.25">
      <c r="A9461" s="4" t="str">
        <f t="shared" si="235"/>
        <v/>
      </c>
      <c r="D9461" s="5"/>
    </row>
    <row r="9462" spans="1:4" x14ac:dyDescent="0.25">
      <c r="A9462" s="4" t="str">
        <f t="shared" si="235"/>
        <v/>
      </c>
      <c r="D9462" s="5"/>
    </row>
    <row r="9463" spans="1:4" x14ac:dyDescent="0.25">
      <c r="A9463" s="4" t="str">
        <f t="shared" si="235"/>
        <v/>
      </c>
      <c r="D9463" s="5"/>
    </row>
    <row r="9464" spans="1:4" x14ac:dyDescent="0.25">
      <c r="A9464" s="4" t="str">
        <f t="shared" si="235"/>
        <v/>
      </c>
      <c r="D9464" s="5"/>
    </row>
    <row r="9465" spans="1:4" x14ac:dyDescent="0.25">
      <c r="A9465" s="4" t="str">
        <f t="shared" si="235"/>
        <v/>
      </c>
      <c r="D9465" s="5"/>
    </row>
    <row r="9466" spans="1:4" x14ac:dyDescent="0.25">
      <c r="A9466" s="4" t="str">
        <f t="shared" si="235"/>
        <v/>
      </c>
      <c r="D9466" s="5"/>
    </row>
    <row r="9467" spans="1:4" x14ac:dyDescent="0.25">
      <c r="A9467" s="4" t="str">
        <f t="shared" si="235"/>
        <v/>
      </c>
      <c r="D9467" s="5"/>
    </row>
    <row r="9468" spans="1:4" x14ac:dyDescent="0.25">
      <c r="A9468" s="4" t="str">
        <f t="shared" si="235"/>
        <v/>
      </c>
      <c r="D9468" s="5"/>
    </row>
    <row r="9469" spans="1:4" x14ac:dyDescent="0.25">
      <c r="A9469" s="4" t="str">
        <f t="shared" si="235"/>
        <v/>
      </c>
      <c r="D9469" s="5"/>
    </row>
    <row r="9470" spans="1:4" x14ac:dyDescent="0.25">
      <c r="A9470" s="4" t="str">
        <f t="shared" si="235"/>
        <v/>
      </c>
      <c r="D9470" s="5"/>
    </row>
    <row r="9471" spans="1:4" x14ac:dyDescent="0.25">
      <c r="A9471" s="4" t="str">
        <f t="shared" si="235"/>
        <v/>
      </c>
      <c r="D9471" s="5"/>
    </row>
    <row r="9472" spans="1:4" x14ac:dyDescent="0.25">
      <c r="A9472" s="4" t="str">
        <f t="shared" si="235"/>
        <v/>
      </c>
      <c r="D9472" s="5"/>
    </row>
    <row r="9473" spans="1:4" x14ac:dyDescent="0.25">
      <c r="A9473" s="4" t="str">
        <f t="shared" si="235"/>
        <v/>
      </c>
      <c r="D9473" s="5"/>
    </row>
    <row r="9474" spans="1:4" x14ac:dyDescent="0.25">
      <c r="A9474" s="4" t="str">
        <f t="shared" si="235"/>
        <v/>
      </c>
      <c r="D9474" s="5"/>
    </row>
    <row r="9475" spans="1:4" x14ac:dyDescent="0.25">
      <c r="A9475" s="4" t="str">
        <f t="shared" ref="A9475:A9538" si="236">B9475&amp;C9475&amp;D9475&amp;E9475</f>
        <v/>
      </c>
      <c r="D9475" s="5"/>
    </row>
    <row r="9476" spans="1:4" x14ac:dyDescent="0.25">
      <c r="A9476" s="4" t="str">
        <f t="shared" si="236"/>
        <v/>
      </c>
      <c r="D9476" s="5"/>
    </row>
    <row r="9477" spans="1:4" x14ac:dyDescent="0.25">
      <c r="A9477" s="4" t="str">
        <f t="shared" si="236"/>
        <v/>
      </c>
      <c r="D9477" s="5"/>
    </row>
    <row r="9478" spans="1:4" x14ac:dyDescent="0.25">
      <c r="A9478" s="4" t="str">
        <f t="shared" si="236"/>
        <v/>
      </c>
      <c r="D9478" s="5"/>
    </row>
    <row r="9479" spans="1:4" x14ac:dyDescent="0.25">
      <c r="A9479" s="4" t="str">
        <f t="shared" si="236"/>
        <v/>
      </c>
      <c r="D9479" s="5"/>
    </row>
    <row r="9480" spans="1:4" x14ac:dyDescent="0.25">
      <c r="A9480" s="4" t="str">
        <f t="shared" si="236"/>
        <v/>
      </c>
      <c r="D9480" s="5"/>
    </row>
    <row r="9481" spans="1:4" x14ac:dyDescent="0.25">
      <c r="A9481" s="4" t="str">
        <f t="shared" si="236"/>
        <v/>
      </c>
      <c r="D9481" s="5"/>
    </row>
    <row r="9482" spans="1:4" x14ac:dyDescent="0.25">
      <c r="A9482" s="4" t="str">
        <f t="shared" si="236"/>
        <v/>
      </c>
      <c r="D9482" s="5"/>
    </row>
    <row r="9483" spans="1:4" x14ac:dyDescent="0.25">
      <c r="A9483" s="4" t="str">
        <f t="shared" si="236"/>
        <v/>
      </c>
      <c r="D9483" s="5"/>
    </row>
    <row r="9484" spans="1:4" x14ac:dyDescent="0.25">
      <c r="A9484" s="4" t="str">
        <f t="shared" si="236"/>
        <v/>
      </c>
      <c r="D9484" s="5"/>
    </row>
    <row r="9485" spans="1:4" x14ac:dyDescent="0.25">
      <c r="A9485" s="4" t="str">
        <f t="shared" si="236"/>
        <v/>
      </c>
      <c r="D9485" s="5"/>
    </row>
    <row r="9486" spans="1:4" x14ac:dyDescent="0.25">
      <c r="A9486" s="4" t="str">
        <f t="shared" si="236"/>
        <v/>
      </c>
      <c r="D9486" s="5"/>
    </row>
    <row r="9487" spans="1:4" x14ac:dyDescent="0.25">
      <c r="A9487" s="4" t="str">
        <f t="shared" si="236"/>
        <v/>
      </c>
      <c r="D9487" s="5"/>
    </row>
    <row r="9488" spans="1:4" x14ac:dyDescent="0.25">
      <c r="A9488" s="4" t="str">
        <f t="shared" si="236"/>
        <v/>
      </c>
      <c r="D9488" s="5"/>
    </row>
    <row r="9489" spans="1:4" x14ac:dyDescent="0.25">
      <c r="A9489" s="4" t="str">
        <f t="shared" si="236"/>
        <v/>
      </c>
      <c r="D9489" s="5"/>
    </row>
    <row r="9490" spans="1:4" x14ac:dyDescent="0.25">
      <c r="A9490" s="4" t="str">
        <f t="shared" si="236"/>
        <v/>
      </c>
      <c r="D9490" s="5"/>
    </row>
    <row r="9491" spans="1:4" x14ac:dyDescent="0.25">
      <c r="A9491" s="4" t="str">
        <f t="shared" si="236"/>
        <v/>
      </c>
      <c r="D9491" s="5"/>
    </row>
    <row r="9492" spans="1:4" x14ac:dyDescent="0.25">
      <c r="A9492" s="4" t="str">
        <f t="shared" si="236"/>
        <v/>
      </c>
      <c r="D9492" s="5"/>
    </row>
    <row r="9493" spans="1:4" x14ac:dyDescent="0.25">
      <c r="A9493" s="4" t="str">
        <f t="shared" si="236"/>
        <v/>
      </c>
      <c r="D9493" s="5"/>
    </row>
    <row r="9494" spans="1:4" x14ac:dyDescent="0.25">
      <c r="A9494" s="4" t="str">
        <f t="shared" si="236"/>
        <v/>
      </c>
      <c r="D9494" s="5"/>
    </row>
    <row r="9495" spans="1:4" x14ac:dyDescent="0.25">
      <c r="A9495" s="4" t="str">
        <f t="shared" si="236"/>
        <v/>
      </c>
      <c r="D9495" s="5"/>
    </row>
    <row r="9496" spans="1:4" x14ac:dyDescent="0.25">
      <c r="A9496" s="4" t="str">
        <f t="shared" si="236"/>
        <v/>
      </c>
      <c r="D9496" s="5"/>
    </row>
    <row r="9497" spans="1:4" x14ac:dyDescent="0.25">
      <c r="A9497" s="4" t="str">
        <f t="shared" si="236"/>
        <v/>
      </c>
      <c r="D9497" s="5"/>
    </row>
    <row r="9498" spans="1:4" x14ac:dyDescent="0.25">
      <c r="A9498" s="4" t="str">
        <f t="shared" si="236"/>
        <v/>
      </c>
      <c r="D9498" s="5"/>
    </row>
    <row r="9499" spans="1:4" x14ac:dyDescent="0.25">
      <c r="A9499" s="4" t="str">
        <f t="shared" si="236"/>
        <v/>
      </c>
      <c r="D9499" s="5"/>
    </row>
    <row r="9500" spans="1:4" x14ac:dyDescent="0.25">
      <c r="A9500" s="4" t="str">
        <f t="shared" si="236"/>
        <v/>
      </c>
      <c r="D9500" s="5"/>
    </row>
    <row r="9501" spans="1:4" x14ac:dyDescent="0.25">
      <c r="A9501" s="4" t="str">
        <f t="shared" si="236"/>
        <v/>
      </c>
      <c r="D9501" s="5"/>
    </row>
    <row r="9502" spans="1:4" x14ac:dyDescent="0.25">
      <c r="A9502" s="4" t="str">
        <f t="shared" si="236"/>
        <v/>
      </c>
      <c r="D9502" s="5"/>
    </row>
    <row r="9503" spans="1:4" x14ac:dyDescent="0.25">
      <c r="A9503" s="4" t="str">
        <f t="shared" si="236"/>
        <v/>
      </c>
      <c r="D9503" s="5"/>
    </row>
    <row r="9504" spans="1:4" x14ac:dyDescent="0.25">
      <c r="A9504" s="4" t="str">
        <f t="shared" si="236"/>
        <v/>
      </c>
      <c r="D9504" s="5"/>
    </row>
    <row r="9505" spans="1:4" x14ac:dyDescent="0.25">
      <c r="A9505" s="4" t="str">
        <f t="shared" si="236"/>
        <v/>
      </c>
      <c r="D9505" s="5"/>
    </row>
    <row r="9506" spans="1:4" x14ac:dyDescent="0.25">
      <c r="A9506" s="4" t="str">
        <f t="shared" si="236"/>
        <v/>
      </c>
      <c r="D9506" s="5"/>
    </row>
    <row r="9507" spans="1:4" x14ac:dyDescent="0.25">
      <c r="A9507" s="4" t="str">
        <f t="shared" si="236"/>
        <v/>
      </c>
      <c r="D9507" s="5"/>
    </row>
    <row r="9508" spans="1:4" x14ac:dyDescent="0.25">
      <c r="A9508" s="4" t="str">
        <f t="shared" si="236"/>
        <v/>
      </c>
      <c r="D9508" s="5"/>
    </row>
    <row r="9509" spans="1:4" x14ac:dyDescent="0.25">
      <c r="A9509" s="4" t="str">
        <f t="shared" si="236"/>
        <v/>
      </c>
      <c r="D9509" s="5"/>
    </row>
    <row r="9510" spans="1:4" x14ac:dyDescent="0.25">
      <c r="A9510" s="4" t="str">
        <f t="shared" si="236"/>
        <v/>
      </c>
      <c r="D9510" s="5"/>
    </row>
    <row r="9511" spans="1:4" x14ac:dyDescent="0.25">
      <c r="A9511" s="4" t="str">
        <f t="shared" si="236"/>
        <v/>
      </c>
      <c r="D9511" s="5"/>
    </row>
    <row r="9512" spans="1:4" x14ac:dyDescent="0.25">
      <c r="A9512" s="4" t="str">
        <f t="shared" si="236"/>
        <v/>
      </c>
      <c r="D9512" s="5"/>
    </row>
    <row r="9513" spans="1:4" x14ac:dyDescent="0.25">
      <c r="A9513" s="4" t="str">
        <f t="shared" si="236"/>
        <v/>
      </c>
      <c r="D9513" s="5"/>
    </row>
    <row r="9514" spans="1:4" x14ac:dyDescent="0.25">
      <c r="A9514" s="4" t="str">
        <f t="shared" si="236"/>
        <v/>
      </c>
      <c r="D9514" s="5"/>
    </row>
    <row r="9515" spans="1:4" x14ac:dyDescent="0.25">
      <c r="A9515" s="4" t="str">
        <f t="shared" si="236"/>
        <v/>
      </c>
      <c r="D9515" s="5"/>
    </row>
    <row r="9516" spans="1:4" x14ac:dyDescent="0.25">
      <c r="A9516" s="4" t="str">
        <f t="shared" si="236"/>
        <v/>
      </c>
      <c r="D9516" s="5"/>
    </row>
    <row r="9517" spans="1:4" x14ac:dyDescent="0.25">
      <c r="A9517" s="4" t="str">
        <f t="shared" si="236"/>
        <v/>
      </c>
      <c r="D9517" s="5"/>
    </row>
    <row r="9518" spans="1:4" x14ac:dyDescent="0.25">
      <c r="A9518" s="4" t="str">
        <f t="shared" si="236"/>
        <v/>
      </c>
      <c r="D9518" s="5"/>
    </row>
    <row r="9519" spans="1:4" x14ac:dyDescent="0.25">
      <c r="A9519" s="4" t="str">
        <f t="shared" si="236"/>
        <v/>
      </c>
      <c r="D9519" s="5"/>
    </row>
    <row r="9520" spans="1:4" x14ac:dyDescent="0.25">
      <c r="A9520" s="4" t="str">
        <f t="shared" si="236"/>
        <v/>
      </c>
      <c r="D9520" s="5"/>
    </row>
    <row r="9521" spans="1:4" x14ac:dyDescent="0.25">
      <c r="A9521" s="4" t="str">
        <f t="shared" si="236"/>
        <v/>
      </c>
      <c r="D9521" s="5"/>
    </row>
    <row r="9522" spans="1:4" x14ac:dyDescent="0.25">
      <c r="A9522" s="4" t="str">
        <f t="shared" si="236"/>
        <v/>
      </c>
      <c r="D9522" s="5"/>
    </row>
    <row r="9523" spans="1:4" x14ac:dyDescent="0.25">
      <c r="A9523" s="4" t="str">
        <f t="shared" si="236"/>
        <v/>
      </c>
      <c r="D9523" s="5"/>
    </row>
    <row r="9524" spans="1:4" x14ac:dyDescent="0.25">
      <c r="A9524" s="4" t="str">
        <f t="shared" si="236"/>
        <v/>
      </c>
      <c r="D9524" s="5"/>
    </row>
    <row r="9525" spans="1:4" x14ac:dyDescent="0.25">
      <c r="A9525" s="4" t="str">
        <f t="shared" si="236"/>
        <v/>
      </c>
      <c r="D9525" s="5"/>
    </row>
    <row r="9526" spans="1:4" x14ac:dyDescent="0.25">
      <c r="A9526" s="4" t="str">
        <f t="shared" si="236"/>
        <v/>
      </c>
      <c r="D9526" s="5"/>
    </row>
    <row r="9527" spans="1:4" x14ac:dyDescent="0.25">
      <c r="A9527" s="4" t="str">
        <f t="shared" si="236"/>
        <v/>
      </c>
      <c r="D9527" s="5"/>
    </row>
    <row r="9528" spans="1:4" x14ac:dyDescent="0.25">
      <c r="A9528" s="4" t="str">
        <f t="shared" si="236"/>
        <v/>
      </c>
      <c r="D9528" s="5"/>
    </row>
    <row r="9529" spans="1:4" x14ac:dyDescent="0.25">
      <c r="A9529" s="4" t="str">
        <f t="shared" si="236"/>
        <v/>
      </c>
      <c r="D9529" s="5"/>
    </row>
    <row r="9530" spans="1:4" x14ac:dyDescent="0.25">
      <c r="A9530" s="4" t="str">
        <f t="shared" si="236"/>
        <v/>
      </c>
      <c r="D9530" s="5"/>
    </row>
    <row r="9531" spans="1:4" x14ac:dyDescent="0.25">
      <c r="A9531" s="4" t="str">
        <f t="shared" si="236"/>
        <v/>
      </c>
      <c r="D9531" s="5"/>
    </row>
    <row r="9532" spans="1:4" x14ac:dyDescent="0.25">
      <c r="A9532" s="4" t="str">
        <f t="shared" si="236"/>
        <v/>
      </c>
      <c r="D9532" s="5"/>
    </row>
    <row r="9533" spans="1:4" x14ac:dyDescent="0.25">
      <c r="A9533" s="4" t="str">
        <f t="shared" si="236"/>
        <v/>
      </c>
      <c r="D9533" s="5"/>
    </row>
    <row r="9534" spans="1:4" x14ac:dyDescent="0.25">
      <c r="A9534" s="4" t="str">
        <f t="shared" si="236"/>
        <v/>
      </c>
      <c r="D9534" s="5"/>
    </row>
    <row r="9535" spans="1:4" x14ac:dyDescent="0.25">
      <c r="A9535" s="4" t="str">
        <f t="shared" si="236"/>
        <v/>
      </c>
      <c r="D9535" s="5"/>
    </row>
    <row r="9536" spans="1:4" x14ac:dyDescent="0.25">
      <c r="A9536" s="4" t="str">
        <f t="shared" si="236"/>
        <v/>
      </c>
      <c r="D9536" s="5"/>
    </row>
    <row r="9537" spans="1:4" x14ac:dyDescent="0.25">
      <c r="A9537" s="4" t="str">
        <f t="shared" si="236"/>
        <v/>
      </c>
      <c r="D9537" s="5"/>
    </row>
    <row r="9538" spans="1:4" x14ac:dyDescent="0.25">
      <c r="A9538" s="4" t="str">
        <f t="shared" si="236"/>
        <v/>
      </c>
      <c r="D9538" s="5"/>
    </row>
    <row r="9539" spans="1:4" x14ac:dyDescent="0.25">
      <c r="A9539" s="4" t="str">
        <f t="shared" ref="A9539:A9602" si="237">B9539&amp;C9539&amp;D9539&amp;E9539</f>
        <v/>
      </c>
      <c r="D9539" s="5"/>
    </row>
    <row r="9540" spans="1:4" x14ac:dyDescent="0.25">
      <c r="A9540" s="4" t="str">
        <f t="shared" si="237"/>
        <v/>
      </c>
      <c r="D9540" s="5"/>
    </row>
    <row r="9541" spans="1:4" x14ac:dyDescent="0.25">
      <c r="A9541" s="4" t="str">
        <f t="shared" si="237"/>
        <v/>
      </c>
      <c r="D9541" s="5"/>
    </row>
    <row r="9542" spans="1:4" x14ac:dyDescent="0.25">
      <c r="A9542" s="4" t="str">
        <f t="shared" si="237"/>
        <v/>
      </c>
      <c r="D9542" s="5"/>
    </row>
    <row r="9543" spans="1:4" x14ac:dyDescent="0.25">
      <c r="A9543" s="4" t="str">
        <f t="shared" si="237"/>
        <v/>
      </c>
      <c r="D9543" s="5"/>
    </row>
    <row r="9544" spans="1:4" x14ac:dyDescent="0.25">
      <c r="A9544" s="4" t="str">
        <f t="shared" si="237"/>
        <v/>
      </c>
      <c r="D9544" s="5"/>
    </row>
    <row r="9545" spans="1:4" x14ac:dyDescent="0.25">
      <c r="A9545" s="4" t="str">
        <f t="shared" si="237"/>
        <v/>
      </c>
      <c r="D9545" s="5"/>
    </row>
    <row r="9546" spans="1:4" x14ac:dyDescent="0.25">
      <c r="A9546" s="4" t="str">
        <f t="shared" si="237"/>
        <v/>
      </c>
      <c r="D9546" s="5"/>
    </row>
    <row r="9547" spans="1:4" x14ac:dyDescent="0.25">
      <c r="A9547" s="4" t="str">
        <f t="shared" si="237"/>
        <v/>
      </c>
      <c r="D9547" s="5"/>
    </row>
    <row r="9548" spans="1:4" x14ac:dyDescent="0.25">
      <c r="A9548" s="4" t="str">
        <f t="shared" si="237"/>
        <v/>
      </c>
      <c r="D9548" s="5"/>
    </row>
    <row r="9549" spans="1:4" x14ac:dyDescent="0.25">
      <c r="A9549" s="4" t="str">
        <f t="shared" si="237"/>
        <v/>
      </c>
      <c r="D9549" s="5"/>
    </row>
    <row r="9550" spans="1:4" x14ac:dyDescent="0.25">
      <c r="A9550" s="4" t="str">
        <f t="shared" si="237"/>
        <v/>
      </c>
      <c r="D9550" s="5"/>
    </row>
    <row r="9551" spans="1:4" x14ac:dyDescent="0.25">
      <c r="A9551" s="4" t="str">
        <f t="shared" si="237"/>
        <v/>
      </c>
      <c r="D9551" s="5"/>
    </row>
    <row r="9552" spans="1:4" x14ac:dyDescent="0.25">
      <c r="A9552" s="4" t="str">
        <f t="shared" si="237"/>
        <v/>
      </c>
      <c r="D9552" s="5"/>
    </row>
    <row r="9553" spans="1:4" x14ac:dyDescent="0.25">
      <c r="A9553" s="4" t="str">
        <f t="shared" si="237"/>
        <v/>
      </c>
      <c r="D9553" s="5"/>
    </row>
    <row r="9554" spans="1:4" x14ac:dyDescent="0.25">
      <c r="A9554" s="4" t="str">
        <f t="shared" si="237"/>
        <v/>
      </c>
      <c r="D9554" s="5"/>
    </row>
    <row r="9555" spans="1:4" x14ac:dyDescent="0.25">
      <c r="A9555" s="4" t="str">
        <f t="shared" si="237"/>
        <v/>
      </c>
      <c r="D9555" s="5"/>
    </row>
    <row r="9556" spans="1:4" x14ac:dyDescent="0.25">
      <c r="A9556" s="4" t="str">
        <f t="shared" si="237"/>
        <v/>
      </c>
      <c r="D9556" s="5"/>
    </row>
    <row r="9557" spans="1:4" x14ac:dyDescent="0.25">
      <c r="A9557" s="4" t="str">
        <f t="shared" si="237"/>
        <v/>
      </c>
      <c r="D9557" s="5"/>
    </row>
    <row r="9558" spans="1:4" x14ac:dyDescent="0.25">
      <c r="A9558" s="4" t="str">
        <f t="shared" si="237"/>
        <v/>
      </c>
      <c r="D9558" s="5"/>
    </row>
    <row r="9559" spans="1:4" x14ac:dyDescent="0.25">
      <c r="A9559" s="4" t="str">
        <f t="shared" si="237"/>
        <v/>
      </c>
      <c r="D9559" s="5"/>
    </row>
    <row r="9560" spans="1:4" x14ac:dyDescent="0.25">
      <c r="A9560" s="4" t="str">
        <f t="shared" si="237"/>
        <v/>
      </c>
      <c r="D9560" s="5"/>
    </row>
    <row r="9561" spans="1:4" x14ac:dyDescent="0.25">
      <c r="A9561" s="4" t="str">
        <f t="shared" si="237"/>
        <v/>
      </c>
      <c r="D9561" s="5"/>
    </row>
    <row r="9562" spans="1:4" x14ac:dyDescent="0.25">
      <c r="A9562" s="4" t="str">
        <f t="shared" si="237"/>
        <v/>
      </c>
      <c r="D9562" s="5"/>
    </row>
    <row r="9563" spans="1:4" x14ac:dyDescent="0.25">
      <c r="A9563" s="4" t="str">
        <f t="shared" si="237"/>
        <v/>
      </c>
      <c r="D9563" s="5"/>
    </row>
    <row r="9564" spans="1:4" x14ac:dyDescent="0.25">
      <c r="A9564" s="4" t="str">
        <f t="shared" si="237"/>
        <v/>
      </c>
      <c r="D9564" s="5"/>
    </row>
    <row r="9565" spans="1:4" x14ac:dyDescent="0.25">
      <c r="A9565" s="4" t="str">
        <f t="shared" si="237"/>
        <v/>
      </c>
      <c r="D9565" s="5"/>
    </row>
    <row r="9566" spans="1:4" x14ac:dyDescent="0.25">
      <c r="A9566" s="4" t="str">
        <f t="shared" si="237"/>
        <v/>
      </c>
      <c r="D9566" s="5"/>
    </row>
    <row r="9567" spans="1:4" x14ac:dyDescent="0.25">
      <c r="A9567" s="4" t="str">
        <f t="shared" si="237"/>
        <v/>
      </c>
      <c r="D9567" s="5"/>
    </row>
    <row r="9568" spans="1:4" x14ac:dyDescent="0.25">
      <c r="A9568" s="4" t="str">
        <f t="shared" si="237"/>
        <v/>
      </c>
      <c r="D9568" s="5"/>
    </row>
    <row r="9569" spans="1:4" x14ac:dyDescent="0.25">
      <c r="A9569" s="4" t="str">
        <f t="shared" si="237"/>
        <v/>
      </c>
      <c r="D9569" s="5"/>
    </row>
    <row r="9570" spans="1:4" x14ac:dyDescent="0.25">
      <c r="A9570" s="4" t="str">
        <f t="shared" si="237"/>
        <v/>
      </c>
      <c r="D9570" s="5"/>
    </row>
    <row r="9571" spans="1:4" x14ac:dyDescent="0.25">
      <c r="A9571" s="4" t="str">
        <f t="shared" si="237"/>
        <v/>
      </c>
      <c r="D9571" s="5"/>
    </row>
    <row r="9572" spans="1:4" x14ac:dyDescent="0.25">
      <c r="A9572" s="4" t="str">
        <f t="shared" si="237"/>
        <v/>
      </c>
      <c r="D9572" s="5"/>
    </row>
    <row r="9573" spans="1:4" x14ac:dyDescent="0.25">
      <c r="A9573" s="4" t="str">
        <f t="shared" si="237"/>
        <v/>
      </c>
      <c r="D9573" s="5"/>
    </row>
    <row r="9574" spans="1:4" x14ac:dyDescent="0.25">
      <c r="A9574" s="4" t="str">
        <f t="shared" si="237"/>
        <v/>
      </c>
      <c r="D9574" s="5"/>
    </row>
    <row r="9575" spans="1:4" x14ac:dyDescent="0.25">
      <c r="A9575" s="4" t="str">
        <f t="shared" si="237"/>
        <v/>
      </c>
      <c r="D9575" s="5"/>
    </row>
    <row r="9576" spans="1:4" x14ac:dyDescent="0.25">
      <c r="A9576" s="4" t="str">
        <f t="shared" si="237"/>
        <v/>
      </c>
      <c r="D9576" s="5"/>
    </row>
    <row r="9577" spans="1:4" x14ac:dyDescent="0.25">
      <c r="A9577" s="4" t="str">
        <f t="shared" si="237"/>
        <v/>
      </c>
      <c r="D9577" s="5"/>
    </row>
    <row r="9578" spans="1:4" x14ac:dyDescent="0.25">
      <c r="A9578" s="4" t="str">
        <f t="shared" si="237"/>
        <v/>
      </c>
      <c r="D9578" s="5"/>
    </row>
    <row r="9579" spans="1:4" x14ac:dyDescent="0.25">
      <c r="A9579" s="4" t="str">
        <f t="shared" si="237"/>
        <v/>
      </c>
      <c r="D9579" s="5"/>
    </row>
    <row r="9580" spans="1:4" x14ac:dyDescent="0.25">
      <c r="A9580" s="4" t="str">
        <f t="shared" si="237"/>
        <v/>
      </c>
      <c r="D9580" s="5"/>
    </row>
    <row r="9581" spans="1:4" x14ac:dyDescent="0.25">
      <c r="A9581" s="4" t="str">
        <f t="shared" si="237"/>
        <v/>
      </c>
      <c r="D9581" s="5"/>
    </row>
    <row r="9582" spans="1:4" x14ac:dyDescent="0.25">
      <c r="A9582" s="4" t="str">
        <f t="shared" si="237"/>
        <v/>
      </c>
      <c r="D9582" s="5"/>
    </row>
    <row r="9583" spans="1:4" x14ac:dyDescent="0.25">
      <c r="A9583" s="4" t="str">
        <f t="shared" si="237"/>
        <v/>
      </c>
      <c r="D9583" s="5"/>
    </row>
    <row r="9584" spans="1:4" x14ac:dyDescent="0.25">
      <c r="A9584" s="4" t="str">
        <f t="shared" si="237"/>
        <v/>
      </c>
      <c r="D9584" s="5"/>
    </row>
    <row r="9585" spans="1:4" x14ac:dyDescent="0.25">
      <c r="A9585" s="4" t="str">
        <f t="shared" si="237"/>
        <v/>
      </c>
      <c r="D9585" s="5"/>
    </row>
    <row r="9586" spans="1:4" x14ac:dyDescent="0.25">
      <c r="A9586" s="4" t="str">
        <f t="shared" si="237"/>
        <v/>
      </c>
      <c r="D9586" s="5"/>
    </row>
    <row r="9587" spans="1:4" x14ac:dyDescent="0.25">
      <c r="A9587" s="4" t="str">
        <f t="shared" si="237"/>
        <v/>
      </c>
      <c r="D9587" s="5"/>
    </row>
    <row r="9588" spans="1:4" x14ac:dyDescent="0.25">
      <c r="A9588" s="4" t="str">
        <f t="shared" si="237"/>
        <v/>
      </c>
      <c r="D9588" s="5"/>
    </row>
    <row r="9589" spans="1:4" x14ac:dyDescent="0.25">
      <c r="A9589" s="4" t="str">
        <f t="shared" si="237"/>
        <v/>
      </c>
      <c r="D9589" s="5"/>
    </row>
    <row r="9590" spans="1:4" x14ac:dyDescent="0.25">
      <c r="A9590" s="4" t="str">
        <f t="shared" si="237"/>
        <v/>
      </c>
      <c r="D9590" s="5"/>
    </row>
    <row r="9591" spans="1:4" x14ac:dyDescent="0.25">
      <c r="A9591" s="4" t="str">
        <f t="shared" si="237"/>
        <v/>
      </c>
      <c r="D9591" s="5"/>
    </row>
    <row r="9592" spans="1:4" x14ac:dyDescent="0.25">
      <c r="A9592" s="4" t="str">
        <f t="shared" si="237"/>
        <v/>
      </c>
      <c r="D9592" s="5"/>
    </row>
    <row r="9593" spans="1:4" x14ac:dyDescent="0.25">
      <c r="A9593" s="4" t="str">
        <f t="shared" si="237"/>
        <v/>
      </c>
      <c r="D9593" s="5"/>
    </row>
    <row r="9594" spans="1:4" x14ac:dyDescent="0.25">
      <c r="A9594" s="4" t="str">
        <f t="shared" si="237"/>
        <v/>
      </c>
      <c r="D9594" s="5"/>
    </row>
    <row r="9595" spans="1:4" x14ac:dyDescent="0.25">
      <c r="A9595" s="4" t="str">
        <f t="shared" si="237"/>
        <v/>
      </c>
      <c r="D9595" s="5"/>
    </row>
    <row r="9596" spans="1:4" x14ac:dyDescent="0.25">
      <c r="A9596" s="4" t="str">
        <f t="shared" si="237"/>
        <v/>
      </c>
      <c r="D9596" s="5"/>
    </row>
    <row r="9597" spans="1:4" x14ac:dyDescent="0.25">
      <c r="A9597" s="4" t="str">
        <f t="shared" si="237"/>
        <v/>
      </c>
      <c r="D9597" s="5"/>
    </row>
    <row r="9598" spans="1:4" x14ac:dyDescent="0.25">
      <c r="A9598" s="4" t="str">
        <f t="shared" si="237"/>
        <v/>
      </c>
      <c r="D9598" s="5"/>
    </row>
    <row r="9599" spans="1:4" x14ac:dyDescent="0.25">
      <c r="A9599" s="4" t="str">
        <f t="shared" si="237"/>
        <v/>
      </c>
      <c r="D9599" s="5"/>
    </row>
    <row r="9600" spans="1:4" x14ac:dyDescent="0.25">
      <c r="A9600" s="4" t="str">
        <f t="shared" si="237"/>
        <v/>
      </c>
      <c r="D9600" s="5"/>
    </row>
    <row r="9601" spans="1:4" x14ac:dyDescent="0.25">
      <c r="A9601" s="4" t="str">
        <f t="shared" si="237"/>
        <v/>
      </c>
      <c r="D9601" s="5"/>
    </row>
    <row r="9602" spans="1:4" x14ac:dyDescent="0.25">
      <c r="A9602" s="4" t="str">
        <f t="shared" si="237"/>
        <v/>
      </c>
      <c r="D9602" s="5"/>
    </row>
    <row r="9603" spans="1:4" x14ac:dyDescent="0.25">
      <c r="A9603" s="4" t="str">
        <f t="shared" ref="A9603:A9666" si="238">B9603&amp;C9603&amp;D9603&amp;E9603</f>
        <v/>
      </c>
      <c r="D9603" s="5"/>
    </row>
    <row r="9604" spans="1:4" x14ac:dyDescent="0.25">
      <c r="A9604" s="4" t="str">
        <f t="shared" si="238"/>
        <v/>
      </c>
      <c r="D9604" s="5"/>
    </row>
    <row r="9605" spans="1:4" x14ac:dyDescent="0.25">
      <c r="A9605" s="4" t="str">
        <f t="shared" si="238"/>
        <v/>
      </c>
      <c r="D9605" s="5"/>
    </row>
    <row r="9606" spans="1:4" x14ac:dyDescent="0.25">
      <c r="A9606" s="4" t="str">
        <f t="shared" si="238"/>
        <v/>
      </c>
      <c r="D9606" s="5"/>
    </row>
    <row r="9607" spans="1:4" x14ac:dyDescent="0.25">
      <c r="A9607" s="4" t="str">
        <f t="shared" si="238"/>
        <v/>
      </c>
      <c r="D9607" s="5"/>
    </row>
    <row r="9608" spans="1:4" x14ac:dyDescent="0.25">
      <c r="A9608" s="4" t="str">
        <f t="shared" si="238"/>
        <v/>
      </c>
      <c r="D9608" s="5"/>
    </row>
    <row r="9609" spans="1:4" x14ac:dyDescent="0.25">
      <c r="A9609" s="4" t="str">
        <f t="shared" si="238"/>
        <v/>
      </c>
      <c r="D9609" s="5"/>
    </row>
    <row r="9610" spans="1:4" x14ac:dyDescent="0.25">
      <c r="A9610" s="4" t="str">
        <f t="shared" si="238"/>
        <v/>
      </c>
      <c r="D9610" s="5"/>
    </row>
    <row r="9611" spans="1:4" x14ac:dyDescent="0.25">
      <c r="A9611" s="4" t="str">
        <f t="shared" si="238"/>
        <v/>
      </c>
      <c r="D9611" s="5"/>
    </row>
    <row r="9612" spans="1:4" x14ac:dyDescent="0.25">
      <c r="A9612" s="4" t="str">
        <f t="shared" si="238"/>
        <v/>
      </c>
      <c r="D9612" s="5"/>
    </row>
    <row r="9613" spans="1:4" x14ac:dyDescent="0.25">
      <c r="A9613" s="4" t="str">
        <f t="shared" si="238"/>
        <v/>
      </c>
      <c r="D9613" s="5"/>
    </row>
    <row r="9614" spans="1:4" x14ac:dyDescent="0.25">
      <c r="A9614" s="4" t="str">
        <f t="shared" si="238"/>
        <v/>
      </c>
      <c r="D9614" s="5"/>
    </row>
    <row r="9615" spans="1:4" x14ac:dyDescent="0.25">
      <c r="A9615" s="4" t="str">
        <f t="shared" si="238"/>
        <v/>
      </c>
      <c r="D9615" s="5"/>
    </row>
    <row r="9616" spans="1:4" x14ac:dyDescent="0.25">
      <c r="A9616" s="4" t="str">
        <f t="shared" si="238"/>
        <v/>
      </c>
      <c r="D9616" s="5"/>
    </row>
    <row r="9617" spans="1:4" x14ac:dyDescent="0.25">
      <c r="A9617" s="4" t="str">
        <f t="shared" si="238"/>
        <v/>
      </c>
      <c r="D9617" s="5"/>
    </row>
    <row r="9618" spans="1:4" x14ac:dyDescent="0.25">
      <c r="A9618" s="4" t="str">
        <f t="shared" si="238"/>
        <v/>
      </c>
      <c r="D9618" s="5"/>
    </row>
    <row r="9619" spans="1:4" x14ac:dyDescent="0.25">
      <c r="A9619" s="4" t="str">
        <f t="shared" si="238"/>
        <v/>
      </c>
      <c r="D9619" s="5"/>
    </row>
    <row r="9620" spans="1:4" x14ac:dyDescent="0.25">
      <c r="A9620" s="4" t="str">
        <f t="shared" si="238"/>
        <v/>
      </c>
      <c r="D9620" s="5"/>
    </row>
    <row r="9621" spans="1:4" x14ac:dyDescent="0.25">
      <c r="A9621" s="4" t="str">
        <f t="shared" si="238"/>
        <v/>
      </c>
      <c r="D9621" s="5"/>
    </row>
    <row r="9622" spans="1:4" x14ac:dyDescent="0.25">
      <c r="A9622" s="4" t="str">
        <f t="shared" si="238"/>
        <v/>
      </c>
      <c r="D9622" s="5"/>
    </row>
    <row r="9623" spans="1:4" x14ac:dyDescent="0.25">
      <c r="A9623" s="4" t="str">
        <f t="shared" si="238"/>
        <v/>
      </c>
      <c r="D9623" s="5"/>
    </row>
    <row r="9624" spans="1:4" x14ac:dyDescent="0.25">
      <c r="A9624" s="4" t="str">
        <f t="shared" si="238"/>
        <v/>
      </c>
      <c r="D9624" s="5"/>
    </row>
    <row r="9625" spans="1:4" x14ac:dyDescent="0.25">
      <c r="A9625" s="4" t="str">
        <f t="shared" si="238"/>
        <v/>
      </c>
      <c r="D9625" s="5"/>
    </row>
    <row r="9626" spans="1:4" x14ac:dyDescent="0.25">
      <c r="A9626" s="4" t="str">
        <f t="shared" si="238"/>
        <v/>
      </c>
      <c r="D9626" s="5"/>
    </row>
    <row r="9627" spans="1:4" x14ac:dyDescent="0.25">
      <c r="A9627" s="4" t="str">
        <f t="shared" si="238"/>
        <v/>
      </c>
      <c r="D9627" s="5"/>
    </row>
    <row r="9628" spans="1:4" x14ac:dyDescent="0.25">
      <c r="A9628" s="4" t="str">
        <f t="shared" si="238"/>
        <v/>
      </c>
      <c r="D9628" s="5"/>
    </row>
    <row r="9629" spans="1:4" x14ac:dyDescent="0.25">
      <c r="A9629" s="4" t="str">
        <f t="shared" si="238"/>
        <v/>
      </c>
      <c r="D9629" s="5"/>
    </row>
    <row r="9630" spans="1:4" x14ac:dyDescent="0.25">
      <c r="A9630" s="4" t="str">
        <f t="shared" si="238"/>
        <v/>
      </c>
      <c r="D9630" s="5"/>
    </row>
    <row r="9631" spans="1:4" x14ac:dyDescent="0.25">
      <c r="A9631" s="4" t="str">
        <f t="shared" si="238"/>
        <v/>
      </c>
      <c r="D9631" s="5"/>
    </row>
    <row r="9632" spans="1:4" x14ac:dyDescent="0.25">
      <c r="A9632" s="4" t="str">
        <f t="shared" si="238"/>
        <v/>
      </c>
      <c r="D9632" s="5"/>
    </row>
    <row r="9633" spans="1:4" x14ac:dyDescent="0.25">
      <c r="A9633" s="4" t="str">
        <f t="shared" si="238"/>
        <v/>
      </c>
      <c r="D9633" s="5"/>
    </row>
    <row r="9634" spans="1:4" x14ac:dyDescent="0.25">
      <c r="A9634" s="4" t="str">
        <f t="shared" si="238"/>
        <v/>
      </c>
      <c r="D9634" s="5"/>
    </row>
    <row r="9635" spans="1:4" x14ac:dyDescent="0.25">
      <c r="A9635" s="4" t="str">
        <f t="shared" si="238"/>
        <v/>
      </c>
      <c r="D9635" s="5"/>
    </row>
    <row r="9636" spans="1:4" x14ac:dyDescent="0.25">
      <c r="A9636" s="4" t="str">
        <f t="shared" si="238"/>
        <v/>
      </c>
      <c r="D9636" s="5"/>
    </row>
    <row r="9637" spans="1:4" x14ac:dyDescent="0.25">
      <c r="A9637" s="4" t="str">
        <f t="shared" si="238"/>
        <v/>
      </c>
      <c r="D9637" s="5"/>
    </row>
    <row r="9638" spans="1:4" x14ac:dyDescent="0.25">
      <c r="A9638" s="4" t="str">
        <f t="shared" si="238"/>
        <v/>
      </c>
      <c r="D9638" s="5"/>
    </row>
    <row r="9639" spans="1:4" x14ac:dyDescent="0.25">
      <c r="A9639" s="4" t="str">
        <f t="shared" si="238"/>
        <v/>
      </c>
      <c r="D9639" s="5"/>
    </row>
    <row r="9640" spans="1:4" x14ac:dyDescent="0.25">
      <c r="A9640" s="4" t="str">
        <f t="shared" si="238"/>
        <v/>
      </c>
      <c r="D9640" s="5"/>
    </row>
    <row r="9641" spans="1:4" x14ac:dyDescent="0.25">
      <c r="A9641" s="4" t="str">
        <f t="shared" si="238"/>
        <v/>
      </c>
      <c r="D9641" s="5"/>
    </row>
    <row r="9642" spans="1:4" x14ac:dyDescent="0.25">
      <c r="A9642" s="4" t="str">
        <f t="shared" si="238"/>
        <v/>
      </c>
      <c r="D9642" s="5"/>
    </row>
    <row r="9643" spans="1:4" x14ac:dyDescent="0.25">
      <c r="A9643" s="4" t="str">
        <f t="shared" si="238"/>
        <v/>
      </c>
      <c r="D9643" s="5"/>
    </row>
    <row r="9644" spans="1:4" x14ac:dyDescent="0.25">
      <c r="A9644" s="4" t="str">
        <f t="shared" si="238"/>
        <v/>
      </c>
      <c r="D9644" s="5"/>
    </row>
    <row r="9645" spans="1:4" x14ac:dyDescent="0.25">
      <c r="A9645" s="4" t="str">
        <f t="shared" si="238"/>
        <v/>
      </c>
      <c r="D9645" s="5"/>
    </row>
    <row r="9646" spans="1:4" x14ac:dyDescent="0.25">
      <c r="A9646" s="4" t="str">
        <f t="shared" si="238"/>
        <v/>
      </c>
      <c r="D9646" s="5"/>
    </row>
    <row r="9647" spans="1:4" x14ac:dyDescent="0.25">
      <c r="A9647" s="4" t="str">
        <f t="shared" si="238"/>
        <v/>
      </c>
      <c r="D9647" s="5"/>
    </row>
    <row r="9648" spans="1:4" x14ac:dyDescent="0.25">
      <c r="A9648" s="4" t="str">
        <f t="shared" si="238"/>
        <v/>
      </c>
      <c r="D9648" s="5"/>
    </row>
    <row r="9649" spans="1:4" x14ac:dyDescent="0.25">
      <c r="A9649" s="4" t="str">
        <f t="shared" si="238"/>
        <v/>
      </c>
      <c r="D9649" s="5"/>
    </row>
    <row r="9650" spans="1:4" x14ac:dyDescent="0.25">
      <c r="A9650" s="4" t="str">
        <f t="shared" si="238"/>
        <v/>
      </c>
      <c r="D9650" s="5"/>
    </row>
    <row r="9651" spans="1:4" x14ac:dyDescent="0.25">
      <c r="A9651" s="4" t="str">
        <f t="shared" si="238"/>
        <v/>
      </c>
      <c r="D9651" s="5"/>
    </row>
    <row r="9652" spans="1:4" x14ac:dyDescent="0.25">
      <c r="A9652" s="4" t="str">
        <f t="shared" si="238"/>
        <v/>
      </c>
      <c r="D9652" s="5"/>
    </row>
    <row r="9653" spans="1:4" x14ac:dyDescent="0.25">
      <c r="A9653" s="4" t="str">
        <f t="shared" si="238"/>
        <v/>
      </c>
      <c r="D9653" s="5"/>
    </row>
    <row r="9654" spans="1:4" x14ac:dyDescent="0.25">
      <c r="A9654" s="4" t="str">
        <f t="shared" si="238"/>
        <v/>
      </c>
      <c r="D9654" s="5"/>
    </row>
    <row r="9655" spans="1:4" x14ac:dyDescent="0.25">
      <c r="A9655" s="4" t="str">
        <f t="shared" si="238"/>
        <v/>
      </c>
      <c r="D9655" s="5"/>
    </row>
    <row r="9656" spans="1:4" x14ac:dyDescent="0.25">
      <c r="A9656" s="4" t="str">
        <f t="shared" si="238"/>
        <v/>
      </c>
      <c r="D9656" s="5"/>
    </row>
    <row r="9657" spans="1:4" x14ac:dyDescent="0.25">
      <c r="A9657" s="4" t="str">
        <f t="shared" si="238"/>
        <v/>
      </c>
      <c r="D9657" s="5"/>
    </row>
    <row r="9658" spans="1:4" x14ac:dyDescent="0.25">
      <c r="A9658" s="4" t="str">
        <f t="shared" si="238"/>
        <v/>
      </c>
      <c r="D9658" s="5"/>
    </row>
    <row r="9659" spans="1:4" x14ac:dyDescent="0.25">
      <c r="A9659" s="4" t="str">
        <f t="shared" si="238"/>
        <v/>
      </c>
      <c r="D9659" s="5"/>
    </row>
    <row r="9660" spans="1:4" x14ac:dyDescent="0.25">
      <c r="A9660" s="4" t="str">
        <f t="shared" si="238"/>
        <v/>
      </c>
      <c r="D9660" s="5"/>
    </row>
    <row r="9661" spans="1:4" x14ac:dyDescent="0.25">
      <c r="A9661" s="4" t="str">
        <f t="shared" si="238"/>
        <v/>
      </c>
      <c r="D9661" s="5"/>
    </row>
    <row r="9662" spans="1:4" x14ac:dyDescent="0.25">
      <c r="A9662" s="4" t="str">
        <f t="shared" si="238"/>
        <v/>
      </c>
      <c r="D9662" s="5"/>
    </row>
    <row r="9663" spans="1:4" x14ac:dyDescent="0.25">
      <c r="A9663" s="4" t="str">
        <f t="shared" si="238"/>
        <v/>
      </c>
      <c r="D9663" s="5"/>
    </row>
    <row r="9664" spans="1:4" x14ac:dyDescent="0.25">
      <c r="A9664" s="4" t="str">
        <f t="shared" si="238"/>
        <v/>
      </c>
      <c r="D9664" s="5"/>
    </row>
    <row r="9665" spans="1:4" x14ac:dyDescent="0.25">
      <c r="A9665" s="4" t="str">
        <f t="shared" si="238"/>
        <v/>
      </c>
      <c r="D9665" s="5"/>
    </row>
    <row r="9666" spans="1:4" x14ac:dyDescent="0.25">
      <c r="A9666" s="4" t="str">
        <f t="shared" si="238"/>
        <v/>
      </c>
      <c r="D9666" s="5"/>
    </row>
    <row r="9667" spans="1:4" x14ac:dyDescent="0.25">
      <c r="A9667" s="4" t="str">
        <f t="shared" ref="A9667:A9730" si="239">B9667&amp;C9667&amp;D9667&amp;E9667</f>
        <v/>
      </c>
      <c r="D9667" s="5"/>
    </row>
    <row r="9668" spans="1:4" x14ac:dyDescent="0.25">
      <c r="A9668" s="4" t="str">
        <f t="shared" si="239"/>
        <v/>
      </c>
      <c r="D9668" s="5"/>
    </row>
    <row r="9669" spans="1:4" x14ac:dyDescent="0.25">
      <c r="A9669" s="4" t="str">
        <f t="shared" si="239"/>
        <v/>
      </c>
      <c r="D9669" s="5"/>
    </row>
    <row r="9670" spans="1:4" x14ac:dyDescent="0.25">
      <c r="A9670" s="4" t="str">
        <f t="shared" si="239"/>
        <v/>
      </c>
      <c r="D9670" s="5"/>
    </row>
    <row r="9671" spans="1:4" x14ac:dyDescent="0.25">
      <c r="A9671" s="4" t="str">
        <f t="shared" si="239"/>
        <v/>
      </c>
      <c r="D9671" s="5"/>
    </row>
    <row r="9672" spans="1:4" x14ac:dyDescent="0.25">
      <c r="A9672" s="4" t="str">
        <f t="shared" si="239"/>
        <v/>
      </c>
      <c r="D9672" s="5"/>
    </row>
    <row r="9673" spans="1:4" x14ac:dyDescent="0.25">
      <c r="A9673" s="4" t="str">
        <f t="shared" si="239"/>
        <v/>
      </c>
      <c r="D9673" s="5"/>
    </row>
    <row r="9674" spans="1:4" x14ac:dyDescent="0.25">
      <c r="A9674" s="4" t="str">
        <f t="shared" si="239"/>
        <v/>
      </c>
      <c r="D9674" s="5"/>
    </row>
    <row r="9675" spans="1:4" x14ac:dyDescent="0.25">
      <c r="A9675" s="4" t="str">
        <f t="shared" si="239"/>
        <v/>
      </c>
      <c r="D9675" s="5"/>
    </row>
    <row r="9676" spans="1:4" x14ac:dyDescent="0.25">
      <c r="A9676" s="4" t="str">
        <f t="shared" si="239"/>
        <v/>
      </c>
      <c r="D9676" s="5"/>
    </row>
    <row r="9677" spans="1:4" x14ac:dyDescent="0.25">
      <c r="A9677" s="4" t="str">
        <f t="shared" si="239"/>
        <v/>
      </c>
      <c r="D9677" s="5"/>
    </row>
    <row r="9678" spans="1:4" x14ac:dyDescent="0.25">
      <c r="A9678" s="4" t="str">
        <f t="shared" si="239"/>
        <v/>
      </c>
      <c r="D9678" s="5"/>
    </row>
    <row r="9679" spans="1:4" x14ac:dyDescent="0.25">
      <c r="A9679" s="4" t="str">
        <f t="shared" si="239"/>
        <v/>
      </c>
      <c r="D9679" s="5"/>
    </row>
    <row r="9680" spans="1:4" x14ac:dyDescent="0.25">
      <c r="A9680" s="4" t="str">
        <f t="shared" si="239"/>
        <v/>
      </c>
      <c r="D9680" s="5"/>
    </row>
    <row r="9681" spans="1:4" x14ac:dyDescent="0.25">
      <c r="A9681" s="4" t="str">
        <f t="shared" si="239"/>
        <v/>
      </c>
      <c r="D9681" s="5"/>
    </row>
    <row r="9682" spans="1:4" x14ac:dyDescent="0.25">
      <c r="A9682" s="4" t="str">
        <f t="shared" si="239"/>
        <v/>
      </c>
      <c r="D9682" s="5"/>
    </row>
    <row r="9683" spans="1:4" x14ac:dyDescent="0.25">
      <c r="A9683" s="4" t="str">
        <f t="shared" si="239"/>
        <v/>
      </c>
      <c r="D9683" s="5"/>
    </row>
    <row r="9684" spans="1:4" x14ac:dyDescent="0.25">
      <c r="A9684" s="4" t="str">
        <f t="shared" si="239"/>
        <v/>
      </c>
      <c r="D9684" s="5"/>
    </row>
    <row r="9685" spans="1:4" x14ac:dyDescent="0.25">
      <c r="A9685" s="4" t="str">
        <f t="shared" si="239"/>
        <v/>
      </c>
      <c r="D9685" s="5"/>
    </row>
    <row r="9686" spans="1:4" x14ac:dyDescent="0.25">
      <c r="A9686" s="4" t="str">
        <f t="shared" si="239"/>
        <v/>
      </c>
      <c r="D9686" s="5"/>
    </row>
    <row r="9687" spans="1:4" x14ac:dyDescent="0.25">
      <c r="A9687" s="4" t="str">
        <f t="shared" si="239"/>
        <v/>
      </c>
      <c r="D9687" s="5"/>
    </row>
    <row r="9688" spans="1:4" x14ac:dyDescent="0.25">
      <c r="A9688" s="4" t="str">
        <f t="shared" si="239"/>
        <v/>
      </c>
      <c r="D9688" s="5"/>
    </row>
    <row r="9689" spans="1:4" x14ac:dyDescent="0.25">
      <c r="A9689" s="4" t="str">
        <f t="shared" si="239"/>
        <v/>
      </c>
      <c r="D9689" s="5"/>
    </row>
    <row r="9690" spans="1:4" x14ac:dyDescent="0.25">
      <c r="A9690" s="4" t="str">
        <f t="shared" si="239"/>
        <v/>
      </c>
      <c r="D9690" s="5"/>
    </row>
    <row r="9691" spans="1:4" x14ac:dyDescent="0.25">
      <c r="A9691" s="4" t="str">
        <f t="shared" si="239"/>
        <v/>
      </c>
      <c r="D9691" s="5"/>
    </row>
    <row r="9692" spans="1:4" x14ac:dyDescent="0.25">
      <c r="A9692" s="4" t="str">
        <f t="shared" si="239"/>
        <v/>
      </c>
      <c r="D9692" s="5"/>
    </row>
    <row r="9693" spans="1:4" x14ac:dyDescent="0.25">
      <c r="A9693" s="4" t="str">
        <f t="shared" si="239"/>
        <v/>
      </c>
      <c r="D9693" s="5"/>
    </row>
    <row r="9694" spans="1:4" x14ac:dyDescent="0.25">
      <c r="A9694" s="4" t="str">
        <f t="shared" si="239"/>
        <v/>
      </c>
      <c r="D9694" s="5"/>
    </row>
    <row r="9695" spans="1:4" x14ac:dyDescent="0.25">
      <c r="A9695" s="4" t="str">
        <f t="shared" si="239"/>
        <v/>
      </c>
      <c r="D9695" s="5"/>
    </row>
    <row r="9696" spans="1:4" x14ac:dyDescent="0.25">
      <c r="A9696" s="4" t="str">
        <f t="shared" si="239"/>
        <v/>
      </c>
      <c r="D9696" s="5"/>
    </row>
    <row r="9697" spans="1:4" x14ac:dyDescent="0.25">
      <c r="A9697" s="4" t="str">
        <f t="shared" si="239"/>
        <v/>
      </c>
      <c r="D9697" s="5"/>
    </row>
    <row r="9698" spans="1:4" x14ac:dyDescent="0.25">
      <c r="A9698" s="4" t="str">
        <f t="shared" si="239"/>
        <v/>
      </c>
      <c r="D9698" s="5"/>
    </row>
    <row r="9699" spans="1:4" x14ac:dyDescent="0.25">
      <c r="A9699" s="4" t="str">
        <f t="shared" si="239"/>
        <v/>
      </c>
      <c r="D9699" s="5"/>
    </row>
    <row r="9700" spans="1:4" x14ac:dyDescent="0.25">
      <c r="A9700" s="4" t="str">
        <f t="shared" si="239"/>
        <v/>
      </c>
      <c r="D9700" s="5"/>
    </row>
    <row r="9701" spans="1:4" x14ac:dyDescent="0.25">
      <c r="A9701" s="4" t="str">
        <f t="shared" si="239"/>
        <v/>
      </c>
      <c r="D9701" s="5"/>
    </row>
    <row r="9702" spans="1:4" x14ac:dyDescent="0.25">
      <c r="A9702" s="4" t="str">
        <f t="shared" si="239"/>
        <v/>
      </c>
      <c r="D9702" s="5"/>
    </row>
    <row r="9703" spans="1:4" x14ac:dyDescent="0.25">
      <c r="A9703" s="4" t="str">
        <f t="shared" si="239"/>
        <v/>
      </c>
      <c r="D9703" s="5"/>
    </row>
    <row r="9704" spans="1:4" x14ac:dyDescent="0.25">
      <c r="A9704" s="4" t="str">
        <f t="shared" si="239"/>
        <v/>
      </c>
      <c r="D9704" s="5"/>
    </row>
    <row r="9705" spans="1:4" x14ac:dyDescent="0.25">
      <c r="A9705" s="4" t="str">
        <f t="shared" si="239"/>
        <v/>
      </c>
      <c r="D9705" s="5"/>
    </row>
    <row r="9706" spans="1:4" x14ac:dyDescent="0.25">
      <c r="A9706" s="4" t="str">
        <f t="shared" si="239"/>
        <v/>
      </c>
      <c r="D9706" s="5"/>
    </row>
    <row r="9707" spans="1:4" x14ac:dyDescent="0.25">
      <c r="A9707" s="4" t="str">
        <f t="shared" si="239"/>
        <v/>
      </c>
      <c r="D9707" s="5"/>
    </row>
    <row r="9708" spans="1:4" x14ac:dyDescent="0.25">
      <c r="A9708" s="4" t="str">
        <f t="shared" si="239"/>
        <v/>
      </c>
      <c r="D9708" s="5"/>
    </row>
    <row r="9709" spans="1:4" x14ac:dyDescent="0.25">
      <c r="A9709" s="4" t="str">
        <f t="shared" si="239"/>
        <v/>
      </c>
      <c r="D9709" s="5"/>
    </row>
    <row r="9710" spans="1:4" x14ac:dyDescent="0.25">
      <c r="A9710" s="4" t="str">
        <f t="shared" si="239"/>
        <v/>
      </c>
      <c r="D9710" s="5"/>
    </row>
    <row r="9711" spans="1:4" x14ac:dyDescent="0.25">
      <c r="A9711" s="4" t="str">
        <f t="shared" si="239"/>
        <v/>
      </c>
      <c r="D9711" s="5"/>
    </row>
    <row r="9712" spans="1:4" x14ac:dyDescent="0.25">
      <c r="A9712" s="4" t="str">
        <f t="shared" si="239"/>
        <v/>
      </c>
      <c r="D9712" s="5"/>
    </row>
    <row r="9713" spans="1:4" x14ac:dyDescent="0.25">
      <c r="A9713" s="4" t="str">
        <f t="shared" si="239"/>
        <v/>
      </c>
      <c r="D9713" s="5"/>
    </row>
    <row r="9714" spans="1:4" x14ac:dyDescent="0.25">
      <c r="A9714" s="4" t="str">
        <f t="shared" si="239"/>
        <v/>
      </c>
      <c r="D9714" s="5"/>
    </row>
    <row r="9715" spans="1:4" x14ac:dyDescent="0.25">
      <c r="A9715" s="4" t="str">
        <f t="shared" si="239"/>
        <v/>
      </c>
      <c r="D9715" s="5"/>
    </row>
    <row r="9716" spans="1:4" x14ac:dyDescent="0.25">
      <c r="A9716" s="4" t="str">
        <f t="shared" si="239"/>
        <v/>
      </c>
      <c r="D9716" s="5"/>
    </row>
    <row r="9717" spans="1:4" x14ac:dyDescent="0.25">
      <c r="A9717" s="4" t="str">
        <f t="shared" si="239"/>
        <v/>
      </c>
      <c r="D9717" s="5"/>
    </row>
    <row r="9718" spans="1:4" x14ac:dyDescent="0.25">
      <c r="A9718" s="4" t="str">
        <f t="shared" si="239"/>
        <v/>
      </c>
      <c r="D9718" s="5"/>
    </row>
    <row r="9719" spans="1:4" x14ac:dyDescent="0.25">
      <c r="A9719" s="4" t="str">
        <f t="shared" si="239"/>
        <v/>
      </c>
      <c r="D9719" s="5"/>
    </row>
    <row r="9720" spans="1:4" x14ac:dyDescent="0.25">
      <c r="A9720" s="4" t="str">
        <f t="shared" si="239"/>
        <v/>
      </c>
      <c r="D9720" s="5"/>
    </row>
    <row r="9721" spans="1:4" x14ac:dyDescent="0.25">
      <c r="A9721" s="4" t="str">
        <f t="shared" si="239"/>
        <v/>
      </c>
      <c r="D9721" s="5"/>
    </row>
    <row r="9722" spans="1:4" x14ac:dyDescent="0.25">
      <c r="A9722" s="4" t="str">
        <f t="shared" si="239"/>
        <v/>
      </c>
      <c r="D9722" s="5"/>
    </row>
    <row r="9723" spans="1:4" x14ac:dyDescent="0.25">
      <c r="A9723" s="4" t="str">
        <f t="shared" si="239"/>
        <v/>
      </c>
      <c r="D9723" s="5"/>
    </row>
    <row r="9724" spans="1:4" x14ac:dyDescent="0.25">
      <c r="A9724" s="4" t="str">
        <f t="shared" si="239"/>
        <v/>
      </c>
      <c r="D9724" s="5"/>
    </row>
    <row r="9725" spans="1:4" x14ac:dyDescent="0.25">
      <c r="A9725" s="4" t="str">
        <f t="shared" si="239"/>
        <v/>
      </c>
      <c r="D9725" s="5"/>
    </row>
    <row r="9726" spans="1:4" x14ac:dyDescent="0.25">
      <c r="A9726" s="4" t="str">
        <f t="shared" si="239"/>
        <v/>
      </c>
      <c r="D9726" s="5"/>
    </row>
    <row r="9727" spans="1:4" x14ac:dyDescent="0.25">
      <c r="A9727" s="4" t="str">
        <f t="shared" si="239"/>
        <v/>
      </c>
      <c r="D9727" s="5"/>
    </row>
    <row r="9728" spans="1:4" x14ac:dyDescent="0.25">
      <c r="A9728" s="4" t="str">
        <f t="shared" si="239"/>
        <v/>
      </c>
      <c r="D9728" s="5"/>
    </row>
    <row r="9729" spans="1:4" x14ac:dyDescent="0.25">
      <c r="A9729" s="4" t="str">
        <f t="shared" si="239"/>
        <v/>
      </c>
      <c r="D9729" s="5"/>
    </row>
    <row r="9730" spans="1:4" x14ac:dyDescent="0.25">
      <c r="A9730" s="4" t="str">
        <f t="shared" si="239"/>
        <v/>
      </c>
      <c r="D9730" s="5"/>
    </row>
    <row r="9731" spans="1:4" x14ac:dyDescent="0.25">
      <c r="A9731" s="4" t="str">
        <f t="shared" ref="A9731:A9794" si="240">B9731&amp;C9731&amp;D9731&amp;E9731</f>
        <v/>
      </c>
      <c r="D9731" s="5"/>
    </row>
    <row r="9732" spans="1:4" x14ac:dyDescent="0.25">
      <c r="A9732" s="4" t="str">
        <f t="shared" si="240"/>
        <v/>
      </c>
      <c r="D9732" s="5"/>
    </row>
    <row r="9733" spans="1:4" x14ac:dyDescent="0.25">
      <c r="A9733" s="4" t="str">
        <f t="shared" si="240"/>
        <v/>
      </c>
      <c r="D9733" s="5"/>
    </row>
    <row r="9734" spans="1:4" x14ac:dyDescent="0.25">
      <c r="A9734" s="4" t="str">
        <f t="shared" si="240"/>
        <v/>
      </c>
      <c r="D9734" s="5"/>
    </row>
    <row r="9735" spans="1:4" x14ac:dyDescent="0.25">
      <c r="A9735" s="4" t="str">
        <f t="shared" si="240"/>
        <v/>
      </c>
      <c r="D9735" s="5"/>
    </row>
    <row r="9736" spans="1:4" x14ac:dyDescent="0.25">
      <c r="A9736" s="4" t="str">
        <f t="shared" si="240"/>
        <v/>
      </c>
      <c r="D9736" s="5"/>
    </row>
    <row r="9737" spans="1:4" x14ac:dyDescent="0.25">
      <c r="A9737" s="4" t="str">
        <f t="shared" si="240"/>
        <v/>
      </c>
      <c r="D9737" s="5"/>
    </row>
    <row r="9738" spans="1:4" x14ac:dyDescent="0.25">
      <c r="A9738" s="4" t="str">
        <f t="shared" si="240"/>
        <v/>
      </c>
      <c r="D9738" s="5"/>
    </row>
    <row r="9739" spans="1:4" x14ac:dyDescent="0.25">
      <c r="A9739" s="4" t="str">
        <f t="shared" si="240"/>
        <v/>
      </c>
      <c r="D9739" s="5"/>
    </row>
    <row r="9740" spans="1:4" x14ac:dyDescent="0.25">
      <c r="A9740" s="4" t="str">
        <f t="shared" si="240"/>
        <v/>
      </c>
      <c r="D9740" s="5"/>
    </row>
    <row r="9741" spans="1:4" x14ac:dyDescent="0.25">
      <c r="A9741" s="4" t="str">
        <f t="shared" si="240"/>
        <v/>
      </c>
      <c r="D9741" s="5"/>
    </row>
    <row r="9742" spans="1:4" x14ac:dyDescent="0.25">
      <c r="A9742" s="4" t="str">
        <f t="shared" si="240"/>
        <v/>
      </c>
      <c r="D9742" s="5"/>
    </row>
    <row r="9743" spans="1:4" x14ac:dyDescent="0.25">
      <c r="A9743" s="4" t="str">
        <f t="shared" si="240"/>
        <v/>
      </c>
      <c r="D9743" s="5"/>
    </row>
    <row r="9744" spans="1:4" x14ac:dyDescent="0.25">
      <c r="A9744" s="4" t="str">
        <f t="shared" si="240"/>
        <v/>
      </c>
      <c r="D9744" s="5"/>
    </row>
    <row r="9745" spans="1:4" x14ac:dyDescent="0.25">
      <c r="A9745" s="4" t="str">
        <f t="shared" si="240"/>
        <v/>
      </c>
      <c r="D9745" s="5"/>
    </row>
    <row r="9746" spans="1:4" x14ac:dyDescent="0.25">
      <c r="A9746" s="4" t="str">
        <f t="shared" si="240"/>
        <v/>
      </c>
      <c r="D9746" s="5"/>
    </row>
    <row r="9747" spans="1:4" x14ac:dyDescent="0.25">
      <c r="A9747" s="4" t="str">
        <f t="shared" si="240"/>
        <v/>
      </c>
      <c r="D9747" s="5"/>
    </row>
    <row r="9748" spans="1:4" x14ac:dyDescent="0.25">
      <c r="A9748" s="4" t="str">
        <f t="shared" si="240"/>
        <v/>
      </c>
      <c r="D9748" s="5"/>
    </row>
    <row r="9749" spans="1:4" x14ac:dyDescent="0.25">
      <c r="A9749" s="4" t="str">
        <f t="shared" si="240"/>
        <v/>
      </c>
      <c r="D9749" s="5"/>
    </row>
    <row r="9750" spans="1:4" x14ac:dyDescent="0.25">
      <c r="A9750" s="4" t="str">
        <f t="shared" si="240"/>
        <v/>
      </c>
      <c r="D9750" s="5"/>
    </row>
    <row r="9751" spans="1:4" x14ac:dyDescent="0.25">
      <c r="A9751" s="4" t="str">
        <f t="shared" si="240"/>
        <v/>
      </c>
      <c r="D9751" s="5"/>
    </row>
    <row r="9752" spans="1:4" x14ac:dyDescent="0.25">
      <c r="A9752" s="4" t="str">
        <f t="shared" si="240"/>
        <v/>
      </c>
      <c r="D9752" s="5"/>
    </row>
    <row r="9753" spans="1:4" x14ac:dyDescent="0.25">
      <c r="A9753" s="4" t="str">
        <f t="shared" si="240"/>
        <v/>
      </c>
      <c r="D9753" s="5"/>
    </row>
    <row r="9754" spans="1:4" x14ac:dyDescent="0.25">
      <c r="A9754" s="4" t="str">
        <f t="shared" si="240"/>
        <v/>
      </c>
      <c r="D9754" s="5"/>
    </row>
    <row r="9755" spans="1:4" x14ac:dyDescent="0.25">
      <c r="A9755" s="4" t="str">
        <f t="shared" si="240"/>
        <v/>
      </c>
      <c r="D9755" s="5"/>
    </row>
    <row r="9756" spans="1:4" x14ac:dyDescent="0.25">
      <c r="A9756" s="4" t="str">
        <f t="shared" si="240"/>
        <v/>
      </c>
      <c r="D9756" s="5"/>
    </row>
    <row r="9757" spans="1:4" x14ac:dyDescent="0.25">
      <c r="A9757" s="4" t="str">
        <f t="shared" si="240"/>
        <v/>
      </c>
      <c r="D9757" s="5"/>
    </row>
    <row r="9758" spans="1:4" x14ac:dyDescent="0.25">
      <c r="A9758" s="4" t="str">
        <f t="shared" si="240"/>
        <v/>
      </c>
      <c r="D9758" s="5"/>
    </row>
    <row r="9759" spans="1:4" x14ac:dyDescent="0.25">
      <c r="A9759" s="4" t="str">
        <f t="shared" si="240"/>
        <v/>
      </c>
      <c r="D9759" s="5"/>
    </row>
    <row r="9760" spans="1:4" x14ac:dyDescent="0.25">
      <c r="A9760" s="4" t="str">
        <f t="shared" si="240"/>
        <v/>
      </c>
      <c r="D9760" s="5"/>
    </row>
    <row r="9761" spans="1:4" x14ac:dyDescent="0.25">
      <c r="A9761" s="4" t="str">
        <f t="shared" si="240"/>
        <v/>
      </c>
      <c r="D9761" s="5"/>
    </row>
    <row r="9762" spans="1:4" x14ac:dyDescent="0.25">
      <c r="A9762" s="4" t="str">
        <f t="shared" si="240"/>
        <v/>
      </c>
      <c r="D9762" s="5"/>
    </row>
    <row r="9763" spans="1:4" x14ac:dyDescent="0.25">
      <c r="A9763" s="4" t="str">
        <f t="shared" si="240"/>
        <v/>
      </c>
      <c r="D9763" s="5"/>
    </row>
    <row r="9764" spans="1:4" x14ac:dyDescent="0.25">
      <c r="A9764" s="4" t="str">
        <f t="shared" si="240"/>
        <v/>
      </c>
      <c r="D9764" s="5"/>
    </row>
    <row r="9765" spans="1:4" x14ac:dyDescent="0.25">
      <c r="A9765" s="4" t="str">
        <f t="shared" si="240"/>
        <v/>
      </c>
      <c r="D9765" s="5"/>
    </row>
    <row r="9766" spans="1:4" x14ac:dyDescent="0.25">
      <c r="A9766" s="4" t="str">
        <f t="shared" si="240"/>
        <v/>
      </c>
      <c r="D9766" s="5"/>
    </row>
    <row r="9767" spans="1:4" x14ac:dyDescent="0.25">
      <c r="A9767" s="4" t="str">
        <f t="shared" si="240"/>
        <v/>
      </c>
      <c r="D9767" s="5"/>
    </row>
    <row r="9768" spans="1:4" x14ac:dyDescent="0.25">
      <c r="A9768" s="4" t="str">
        <f t="shared" si="240"/>
        <v/>
      </c>
      <c r="D9768" s="5"/>
    </row>
    <row r="9769" spans="1:4" x14ac:dyDescent="0.25">
      <c r="A9769" s="4" t="str">
        <f t="shared" si="240"/>
        <v/>
      </c>
      <c r="D9769" s="5"/>
    </row>
    <row r="9770" spans="1:4" x14ac:dyDescent="0.25">
      <c r="A9770" s="4" t="str">
        <f t="shared" si="240"/>
        <v/>
      </c>
      <c r="D9770" s="5"/>
    </row>
    <row r="9771" spans="1:4" x14ac:dyDescent="0.25">
      <c r="A9771" s="4" t="str">
        <f t="shared" si="240"/>
        <v/>
      </c>
      <c r="D9771" s="5"/>
    </row>
    <row r="9772" spans="1:4" x14ac:dyDescent="0.25">
      <c r="A9772" s="4" t="str">
        <f t="shared" si="240"/>
        <v/>
      </c>
      <c r="D9772" s="5"/>
    </row>
    <row r="9773" spans="1:4" x14ac:dyDescent="0.25">
      <c r="A9773" s="4" t="str">
        <f t="shared" si="240"/>
        <v/>
      </c>
      <c r="D9773" s="5"/>
    </row>
    <row r="9774" spans="1:4" x14ac:dyDescent="0.25">
      <c r="A9774" s="4" t="str">
        <f t="shared" si="240"/>
        <v/>
      </c>
      <c r="D9774" s="5"/>
    </row>
    <row r="9775" spans="1:4" x14ac:dyDescent="0.25">
      <c r="A9775" s="4" t="str">
        <f t="shared" si="240"/>
        <v/>
      </c>
      <c r="D9775" s="5"/>
    </row>
    <row r="9776" spans="1:4" x14ac:dyDescent="0.25">
      <c r="A9776" s="4" t="str">
        <f t="shared" si="240"/>
        <v/>
      </c>
      <c r="D9776" s="5"/>
    </row>
    <row r="9777" spans="1:4" x14ac:dyDescent="0.25">
      <c r="A9777" s="4" t="str">
        <f t="shared" si="240"/>
        <v/>
      </c>
      <c r="D9777" s="5"/>
    </row>
    <row r="9778" spans="1:4" x14ac:dyDescent="0.25">
      <c r="A9778" s="4" t="str">
        <f t="shared" si="240"/>
        <v/>
      </c>
      <c r="D9778" s="5"/>
    </row>
    <row r="9779" spans="1:4" x14ac:dyDescent="0.25">
      <c r="A9779" s="4" t="str">
        <f t="shared" si="240"/>
        <v/>
      </c>
      <c r="D9779" s="5"/>
    </row>
    <row r="9780" spans="1:4" x14ac:dyDescent="0.25">
      <c r="A9780" s="4" t="str">
        <f t="shared" si="240"/>
        <v/>
      </c>
      <c r="D9780" s="5"/>
    </row>
    <row r="9781" spans="1:4" x14ac:dyDescent="0.25">
      <c r="A9781" s="4" t="str">
        <f t="shared" si="240"/>
        <v/>
      </c>
      <c r="D9781" s="5"/>
    </row>
    <row r="9782" spans="1:4" x14ac:dyDescent="0.25">
      <c r="A9782" s="4" t="str">
        <f t="shared" si="240"/>
        <v/>
      </c>
      <c r="D9782" s="5"/>
    </row>
    <row r="9783" spans="1:4" x14ac:dyDescent="0.25">
      <c r="A9783" s="4" t="str">
        <f t="shared" si="240"/>
        <v/>
      </c>
      <c r="D9783" s="5"/>
    </row>
    <row r="9784" spans="1:4" x14ac:dyDescent="0.25">
      <c r="A9784" s="4" t="str">
        <f t="shared" si="240"/>
        <v/>
      </c>
      <c r="D9784" s="5"/>
    </row>
    <row r="9785" spans="1:4" x14ac:dyDescent="0.25">
      <c r="A9785" s="4" t="str">
        <f t="shared" si="240"/>
        <v/>
      </c>
      <c r="D9785" s="5"/>
    </row>
    <row r="9786" spans="1:4" x14ac:dyDescent="0.25">
      <c r="A9786" s="4" t="str">
        <f t="shared" si="240"/>
        <v/>
      </c>
      <c r="D9786" s="5"/>
    </row>
    <row r="9787" spans="1:4" x14ac:dyDescent="0.25">
      <c r="A9787" s="4" t="str">
        <f t="shared" si="240"/>
        <v/>
      </c>
      <c r="D9787" s="5"/>
    </row>
    <row r="9788" spans="1:4" x14ac:dyDescent="0.25">
      <c r="A9788" s="4" t="str">
        <f t="shared" si="240"/>
        <v/>
      </c>
      <c r="D9788" s="5"/>
    </row>
    <row r="9789" spans="1:4" x14ac:dyDescent="0.25">
      <c r="A9789" s="4" t="str">
        <f t="shared" si="240"/>
        <v/>
      </c>
      <c r="D9789" s="5"/>
    </row>
    <row r="9790" spans="1:4" x14ac:dyDescent="0.25">
      <c r="A9790" s="4" t="str">
        <f t="shared" si="240"/>
        <v/>
      </c>
      <c r="D9790" s="5"/>
    </row>
    <row r="9791" spans="1:4" x14ac:dyDescent="0.25">
      <c r="A9791" s="4" t="str">
        <f t="shared" si="240"/>
        <v/>
      </c>
      <c r="D9791" s="5"/>
    </row>
    <row r="9792" spans="1:4" x14ac:dyDescent="0.25">
      <c r="A9792" s="4" t="str">
        <f t="shared" si="240"/>
        <v/>
      </c>
      <c r="D9792" s="5"/>
    </row>
    <row r="9793" spans="1:4" x14ac:dyDescent="0.25">
      <c r="A9793" s="4" t="str">
        <f t="shared" si="240"/>
        <v/>
      </c>
      <c r="D9793" s="5"/>
    </row>
    <row r="9794" spans="1:4" x14ac:dyDescent="0.25">
      <c r="A9794" s="4" t="str">
        <f t="shared" si="240"/>
        <v/>
      </c>
      <c r="D9794" s="5"/>
    </row>
    <row r="9795" spans="1:4" x14ac:dyDescent="0.25">
      <c r="A9795" s="4" t="str">
        <f t="shared" ref="A9795:A9858" si="241">B9795&amp;C9795&amp;D9795&amp;E9795</f>
        <v/>
      </c>
      <c r="D9795" s="5"/>
    </row>
    <row r="9796" spans="1:4" x14ac:dyDescent="0.25">
      <c r="A9796" s="4" t="str">
        <f t="shared" si="241"/>
        <v/>
      </c>
      <c r="D9796" s="5"/>
    </row>
    <row r="9797" spans="1:4" x14ac:dyDescent="0.25">
      <c r="A9797" s="4" t="str">
        <f t="shared" si="241"/>
        <v/>
      </c>
      <c r="D9797" s="5"/>
    </row>
    <row r="9798" spans="1:4" x14ac:dyDescent="0.25">
      <c r="A9798" s="4" t="str">
        <f t="shared" si="241"/>
        <v/>
      </c>
      <c r="D9798" s="5"/>
    </row>
    <row r="9799" spans="1:4" x14ac:dyDescent="0.25">
      <c r="A9799" s="4" t="str">
        <f t="shared" si="241"/>
        <v/>
      </c>
      <c r="D9799" s="5"/>
    </row>
    <row r="9800" spans="1:4" x14ac:dyDescent="0.25">
      <c r="A9800" s="4" t="str">
        <f t="shared" si="241"/>
        <v/>
      </c>
      <c r="D9800" s="5"/>
    </row>
    <row r="9801" spans="1:4" x14ac:dyDescent="0.25">
      <c r="A9801" s="4" t="str">
        <f t="shared" si="241"/>
        <v/>
      </c>
      <c r="D9801" s="5"/>
    </row>
    <row r="9802" spans="1:4" x14ac:dyDescent="0.25">
      <c r="A9802" s="4" t="str">
        <f t="shared" si="241"/>
        <v/>
      </c>
      <c r="D9802" s="5"/>
    </row>
    <row r="9803" spans="1:4" x14ac:dyDescent="0.25">
      <c r="A9803" s="4" t="str">
        <f t="shared" si="241"/>
        <v/>
      </c>
      <c r="D9803" s="5"/>
    </row>
    <row r="9804" spans="1:4" x14ac:dyDescent="0.25">
      <c r="A9804" s="4" t="str">
        <f t="shared" si="241"/>
        <v/>
      </c>
      <c r="D9804" s="5"/>
    </row>
    <row r="9805" spans="1:4" x14ac:dyDescent="0.25">
      <c r="A9805" s="4" t="str">
        <f t="shared" si="241"/>
        <v/>
      </c>
      <c r="D9805" s="5"/>
    </row>
    <row r="9806" spans="1:4" x14ac:dyDescent="0.25">
      <c r="A9806" s="4" t="str">
        <f t="shared" si="241"/>
        <v/>
      </c>
      <c r="D9806" s="5"/>
    </row>
    <row r="9807" spans="1:4" x14ac:dyDescent="0.25">
      <c r="A9807" s="4" t="str">
        <f t="shared" si="241"/>
        <v/>
      </c>
      <c r="D9807" s="5"/>
    </row>
    <row r="9808" spans="1:4" x14ac:dyDescent="0.25">
      <c r="A9808" s="4" t="str">
        <f t="shared" si="241"/>
        <v/>
      </c>
      <c r="D9808" s="5"/>
    </row>
    <row r="9809" spans="1:4" x14ac:dyDescent="0.25">
      <c r="A9809" s="4" t="str">
        <f t="shared" si="241"/>
        <v/>
      </c>
      <c r="D9809" s="5"/>
    </row>
    <row r="9810" spans="1:4" x14ac:dyDescent="0.25">
      <c r="A9810" s="4" t="str">
        <f t="shared" si="241"/>
        <v/>
      </c>
      <c r="D9810" s="5"/>
    </row>
    <row r="9811" spans="1:4" x14ac:dyDescent="0.25">
      <c r="A9811" s="4" t="str">
        <f t="shared" si="241"/>
        <v/>
      </c>
      <c r="D9811" s="5"/>
    </row>
    <row r="9812" spans="1:4" x14ac:dyDescent="0.25">
      <c r="A9812" s="4" t="str">
        <f t="shared" si="241"/>
        <v/>
      </c>
      <c r="D9812" s="5"/>
    </row>
    <row r="9813" spans="1:4" x14ac:dyDescent="0.25">
      <c r="A9813" s="4" t="str">
        <f t="shared" si="241"/>
        <v/>
      </c>
      <c r="D9813" s="5"/>
    </row>
    <row r="9814" spans="1:4" x14ac:dyDescent="0.25">
      <c r="A9814" s="4" t="str">
        <f t="shared" si="241"/>
        <v/>
      </c>
      <c r="D9814" s="5"/>
    </row>
    <row r="9815" spans="1:4" x14ac:dyDescent="0.25">
      <c r="A9815" s="4" t="str">
        <f t="shared" si="241"/>
        <v/>
      </c>
      <c r="D9815" s="5"/>
    </row>
    <row r="9816" spans="1:4" x14ac:dyDescent="0.25">
      <c r="A9816" s="4" t="str">
        <f t="shared" si="241"/>
        <v/>
      </c>
      <c r="D9816" s="5"/>
    </row>
    <row r="9817" spans="1:4" x14ac:dyDescent="0.25">
      <c r="A9817" s="4" t="str">
        <f t="shared" si="241"/>
        <v/>
      </c>
      <c r="D9817" s="5"/>
    </row>
    <row r="9818" spans="1:4" x14ac:dyDescent="0.25">
      <c r="A9818" s="4" t="str">
        <f t="shared" si="241"/>
        <v/>
      </c>
      <c r="D9818" s="5"/>
    </row>
    <row r="9819" spans="1:4" x14ac:dyDescent="0.25">
      <c r="A9819" s="4" t="str">
        <f t="shared" si="241"/>
        <v/>
      </c>
      <c r="D9819" s="5"/>
    </row>
    <row r="9820" spans="1:4" x14ac:dyDescent="0.25">
      <c r="A9820" s="4" t="str">
        <f t="shared" si="241"/>
        <v/>
      </c>
      <c r="D9820" s="5"/>
    </row>
    <row r="9821" spans="1:4" x14ac:dyDescent="0.25">
      <c r="A9821" s="4" t="str">
        <f t="shared" si="241"/>
        <v/>
      </c>
      <c r="D9821" s="5"/>
    </row>
    <row r="9822" spans="1:4" x14ac:dyDescent="0.25">
      <c r="A9822" s="4" t="str">
        <f t="shared" si="241"/>
        <v/>
      </c>
      <c r="D9822" s="5"/>
    </row>
    <row r="9823" spans="1:4" x14ac:dyDescent="0.25">
      <c r="A9823" s="4" t="str">
        <f t="shared" si="241"/>
        <v/>
      </c>
      <c r="D9823" s="5"/>
    </row>
    <row r="9824" spans="1:4" x14ac:dyDescent="0.25">
      <c r="A9824" s="4" t="str">
        <f t="shared" si="241"/>
        <v/>
      </c>
      <c r="D9824" s="5"/>
    </row>
    <row r="9825" spans="1:4" x14ac:dyDescent="0.25">
      <c r="A9825" s="4" t="str">
        <f t="shared" si="241"/>
        <v/>
      </c>
      <c r="D9825" s="5"/>
    </row>
    <row r="9826" spans="1:4" x14ac:dyDescent="0.25">
      <c r="A9826" s="4" t="str">
        <f t="shared" si="241"/>
        <v/>
      </c>
      <c r="D9826" s="5"/>
    </row>
    <row r="9827" spans="1:4" x14ac:dyDescent="0.25">
      <c r="A9827" s="4" t="str">
        <f t="shared" si="241"/>
        <v/>
      </c>
      <c r="D9827" s="5"/>
    </row>
    <row r="9828" spans="1:4" x14ac:dyDescent="0.25">
      <c r="A9828" s="4" t="str">
        <f t="shared" si="241"/>
        <v/>
      </c>
      <c r="D9828" s="5"/>
    </row>
    <row r="9829" spans="1:4" x14ac:dyDescent="0.25">
      <c r="A9829" s="4" t="str">
        <f t="shared" si="241"/>
        <v/>
      </c>
      <c r="D9829" s="5"/>
    </row>
    <row r="9830" spans="1:4" x14ac:dyDescent="0.25">
      <c r="A9830" s="4" t="str">
        <f t="shared" si="241"/>
        <v/>
      </c>
      <c r="D9830" s="5"/>
    </row>
    <row r="9831" spans="1:4" x14ac:dyDescent="0.25">
      <c r="A9831" s="4" t="str">
        <f t="shared" si="241"/>
        <v/>
      </c>
      <c r="D9831" s="5"/>
    </row>
    <row r="9832" spans="1:4" x14ac:dyDescent="0.25">
      <c r="A9832" s="4" t="str">
        <f t="shared" si="241"/>
        <v/>
      </c>
      <c r="D9832" s="5"/>
    </row>
    <row r="9833" spans="1:4" x14ac:dyDescent="0.25">
      <c r="A9833" s="4" t="str">
        <f t="shared" si="241"/>
        <v/>
      </c>
      <c r="D9833" s="5"/>
    </row>
    <row r="9834" spans="1:4" x14ac:dyDescent="0.25">
      <c r="A9834" s="4" t="str">
        <f t="shared" si="241"/>
        <v/>
      </c>
      <c r="D9834" s="5"/>
    </row>
    <row r="9835" spans="1:4" x14ac:dyDescent="0.25">
      <c r="A9835" s="4" t="str">
        <f t="shared" si="241"/>
        <v/>
      </c>
      <c r="D9835" s="5"/>
    </row>
    <row r="9836" spans="1:4" x14ac:dyDescent="0.25">
      <c r="A9836" s="4" t="str">
        <f t="shared" si="241"/>
        <v/>
      </c>
      <c r="D9836" s="5"/>
    </row>
    <row r="9837" spans="1:4" x14ac:dyDescent="0.25">
      <c r="A9837" s="4" t="str">
        <f t="shared" si="241"/>
        <v/>
      </c>
      <c r="D9837" s="5"/>
    </row>
    <row r="9838" spans="1:4" x14ac:dyDescent="0.25">
      <c r="A9838" s="4" t="str">
        <f t="shared" si="241"/>
        <v/>
      </c>
      <c r="D9838" s="5"/>
    </row>
    <row r="9839" spans="1:4" x14ac:dyDescent="0.25">
      <c r="A9839" s="4" t="str">
        <f t="shared" si="241"/>
        <v/>
      </c>
      <c r="D9839" s="5"/>
    </row>
    <row r="9840" spans="1:4" x14ac:dyDescent="0.25">
      <c r="A9840" s="4" t="str">
        <f t="shared" si="241"/>
        <v/>
      </c>
      <c r="D9840" s="5"/>
    </row>
    <row r="9841" spans="1:4" x14ac:dyDescent="0.25">
      <c r="A9841" s="4" t="str">
        <f t="shared" si="241"/>
        <v/>
      </c>
      <c r="D9841" s="5"/>
    </row>
    <row r="9842" spans="1:4" x14ac:dyDescent="0.25">
      <c r="A9842" s="4" t="str">
        <f t="shared" si="241"/>
        <v/>
      </c>
      <c r="D9842" s="5"/>
    </row>
    <row r="9843" spans="1:4" x14ac:dyDescent="0.25">
      <c r="A9843" s="4" t="str">
        <f t="shared" si="241"/>
        <v/>
      </c>
      <c r="D9843" s="5"/>
    </row>
    <row r="9844" spans="1:4" x14ac:dyDescent="0.25">
      <c r="A9844" s="4" t="str">
        <f t="shared" si="241"/>
        <v/>
      </c>
      <c r="D9844" s="5"/>
    </row>
    <row r="9845" spans="1:4" x14ac:dyDescent="0.25">
      <c r="A9845" s="4" t="str">
        <f t="shared" si="241"/>
        <v/>
      </c>
      <c r="D9845" s="5"/>
    </row>
    <row r="9846" spans="1:4" x14ac:dyDescent="0.25">
      <c r="A9846" s="4" t="str">
        <f t="shared" si="241"/>
        <v/>
      </c>
      <c r="D9846" s="5"/>
    </row>
    <row r="9847" spans="1:4" x14ac:dyDescent="0.25">
      <c r="A9847" s="4" t="str">
        <f t="shared" si="241"/>
        <v/>
      </c>
      <c r="D9847" s="5"/>
    </row>
    <row r="9848" spans="1:4" x14ac:dyDescent="0.25">
      <c r="A9848" s="4" t="str">
        <f t="shared" si="241"/>
        <v/>
      </c>
      <c r="D9848" s="5"/>
    </row>
    <row r="9849" spans="1:4" x14ac:dyDescent="0.25">
      <c r="A9849" s="4" t="str">
        <f t="shared" si="241"/>
        <v/>
      </c>
      <c r="D9849" s="5"/>
    </row>
    <row r="9850" spans="1:4" x14ac:dyDescent="0.25">
      <c r="A9850" s="4" t="str">
        <f t="shared" si="241"/>
        <v/>
      </c>
      <c r="D9850" s="5"/>
    </row>
    <row r="9851" spans="1:4" x14ac:dyDescent="0.25">
      <c r="A9851" s="4" t="str">
        <f t="shared" si="241"/>
        <v/>
      </c>
      <c r="D9851" s="5"/>
    </row>
    <row r="9852" spans="1:4" x14ac:dyDescent="0.25">
      <c r="A9852" s="4" t="str">
        <f t="shared" si="241"/>
        <v/>
      </c>
      <c r="D9852" s="5"/>
    </row>
    <row r="9853" spans="1:4" x14ac:dyDescent="0.25">
      <c r="A9853" s="4" t="str">
        <f t="shared" si="241"/>
        <v/>
      </c>
      <c r="D9853" s="5"/>
    </row>
    <row r="9854" spans="1:4" x14ac:dyDescent="0.25">
      <c r="A9854" s="4" t="str">
        <f t="shared" si="241"/>
        <v/>
      </c>
      <c r="D9854" s="5"/>
    </row>
    <row r="9855" spans="1:4" x14ac:dyDescent="0.25">
      <c r="A9855" s="4" t="str">
        <f t="shared" si="241"/>
        <v/>
      </c>
      <c r="D9855" s="5"/>
    </row>
    <row r="9856" spans="1:4" x14ac:dyDescent="0.25">
      <c r="A9856" s="4" t="str">
        <f t="shared" si="241"/>
        <v/>
      </c>
      <c r="D9856" s="5"/>
    </row>
    <row r="9857" spans="1:4" x14ac:dyDescent="0.25">
      <c r="A9857" s="4" t="str">
        <f t="shared" si="241"/>
        <v/>
      </c>
      <c r="D9857" s="5"/>
    </row>
    <row r="9858" spans="1:4" x14ac:dyDescent="0.25">
      <c r="A9858" s="4" t="str">
        <f t="shared" si="241"/>
        <v/>
      </c>
      <c r="D9858" s="5"/>
    </row>
    <row r="9859" spans="1:4" x14ac:dyDescent="0.25">
      <c r="A9859" s="4" t="str">
        <f t="shared" ref="A9859:A9922" si="242">B9859&amp;C9859&amp;D9859&amp;E9859</f>
        <v/>
      </c>
      <c r="D9859" s="5"/>
    </row>
    <row r="9860" spans="1:4" x14ac:dyDescent="0.25">
      <c r="A9860" s="4" t="str">
        <f t="shared" si="242"/>
        <v/>
      </c>
      <c r="D9860" s="5"/>
    </row>
    <row r="9861" spans="1:4" x14ac:dyDescent="0.25">
      <c r="A9861" s="4" t="str">
        <f t="shared" si="242"/>
        <v/>
      </c>
      <c r="D9861" s="5"/>
    </row>
    <row r="9862" spans="1:4" x14ac:dyDescent="0.25">
      <c r="A9862" s="4" t="str">
        <f t="shared" si="242"/>
        <v/>
      </c>
      <c r="D9862" s="5"/>
    </row>
    <row r="9863" spans="1:4" x14ac:dyDescent="0.25">
      <c r="A9863" s="4" t="str">
        <f t="shared" si="242"/>
        <v/>
      </c>
      <c r="D9863" s="5"/>
    </row>
    <row r="9864" spans="1:4" x14ac:dyDescent="0.25">
      <c r="A9864" s="4" t="str">
        <f t="shared" si="242"/>
        <v/>
      </c>
      <c r="D9864" s="5"/>
    </row>
    <row r="9865" spans="1:4" x14ac:dyDescent="0.25">
      <c r="A9865" s="4" t="str">
        <f t="shared" si="242"/>
        <v/>
      </c>
      <c r="D9865" s="5"/>
    </row>
    <row r="9866" spans="1:4" x14ac:dyDescent="0.25">
      <c r="A9866" s="4" t="str">
        <f t="shared" si="242"/>
        <v/>
      </c>
      <c r="D9866" s="5"/>
    </row>
    <row r="9867" spans="1:4" x14ac:dyDescent="0.25">
      <c r="A9867" s="4" t="str">
        <f t="shared" si="242"/>
        <v/>
      </c>
      <c r="D9867" s="5"/>
    </row>
    <row r="9868" spans="1:4" x14ac:dyDescent="0.25">
      <c r="A9868" s="4" t="str">
        <f t="shared" si="242"/>
        <v/>
      </c>
      <c r="D9868" s="5"/>
    </row>
    <row r="9869" spans="1:4" x14ac:dyDescent="0.25">
      <c r="A9869" s="4" t="str">
        <f t="shared" si="242"/>
        <v/>
      </c>
      <c r="D9869" s="5"/>
    </row>
    <row r="9870" spans="1:4" x14ac:dyDescent="0.25">
      <c r="A9870" s="4" t="str">
        <f t="shared" si="242"/>
        <v/>
      </c>
      <c r="D9870" s="5"/>
    </row>
    <row r="9871" spans="1:4" x14ac:dyDescent="0.25">
      <c r="A9871" s="4" t="str">
        <f t="shared" si="242"/>
        <v/>
      </c>
      <c r="D9871" s="5"/>
    </row>
    <row r="9872" spans="1:4" x14ac:dyDescent="0.25">
      <c r="A9872" s="4" t="str">
        <f t="shared" si="242"/>
        <v/>
      </c>
      <c r="D9872" s="5"/>
    </row>
    <row r="9873" spans="1:4" x14ac:dyDescent="0.25">
      <c r="A9873" s="4" t="str">
        <f t="shared" si="242"/>
        <v/>
      </c>
      <c r="D9873" s="5"/>
    </row>
    <row r="9874" spans="1:4" x14ac:dyDescent="0.25">
      <c r="A9874" s="4" t="str">
        <f t="shared" si="242"/>
        <v/>
      </c>
      <c r="D9874" s="5"/>
    </row>
    <row r="9875" spans="1:4" x14ac:dyDescent="0.25">
      <c r="A9875" s="4" t="str">
        <f t="shared" si="242"/>
        <v/>
      </c>
      <c r="D9875" s="5"/>
    </row>
    <row r="9876" spans="1:4" x14ac:dyDescent="0.25">
      <c r="A9876" s="4" t="str">
        <f t="shared" si="242"/>
        <v/>
      </c>
      <c r="D9876" s="5"/>
    </row>
    <row r="9877" spans="1:4" x14ac:dyDescent="0.25">
      <c r="A9877" s="4" t="str">
        <f t="shared" si="242"/>
        <v/>
      </c>
      <c r="D9877" s="5"/>
    </row>
    <row r="9878" spans="1:4" x14ac:dyDescent="0.25">
      <c r="A9878" s="4" t="str">
        <f t="shared" si="242"/>
        <v/>
      </c>
      <c r="D9878" s="5"/>
    </row>
    <row r="9879" spans="1:4" x14ac:dyDescent="0.25">
      <c r="A9879" s="4" t="str">
        <f t="shared" si="242"/>
        <v/>
      </c>
      <c r="D9879" s="5"/>
    </row>
    <row r="9880" spans="1:4" x14ac:dyDescent="0.25">
      <c r="A9880" s="4" t="str">
        <f t="shared" si="242"/>
        <v/>
      </c>
      <c r="D9880" s="5"/>
    </row>
    <row r="9881" spans="1:4" x14ac:dyDescent="0.25">
      <c r="A9881" s="4" t="str">
        <f t="shared" si="242"/>
        <v/>
      </c>
      <c r="D9881" s="5"/>
    </row>
    <row r="9882" spans="1:4" x14ac:dyDescent="0.25">
      <c r="A9882" s="4" t="str">
        <f t="shared" si="242"/>
        <v/>
      </c>
      <c r="D9882" s="5"/>
    </row>
    <row r="9883" spans="1:4" x14ac:dyDescent="0.25">
      <c r="A9883" s="4" t="str">
        <f t="shared" si="242"/>
        <v/>
      </c>
      <c r="D9883" s="5"/>
    </row>
    <row r="9884" spans="1:4" x14ac:dyDescent="0.25">
      <c r="A9884" s="4" t="str">
        <f t="shared" si="242"/>
        <v/>
      </c>
      <c r="D9884" s="5"/>
    </row>
    <row r="9885" spans="1:4" x14ac:dyDescent="0.25">
      <c r="A9885" s="4" t="str">
        <f t="shared" si="242"/>
        <v/>
      </c>
      <c r="D9885" s="5"/>
    </row>
    <row r="9886" spans="1:4" x14ac:dyDescent="0.25">
      <c r="A9886" s="4" t="str">
        <f t="shared" si="242"/>
        <v/>
      </c>
      <c r="D9886" s="5"/>
    </row>
    <row r="9887" spans="1:4" x14ac:dyDescent="0.25">
      <c r="A9887" s="4" t="str">
        <f t="shared" si="242"/>
        <v/>
      </c>
      <c r="D9887" s="5"/>
    </row>
    <row r="9888" spans="1:4" x14ac:dyDescent="0.25">
      <c r="A9888" s="4" t="str">
        <f t="shared" si="242"/>
        <v/>
      </c>
      <c r="D9888" s="5"/>
    </row>
    <row r="9889" spans="1:4" x14ac:dyDescent="0.25">
      <c r="A9889" s="4" t="str">
        <f t="shared" si="242"/>
        <v/>
      </c>
      <c r="D9889" s="5"/>
    </row>
    <row r="9890" spans="1:4" x14ac:dyDescent="0.25">
      <c r="A9890" s="4" t="str">
        <f t="shared" si="242"/>
        <v/>
      </c>
      <c r="D9890" s="5"/>
    </row>
    <row r="9891" spans="1:4" x14ac:dyDescent="0.25">
      <c r="A9891" s="4" t="str">
        <f t="shared" si="242"/>
        <v/>
      </c>
      <c r="D9891" s="5"/>
    </row>
    <row r="9892" spans="1:4" x14ac:dyDescent="0.25">
      <c r="A9892" s="4" t="str">
        <f t="shared" si="242"/>
        <v/>
      </c>
      <c r="D9892" s="5"/>
    </row>
    <row r="9893" spans="1:4" x14ac:dyDescent="0.25">
      <c r="A9893" s="4" t="str">
        <f t="shared" si="242"/>
        <v/>
      </c>
      <c r="D9893" s="5"/>
    </row>
    <row r="9894" spans="1:4" x14ac:dyDescent="0.25">
      <c r="A9894" s="4" t="str">
        <f t="shared" si="242"/>
        <v/>
      </c>
      <c r="D9894" s="5"/>
    </row>
    <row r="9895" spans="1:4" x14ac:dyDescent="0.25">
      <c r="A9895" s="4" t="str">
        <f t="shared" si="242"/>
        <v/>
      </c>
      <c r="D9895" s="5"/>
    </row>
    <row r="9896" spans="1:4" x14ac:dyDescent="0.25">
      <c r="A9896" s="4" t="str">
        <f t="shared" si="242"/>
        <v/>
      </c>
      <c r="D9896" s="5"/>
    </row>
    <row r="9897" spans="1:4" x14ac:dyDescent="0.25">
      <c r="A9897" s="4" t="str">
        <f t="shared" si="242"/>
        <v/>
      </c>
      <c r="D9897" s="5"/>
    </row>
    <row r="9898" spans="1:4" x14ac:dyDescent="0.25">
      <c r="A9898" s="4" t="str">
        <f t="shared" si="242"/>
        <v/>
      </c>
      <c r="D9898" s="5"/>
    </row>
    <row r="9899" spans="1:4" x14ac:dyDescent="0.25">
      <c r="A9899" s="4" t="str">
        <f t="shared" si="242"/>
        <v/>
      </c>
      <c r="D9899" s="5"/>
    </row>
    <row r="9900" spans="1:4" x14ac:dyDescent="0.25">
      <c r="A9900" s="4" t="str">
        <f t="shared" si="242"/>
        <v/>
      </c>
      <c r="D9900" s="5"/>
    </row>
    <row r="9901" spans="1:4" x14ac:dyDescent="0.25">
      <c r="A9901" s="4" t="str">
        <f t="shared" si="242"/>
        <v/>
      </c>
      <c r="D9901" s="5"/>
    </row>
    <row r="9902" spans="1:4" x14ac:dyDescent="0.25">
      <c r="A9902" s="4" t="str">
        <f t="shared" si="242"/>
        <v/>
      </c>
      <c r="D9902" s="5"/>
    </row>
    <row r="9903" spans="1:4" x14ac:dyDescent="0.25">
      <c r="A9903" s="4" t="str">
        <f t="shared" si="242"/>
        <v/>
      </c>
      <c r="D9903" s="5"/>
    </row>
    <row r="9904" spans="1:4" x14ac:dyDescent="0.25">
      <c r="A9904" s="4" t="str">
        <f t="shared" si="242"/>
        <v/>
      </c>
      <c r="D9904" s="5"/>
    </row>
    <row r="9905" spans="1:4" x14ac:dyDescent="0.25">
      <c r="A9905" s="4" t="str">
        <f t="shared" si="242"/>
        <v/>
      </c>
      <c r="D9905" s="5"/>
    </row>
    <row r="9906" spans="1:4" x14ac:dyDescent="0.25">
      <c r="A9906" s="4" t="str">
        <f t="shared" si="242"/>
        <v/>
      </c>
      <c r="D9906" s="5"/>
    </row>
    <row r="9907" spans="1:4" x14ac:dyDescent="0.25">
      <c r="A9907" s="4" t="str">
        <f t="shared" si="242"/>
        <v/>
      </c>
      <c r="D9907" s="5"/>
    </row>
    <row r="9908" spans="1:4" x14ac:dyDescent="0.25">
      <c r="A9908" s="4" t="str">
        <f t="shared" si="242"/>
        <v/>
      </c>
      <c r="D9908" s="5"/>
    </row>
    <row r="9909" spans="1:4" x14ac:dyDescent="0.25">
      <c r="A9909" s="4" t="str">
        <f t="shared" si="242"/>
        <v/>
      </c>
      <c r="D9909" s="5"/>
    </row>
    <row r="9910" spans="1:4" x14ac:dyDescent="0.25">
      <c r="A9910" s="4" t="str">
        <f t="shared" si="242"/>
        <v/>
      </c>
      <c r="D9910" s="5"/>
    </row>
    <row r="9911" spans="1:4" x14ac:dyDescent="0.25">
      <c r="A9911" s="4" t="str">
        <f t="shared" si="242"/>
        <v/>
      </c>
      <c r="D9911" s="5"/>
    </row>
    <row r="9912" spans="1:4" x14ac:dyDescent="0.25">
      <c r="A9912" s="4" t="str">
        <f t="shared" si="242"/>
        <v/>
      </c>
      <c r="D9912" s="5"/>
    </row>
    <row r="9913" spans="1:4" x14ac:dyDescent="0.25">
      <c r="A9913" s="4" t="str">
        <f t="shared" si="242"/>
        <v/>
      </c>
      <c r="D9913" s="5"/>
    </row>
    <row r="9914" spans="1:4" x14ac:dyDescent="0.25">
      <c r="A9914" s="4" t="str">
        <f t="shared" si="242"/>
        <v/>
      </c>
      <c r="D9914" s="5"/>
    </row>
    <row r="9915" spans="1:4" x14ac:dyDescent="0.25">
      <c r="A9915" s="4" t="str">
        <f t="shared" si="242"/>
        <v/>
      </c>
      <c r="D9915" s="5"/>
    </row>
    <row r="9916" spans="1:4" x14ac:dyDescent="0.25">
      <c r="A9916" s="4" t="str">
        <f t="shared" si="242"/>
        <v/>
      </c>
      <c r="D9916" s="5"/>
    </row>
    <row r="9917" spans="1:4" x14ac:dyDescent="0.25">
      <c r="A9917" s="4" t="str">
        <f t="shared" si="242"/>
        <v/>
      </c>
      <c r="D9917" s="5"/>
    </row>
    <row r="9918" spans="1:4" x14ac:dyDescent="0.25">
      <c r="A9918" s="4" t="str">
        <f t="shared" si="242"/>
        <v/>
      </c>
      <c r="D9918" s="5"/>
    </row>
    <row r="9919" spans="1:4" x14ac:dyDescent="0.25">
      <c r="A9919" s="4" t="str">
        <f t="shared" si="242"/>
        <v/>
      </c>
      <c r="D9919" s="5"/>
    </row>
    <row r="9920" spans="1:4" x14ac:dyDescent="0.25">
      <c r="A9920" s="4" t="str">
        <f t="shared" si="242"/>
        <v/>
      </c>
      <c r="D9920" s="5"/>
    </row>
    <row r="9921" spans="1:4" x14ac:dyDescent="0.25">
      <c r="A9921" s="4" t="str">
        <f t="shared" si="242"/>
        <v/>
      </c>
      <c r="D9921" s="5"/>
    </row>
    <row r="9922" spans="1:4" x14ac:dyDescent="0.25">
      <c r="A9922" s="4" t="str">
        <f t="shared" si="242"/>
        <v/>
      </c>
      <c r="D9922" s="5"/>
    </row>
    <row r="9923" spans="1:4" x14ac:dyDescent="0.25">
      <c r="A9923" s="4" t="str">
        <f t="shared" ref="A9923:A9985" si="243">B9923&amp;C9923&amp;D9923&amp;E9923</f>
        <v/>
      </c>
      <c r="D9923" s="5"/>
    </row>
    <row r="9924" spans="1:4" x14ac:dyDescent="0.25">
      <c r="A9924" s="4" t="str">
        <f t="shared" si="243"/>
        <v/>
      </c>
      <c r="D9924" s="5"/>
    </row>
    <row r="9925" spans="1:4" x14ac:dyDescent="0.25">
      <c r="A9925" s="4" t="str">
        <f t="shared" si="243"/>
        <v/>
      </c>
      <c r="D9925" s="5"/>
    </row>
    <row r="9926" spans="1:4" x14ac:dyDescent="0.25">
      <c r="A9926" s="4" t="str">
        <f t="shared" si="243"/>
        <v/>
      </c>
      <c r="D9926" s="5"/>
    </row>
    <row r="9927" spans="1:4" x14ac:dyDescent="0.25">
      <c r="A9927" s="4" t="str">
        <f t="shared" si="243"/>
        <v/>
      </c>
      <c r="D9927" s="5"/>
    </row>
    <row r="9928" spans="1:4" x14ac:dyDescent="0.25">
      <c r="A9928" s="4" t="str">
        <f t="shared" si="243"/>
        <v/>
      </c>
      <c r="D9928" s="5"/>
    </row>
    <row r="9929" spans="1:4" x14ac:dyDescent="0.25">
      <c r="A9929" s="4" t="str">
        <f t="shared" si="243"/>
        <v/>
      </c>
      <c r="D9929" s="5"/>
    </row>
    <row r="9930" spans="1:4" x14ac:dyDescent="0.25">
      <c r="A9930" s="4" t="str">
        <f t="shared" si="243"/>
        <v/>
      </c>
      <c r="D9930" s="5"/>
    </row>
    <row r="9931" spans="1:4" x14ac:dyDescent="0.25">
      <c r="A9931" s="4" t="str">
        <f t="shared" si="243"/>
        <v/>
      </c>
      <c r="D9931" s="5"/>
    </row>
    <row r="9932" spans="1:4" x14ac:dyDescent="0.25">
      <c r="A9932" s="4" t="str">
        <f t="shared" si="243"/>
        <v/>
      </c>
      <c r="D9932" s="5"/>
    </row>
    <row r="9933" spans="1:4" x14ac:dyDescent="0.25">
      <c r="A9933" s="4" t="str">
        <f t="shared" si="243"/>
        <v/>
      </c>
      <c r="D9933" s="5"/>
    </row>
    <row r="9934" spans="1:4" x14ac:dyDescent="0.25">
      <c r="A9934" s="4" t="str">
        <f t="shared" si="243"/>
        <v/>
      </c>
      <c r="D9934" s="5"/>
    </row>
    <row r="9935" spans="1:4" x14ac:dyDescent="0.25">
      <c r="A9935" s="4" t="str">
        <f t="shared" si="243"/>
        <v/>
      </c>
      <c r="D9935" s="5"/>
    </row>
    <row r="9936" spans="1:4" x14ac:dyDescent="0.25">
      <c r="A9936" s="4" t="str">
        <f t="shared" si="243"/>
        <v/>
      </c>
      <c r="D9936" s="5"/>
    </row>
    <row r="9937" spans="1:4" x14ac:dyDescent="0.25">
      <c r="A9937" s="4" t="str">
        <f t="shared" si="243"/>
        <v/>
      </c>
      <c r="D9937" s="5"/>
    </row>
    <row r="9938" spans="1:4" x14ac:dyDescent="0.25">
      <c r="A9938" s="4" t="str">
        <f t="shared" si="243"/>
        <v/>
      </c>
      <c r="D9938" s="5"/>
    </row>
    <row r="9939" spans="1:4" x14ac:dyDescent="0.25">
      <c r="A9939" s="4" t="str">
        <f t="shared" si="243"/>
        <v/>
      </c>
      <c r="D9939" s="5"/>
    </row>
    <row r="9940" spans="1:4" x14ac:dyDescent="0.25">
      <c r="A9940" s="4" t="str">
        <f t="shared" si="243"/>
        <v/>
      </c>
      <c r="D9940" s="5"/>
    </row>
    <row r="9941" spans="1:4" x14ac:dyDescent="0.25">
      <c r="A9941" s="4" t="str">
        <f t="shared" si="243"/>
        <v/>
      </c>
      <c r="D9941" s="5"/>
    </row>
    <row r="9942" spans="1:4" x14ac:dyDescent="0.25">
      <c r="A9942" s="4" t="str">
        <f t="shared" si="243"/>
        <v/>
      </c>
      <c r="D9942" s="5"/>
    </row>
    <row r="9943" spans="1:4" x14ac:dyDescent="0.25">
      <c r="A9943" s="4" t="str">
        <f t="shared" si="243"/>
        <v/>
      </c>
      <c r="D9943" s="5"/>
    </row>
    <row r="9944" spans="1:4" x14ac:dyDescent="0.25">
      <c r="A9944" s="4" t="str">
        <f t="shared" si="243"/>
        <v/>
      </c>
      <c r="D9944" s="5"/>
    </row>
    <row r="9945" spans="1:4" x14ac:dyDescent="0.25">
      <c r="A9945" s="4" t="str">
        <f t="shared" si="243"/>
        <v/>
      </c>
      <c r="D9945" s="5"/>
    </row>
    <row r="9946" spans="1:4" x14ac:dyDescent="0.25">
      <c r="A9946" s="4" t="str">
        <f t="shared" si="243"/>
        <v/>
      </c>
      <c r="D9946" s="5"/>
    </row>
    <row r="9947" spans="1:4" x14ac:dyDescent="0.25">
      <c r="A9947" s="4" t="str">
        <f t="shared" si="243"/>
        <v/>
      </c>
      <c r="D9947" s="5"/>
    </row>
    <row r="9948" spans="1:4" x14ac:dyDescent="0.25">
      <c r="A9948" s="4" t="str">
        <f t="shared" si="243"/>
        <v/>
      </c>
      <c r="D9948" s="5"/>
    </row>
    <row r="9949" spans="1:4" x14ac:dyDescent="0.25">
      <c r="A9949" s="4" t="str">
        <f t="shared" si="243"/>
        <v/>
      </c>
      <c r="D9949" s="5"/>
    </row>
    <row r="9950" spans="1:4" x14ac:dyDescent="0.25">
      <c r="A9950" s="4" t="str">
        <f t="shared" si="243"/>
        <v/>
      </c>
      <c r="D9950" s="5"/>
    </row>
    <row r="9951" spans="1:4" x14ac:dyDescent="0.25">
      <c r="A9951" s="4" t="str">
        <f t="shared" si="243"/>
        <v/>
      </c>
      <c r="D9951" s="5"/>
    </row>
    <row r="9952" spans="1:4" x14ac:dyDescent="0.25">
      <c r="A9952" s="4" t="str">
        <f t="shared" si="243"/>
        <v/>
      </c>
      <c r="D9952" s="5"/>
    </row>
    <row r="9953" spans="1:4" x14ac:dyDescent="0.25">
      <c r="A9953" s="4" t="str">
        <f t="shared" si="243"/>
        <v/>
      </c>
      <c r="D9953" s="5"/>
    </row>
    <row r="9954" spans="1:4" x14ac:dyDescent="0.25">
      <c r="A9954" s="4" t="str">
        <f t="shared" si="243"/>
        <v/>
      </c>
      <c r="D9954" s="5"/>
    </row>
    <row r="9955" spans="1:4" x14ac:dyDescent="0.25">
      <c r="A9955" s="4" t="str">
        <f t="shared" si="243"/>
        <v/>
      </c>
      <c r="D9955" s="5"/>
    </row>
    <row r="9956" spans="1:4" x14ac:dyDescent="0.25">
      <c r="A9956" s="4" t="str">
        <f t="shared" si="243"/>
        <v/>
      </c>
      <c r="D9956" s="5"/>
    </row>
    <row r="9957" spans="1:4" x14ac:dyDescent="0.25">
      <c r="A9957" s="4" t="str">
        <f t="shared" si="243"/>
        <v/>
      </c>
      <c r="D9957" s="5"/>
    </row>
    <row r="9958" spans="1:4" x14ac:dyDescent="0.25">
      <c r="A9958" s="4" t="str">
        <f t="shared" si="243"/>
        <v/>
      </c>
      <c r="D9958" s="5"/>
    </row>
    <row r="9959" spans="1:4" x14ac:dyDescent="0.25">
      <c r="A9959" s="4" t="str">
        <f t="shared" si="243"/>
        <v/>
      </c>
      <c r="D9959" s="5"/>
    </row>
    <row r="9960" spans="1:4" x14ac:dyDescent="0.25">
      <c r="A9960" s="4" t="str">
        <f t="shared" si="243"/>
        <v/>
      </c>
      <c r="D9960" s="5"/>
    </row>
    <row r="9961" spans="1:4" x14ac:dyDescent="0.25">
      <c r="A9961" s="4" t="str">
        <f t="shared" si="243"/>
        <v/>
      </c>
      <c r="D9961" s="5"/>
    </row>
    <row r="9962" spans="1:4" x14ac:dyDescent="0.25">
      <c r="A9962" s="4" t="str">
        <f t="shared" si="243"/>
        <v/>
      </c>
      <c r="D9962" s="5"/>
    </row>
    <row r="9963" spans="1:4" x14ac:dyDescent="0.25">
      <c r="A9963" s="4" t="str">
        <f t="shared" si="243"/>
        <v/>
      </c>
      <c r="D9963" s="5"/>
    </row>
    <row r="9964" spans="1:4" x14ac:dyDescent="0.25">
      <c r="A9964" s="4" t="str">
        <f t="shared" si="243"/>
        <v/>
      </c>
      <c r="D9964" s="5"/>
    </row>
    <row r="9965" spans="1:4" x14ac:dyDescent="0.25">
      <c r="A9965" s="4" t="str">
        <f t="shared" si="243"/>
        <v/>
      </c>
      <c r="D9965" s="5"/>
    </row>
    <row r="9966" spans="1:4" x14ac:dyDescent="0.25">
      <c r="A9966" s="4" t="str">
        <f t="shared" si="243"/>
        <v/>
      </c>
      <c r="D9966" s="5"/>
    </row>
    <row r="9967" spans="1:4" x14ac:dyDescent="0.25">
      <c r="A9967" s="4" t="str">
        <f t="shared" si="243"/>
        <v/>
      </c>
      <c r="D9967" s="5"/>
    </row>
    <row r="9968" spans="1:4" x14ac:dyDescent="0.25">
      <c r="A9968" s="4" t="str">
        <f t="shared" si="243"/>
        <v/>
      </c>
      <c r="D9968" s="5"/>
    </row>
    <row r="9969" spans="1:4" x14ac:dyDescent="0.25">
      <c r="A9969" s="4" t="str">
        <f t="shared" si="243"/>
        <v/>
      </c>
      <c r="D9969" s="5"/>
    </row>
    <row r="9970" spans="1:4" x14ac:dyDescent="0.25">
      <c r="A9970" s="4" t="str">
        <f t="shared" si="243"/>
        <v/>
      </c>
      <c r="D9970" s="5"/>
    </row>
    <row r="9971" spans="1:4" x14ac:dyDescent="0.25">
      <c r="A9971" s="4" t="str">
        <f t="shared" si="243"/>
        <v/>
      </c>
      <c r="D9971" s="5"/>
    </row>
    <row r="9972" spans="1:4" x14ac:dyDescent="0.25">
      <c r="A9972" s="4" t="str">
        <f t="shared" si="243"/>
        <v/>
      </c>
      <c r="D9972" s="5"/>
    </row>
    <row r="9973" spans="1:4" x14ac:dyDescent="0.25">
      <c r="A9973" s="4" t="str">
        <f t="shared" si="243"/>
        <v/>
      </c>
      <c r="D9973" s="5"/>
    </row>
    <row r="9974" spans="1:4" x14ac:dyDescent="0.25">
      <c r="A9974" s="4" t="str">
        <f t="shared" si="243"/>
        <v/>
      </c>
      <c r="D9974" s="5"/>
    </row>
    <row r="9975" spans="1:4" x14ac:dyDescent="0.25">
      <c r="A9975" s="4" t="str">
        <f t="shared" si="243"/>
        <v/>
      </c>
      <c r="D9975" s="5"/>
    </row>
    <row r="9976" spans="1:4" x14ac:dyDescent="0.25">
      <c r="A9976" s="4" t="str">
        <f t="shared" si="243"/>
        <v/>
      </c>
      <c r="D9976" s="5"/>
    </row>
    <row r="9977" spans="1:4" x14ac:dyDescent="0.25">
      <c r="A9977" s="4" t="str">
        <f t="shared" si="243"/>
        <v/>
      </c>
      <c r="D9977" s="5"/>
    </row>
    <row r="9978" spans="1:4" x14ac:dyDescent="0.25">
      <c r="A9978" s="4" t="str">
        <f t="shared" si="243"/>
        <v/>
      </c>
      <c r="D9978" s="5"/>
    </row>
    <row r="9979" spans="1:4" x14ac:dyDescent="0.25">
      <c r="A9979" s="4" t="str">
        <f t="shared" si="243"/>
        <v/>
      </c>
      <c r="D9979" s="5"/>
    </row>
    <row r="9980" spans="1:4" x14ac:dyDescent="0.25">
      <c r="A9980" s="4" t="str">
        <f t="shared" si="243"/>
        <v/>
      </c>
      <c r="D9980" s="5"/>
    </row>
    <row r="9981" spans="1:4" x14ac:dyDescent="0.25">
      <c r="A9981" s="4" t="str">
        <f t="shared" si="243"/>
        <v/>
      </c>
      <c r="D9981" s="5"/>
    </row>
    <row r="9982" spans="1:4" x14ac:dyDescent="0.25">
      <c r="A9982" s="4" t="str">
        <f t="shared" si="243"/>
        <v/>
      </c>
      <c r="D9982" s="5"/>
    </row>
    <row r="9983" spans="1:4" x14ac:dyDescent="0.25">
      <c r="A9983" s="4" t="str">
        <f t="shared" si="243"/>
        <v/>
      </c>
      <c r="D9983" s="5"/>
    </row>
    <row r="9984" spans="1:4" x14ac:dyDescent="0.25">
      <c r="A9984" s="4" t="str">
        <f t="shared" si="243"/>
        <v/>
      </c>
      <c r="D9984" s="5"/>
    </row>
    <row r="9985" spans="1:4" x14ac:dyDescent="0.25">
      <c r="A9985" s="4" t="str">
        <f t="shared" si="243"/>
        <v/>
      </c>
      <c r="D9985" s="5"/>
    </row>
    <row r="9986" spans="1:4" x14ac:dyDescent="0.25">
      <c r="D9986" s="5"/>
    </row>
    <row r="9987" spans="1:4" x14ac:dyDescent="0.25">
      <c r="D9987" s="5"/>
    </row>
    <row r="9988" spans="1:4" x14ac:dyDescent="0.25">
      <c r="D9988" s="5"/>
    </row>
    <row r="9989" spans="1:4" x14ac:dyDescent="0.25">
      <c r="D9989" s="5"/>
    </row>
    <row r="9990" spans="1:4" x14ac:dyDescent="0.25">
      <c r="D9990" s="5"/>
    </row>
    <row r="9991" spans="1:4" x14ac:dyDescent="0.25">
      <c r="D9991" s="5"/>
    </row>
    <row r="9992" spans="1:4" x14ac:dyDescent="0.25">
      <c r="D9992" s="5"/>
    </row>
    <row r="9993" spans="1:4" x14ac:dyDescent="0.25">
      <c r="D9993" s="5"/>
    </row>
    <row r="9994" spans="1:4" x14ac:dyDescent="0.25">
      <c r="D9994" s="5"/>
    </row>
    <row r="9995" spans="1:4" x14ac:dyDescent="0.25">
      <c r="D9995" s="5"/>
    </row>
    <row r="9996" spans="1:4" x14ac:dyDescent="0.25">
      <c r="D9996" s="5"/>
    </row>
    <row r="9997" spans="1:4" x14ac:dyDescent="0.25">
      <c r="D9997" s="5"/>
    </row>
    <row r="9998" spans="1:4" x14ac:dyDescent="0.25">
      <c r="D9998" s="5"/>
    </row>
    <row r="9999" spans="1:4" x14ac:dyDescent="0.25">
      <c r="D9999" s="5"/>
    </row>
    <row r="10000" spans="1:4" x14ac:dyDescent="0.25">
      <c r="D10000" s="5"/>
    </row>
    <row r="10001" spans="4:4" x14ac:dyDescent="0.25">
      <c r="D10001" s="5"/>
    </row>
    <row r="10002" spans="4:4" x14ac:dyDescent="0.25">
      <c r="D10002" s="5"/>
    </row>
    <row r="10003" spans="4:4" x14ac:dyDescent="0.25">
      <c r="D10003" s="5"/>
    </row>
    <row r="10004" spans="4:4" x14ac:dyDescent="0.25">
      <c r="D10004" s="5"/>
    </row>
    <row r="10005" spans="4:4" x14ac:dyDescent="0.25">
      <c r="D10005" s="5"/>
    </row>
    <row r="10006" spans="4:4" x14ac:dyDescent="0.25">
      <c r="D10006" s="5"/>
    </row>
    <row r="10007" spans="4:4" x14ac:dyDescent="0.25">
      <c r="D10007" s="5"/>
    </row>
    <row r="10008" spans="4:4" x14ac:dyDescent="0.25">
      <c r="D10008" s="5"/>
    </row>
    <row r="10009" spans="4:4" x14ac:dyDescent="0.25">
      <c r="D10009" s="5"/>
    </row>
    <row r="10010" spans="4:4" x14ac:dyDescent="0.25">
      <c r="D10010" s="5"/>
    </row>
    <row r="10011" spans="4:4" x14ac:dyDescent="0.25">
      <c r="D10011" s="5"/>
    </row>
    <row r="10012" spans="4:4" x14ac:dyDescent="0.25">
      <c r="D10012" s="5"/>
    </row>
    <row r="10013" spans="4:4" x14ac:dyDescent="0.25">
      <c r="D10013" s="5"/>
    </row>
    <row r="10014" spans="4:4" x14ac:dyDescent="0.25">
      <c r="D10014" s="5"/>
    </row>
    <row r="10015" spans="4:4" x14ac:dyDescent="0.25">
      <c r="D10015" s="5"/>
    </row>
    <row r="10016" spans="4:4" x14ac:dyDescent="0.25">
      <c r="D10016" s="5"/>
    </row>
    <row r="10017" spans="4:4" x14ac:dyDescent="0.25">
      <c r="D10017" s="5"/>
    </row>
    <row r="10018" spans="4:4" x14ac:dyDescent="0.25">
      <c r="D10018" s="5"/>
    </row>
    <row r="10019" spans="4:4" x14ac:dyDescent="0.25">
      <c r="D10019" s="5"/>
    </row>
    <row r="10020" spans="4:4" x14ac:dyDescent="0.25">
      <c r="D10020" s="5"/>
    </row>
    <row r="10021" spans="4:4" x14ac:dyDescent="0.25">
      <c r="D10021" s="5"/>
    </row>
    <row r="10022" spans="4:4" x14ac:dyDescent="0.25">
      <c r="D10022" s="5"/>
    </row>
    <row r="10023" spans="4:4" x14ac:dyDescent="0.25">
      <c r="D10023" s="5"/>
    </row>
    <row r="10024" spans="4:4" x14ac:dyDescent="0.25">
      <c r="D10024" s="5"/>
    </row>
    <row r="10025" spans="4:4" x14ac:dyDescent="0.25">
      <c r="D10025" s="5"/>
    </row>
    <row r="10026" spans="4:4" x14ac:dyDescent="0.25">
      <c r="D10026" s="5"/>
    </row>
    <row r="10027" spans="4:4" x14ac:dyDescent="0.25">
      <c r="D10027" s="5"/>
    </row>
    <row r="10028" spans="4:4" x14ac:dyDescent="0.25">
      <c r="D10028" s="5"/>
    </row>
    <row r="10029" spans="4:4" x14ac:dyDescent="0.25">
      <c r="D10029" s="5"/>
    </row>
    <row r="10030" spans="4:4" x14ac:dyDescent="0.25">
      <c r="D10030" s="5"/>
    </row>
    <row r="10031" spans="4:4" x14ac:dyDescent="0.25">
      <c r="D10031" s="5"/>
    </row>
    <row r="10032" spans="4:4" x14ac:dyDescent="0.25">
      <c r="D10032" s="5"/>
    </row>
    <row r="10033" spans="4:4" x14ac:dyDescent="0.25">
      <c r="D10033" s="5"/>
    </row>
    <row r="10034" spans="4:4" x14ac:dyDescent="0.25">
      <c r="D10034" s="5"/>
    </row>
    <row r="10035" spans="4:4" x14ac:dyDescent="0.25">
      <c r="D10035" s="5"/>
    </row>
    <row r="10036" spans="4:4" x14ac:dyDescent="0.25">
      <c r="D10036" s="5"/>
    </row>
    <row r="10037" spans="4:4" x14ac:dyDescent="0.25">
      <c r="D10037" s="5"/>
    </row>
    <row r="10038" spans="4:4" x14ac:dyDescent="0.25">
      <c r="D10038" s="5"/>
    </row>
    <row r="10039" spans="4:4" x14ac:dyDescent="0.25">
      <c r="D10039" s="5"/>
    </row>
    <row r="10040" spans="4:4" x14ac:dyDescent="0.25">
      <c r="D10040" s="5"/>
    </row>
    <row r="10041" spans="4:4" x14ac:dyDescent="0.25">
      <c r="D10041" s="5"/>
    </row>
    <row r="10042" spans="4:4" x14ac:dyDescent="0.25">
      <c r="D10042" s="5"/>
    </row>
    <row r="10043" spans="4:4" x14ac:dyDescent="0.25">
      <c r="D10043" s="5"/>
    </row>
    <row r="10044" spans="4:4" x14ac:dyDescent="0.25">
      <c r="D10044" s="5"/>
    </row>
    <row r="10045" spans="4:4" x14ac:dyDescent="0.25">
      <c r="D10045" s="5"/>
    </row>
    <row r="10046" spans="4:4" x14ac:dyDescent="0.25">
      <c r="D10046" s="5"/>
    </row>
    <row r="10047" spans="4:4" x14ac:dyDescent="0.25">
      <c r="D10047" s="5"/>
    </row>
    <row r="10048" spans="4:4" x14ac:dyDescent="0.25">
      <c r="D10048" s="5"/>
    </row>
    <row r="10049" spans="4:4" x14ac:dyDescent="0.25">
      <c r="D10049" s="5"/>
    </row>
    <row r="10050" spans="4:4" x14ac:dyDescent="0.25">
      <c r="D10050" s="5"/>
    </row>
    <row r="10051" spans="4:4" x14ac:dyDescent="0.25">
      <c r="D10051" s="5"/>
    </row>
    <row r="10052" spans="4:4" x14ac:dyDescent="0.25">
      <c r="D10052" s="5"/>
    </row>
    <row r="10053" spans="4:4" x14ac:dyDescent="0.25">
      <c r="D10053" s="5"/>
    </row>
    <row r="10054" spans="4:4" x14ac:dyDescent="0.25">
      <c r="D10054" s="5"/>
    </row>
    <row r="10055" spans="4:4" x14ac:dyDescent="0.25">
      <c r="D10055" s="5"/>
    </row>
    <row r="10056" spans="4:4" x14ac:dyDescent="0.25">
      <c r="D10056" s="5"/>
    </row>
    <row r="10057" spans="4:4" x14ac:dyDescent="0.25">
      <c r="D10057" s="5"/>
    </row>
    <row r="10058" spans="4:4" x14ac:dyDescent="0.25">
      <c r="D10058" s="5"/>
    </row>
    <row r="10059" spans="4:4" x14ac:dyDescent="0.25">
      <c r="D10059" s="5"/>
    </row>
    <row r="10060" spans="4:4" x14ac:dyDescent="0.25">
      <c r="D10060" s="5"/>
    </row>
    <row r="10061" spans="4:4" x14ac:dyDescent="0.25">
      <c r="D10061" s="5"/>
    </row>
    <row r="10062" spans="4:4" x14ac:dyDescent="0.25">
      <c r="D10062" s="5"/>
    </row>
    <row r="10063" spans="4:4" x14ac:dyDescent="0.25">
      <c r="D10063" s="5"/>
    </row>
    <row r="10064" spans="4:4" x14ac:dyDescent="0.25">
      <c r="D10064" s="5"/>
    </row>
    <row r="10065" spans="4:4" x14ac:dyDescent="0.25">
      <c r="D10065" s="5"/>
    </row>
    <row r="10066" spans="4:4" x14ac:dyDescent="0.25">
      <c r="D10066" s="5"/>
    </row>
    <row r="10067" spans="4:4" x14ac:dyDescent="0.25">
      <c r="D10067" s="5"/>
    </row>
    <row r="10068" spans="4:4" x14ac:dyDescent="0.25">
      <c r="D10068" s="5"/>
    </row>
    <row r="10069" spans="4:4" x14ac:dyDescent="0.25">
      <c r="D10069" s="5"/>
    </row>
    <row r="10070" spans="4:4" x14ac:dyDescent="0.25">
      <c r="D10070" s="5"/>
    </row>
    <row r="10071" spans="4:4" x14ac:dyDescent="0.25">
      <c r="D10071" s="5"/>
    </row>
    <row r="10072" spans="4:4" x14ac:dyDescent="0.25">
      <c r="D10072" s="5"/>
    </row>
    <row r="10073" spans="4:4" x14ac:dyDescent="0.25">
      <c r="D10073" s="5"/>
    </row>
    <row r="10074" spans="4:4" x14ac:dyDescent="0.25">
      <c r="D10074" s="5"/>
    </row>
    <row r="10075" spans="4:4" x14ac:dyDescent="0.25">
      <c r="D10075" s="5"/>
    </row>
    <row r="10076" spans="4:4" x14ac:dyDescent="0.25">
      <c r="D10076" s="5"/>
    </row>
    <row r="10077" spans="4:4" x14ac:dyDescent="0.25">
      <c r="D10077" s="5"/>
    </row>
    <row r="10078" spans="4:4" x14ac:dyDescent="0.25">
      <c r="D10078" s="5"/>
    </row>
    <row r="10079" spans="4:4" x14ac:dyDescent="0.25">
      <c r="D10079" s="5"/>
    </row>
    <row r="10080" spans="4:4" x14ac:dyDescent="0.25">
      <c r="D10080" s="5"/>
    </row>
    <row r="10081" spans="4:4" x14ac:dyDescent="0.25">
      <c r="D10081" s="5"/>
    </row>
    <row r="10082" spans="4:4" x14ac:dyDescent="0.25">
      <c r="D10082" s="5"/>
    </row>
    <row r="10083" spans="4:4" x14ac:dyDescent="0.25">
      <c r="D10083" s="5"/>
    </row>
    <row r="10084" spans="4:4" x14ac:dyDescent="0.25">
      <c r="D10084" s="5"/>
    </row>
    <row r="10085" spans="4:4" x14ac:dyDescent="0.25">
      <c r="D10085" s="5"/>
    </row>
    <row r="10086" spans="4:4" x14ac:dyDescent="0.25">
      <c r="D10086" s="5"/>
    </row>
    <row r="10087" spans="4:4" x14ac:dyDescent="0.25">
      <c r="D10087" s="5"/>
    </row>
    <row r="10088" spans="4:4" x14ac:dyDescent="0.25">
      <c r="D10088" s="5"/>
    </row>
    <row r="10089" spans="4:4" x14ac:dyDescent="0.25">
      <c r="D10089" s="5"/>
    </row>
    <row r="10090" spans="4:4" x14ac:dyDescent="0.25">
      <c r="D10090" s="5"/>
    </row>
    <row r="10091" spans="4:4" x14ac:dyDescent="0.25">
      <c r="D10091" s="5"/>
    </row>
    <row r="10092" spans="4:4" x14ac:dyDescent="0.25">
      <c r="D10092" s="5"/>
    </row>
    <row r="10093" spans="4:4" x14ac:dyDescent="0.25">
      <c r="D10093" s="5"/>
    </row>
    <row r="10094" spans="4:4" x14ac:dyDescent="0.25">
      <c r="D10094" s="5"/>
    </row>
    <row r="10095" spans="4:4" x14ac:dyDescent="0.25">
      <c r="D10095" s="5"/>
    </row>
    <row r="10096" spans="4:4" x14ac:dyDescent="0.25">
      <c r="D10096" s="5"/>
    </row>
    <row r="10097" spans="4:4" x14ac:dyDescent="0.25">
      <c r="D10097" s="5"/>
    </row>
    <row r="10098" spans="4:4" x14ac:dyDescent="0.25">
      <c r="D10098" s="5"/>
    </row>
    <row r="10099" spans="4:4" x14ac:dyDescent="0.25">
      <c r="D10099" s="5"/>
    </row>
    <row r="10100" spans="4:4" x14ac:dyDescent="0.25">
      <c r="D10100" s="5"/>
    </row>
    <row r="10101" spans="4:4" x14ac:dyDescent="0.25">
      <c r="D10101" s="5"/>
    </row>
    <row r="10102" spans="4:4" x14ac:dyDescent="0.25">
      <c r="D10102" s="5"/>
    </row>
    <row r="10103" spans="4:4" x14ac:dyDescent="0.25">
      <c r="D10103" s="5"/>
    </row>
    <row r="10104" spans="4:4" x14ac:dyDescent="0.25">
      <c r="D10104" s="5"/>
    </row>
    <row r="10105" spans="4:4" x14ac:dyDescent="0.25">
      <c r="D10105" s="5"/>
    </row>
    <row r="10106" spans="4:4" x14ac:dyDescent="0.25">
      <c r="D10106" s="5"/>
    </row>
    <row r="10107" spans="4:4" x14ac:dyDescent="0.25">
      <c r="D10107" s="5"/>
    </row>
    <row r="10108" spans="4:4" x14ac:dyDescent="0.25">
      <c r="D10108" s="5"/>
    </row>
    <row r="10109" spans="4:4" x14ac:dyDescent="0.25">
      <c r="D10109" s="5"/>
    </row>
    <row r="10110" spans="4:4" x14ac:dyDescent="0.25">
      <c r="D10110" s="5"/>
    </row>
    <row r="10111" spans="4:4" x14ac:dyDescent="0.25">
      <c r="D10111" s="5"/>
    </row>
    <row r="10112" spans="4:4" x14ac:dyDescent="0.25">
      <c r="D10112" s="5"/>
    </row>
    <row r="10113" spans="4:4" x14ac:dyDescent="0.25">
      <c r="D10113" s="5"/>
    </row>
    <row r="10114" spans="4:4" x14ac:dyDescent="0.25">
      <c r="D10114" s="5"/>
    </row>
    <row r="10115" spans="4:4" x14ac:dyDescent="0.25">
      <c r="D10115" s="5"/>
    </row>
    <row r="10116" spans="4:4" x14ac:dyDescent="0.25">
      <c r="D10116" s="5"/>
    </row>
    <row r="10117" spans="4:4" x14ac:dyDescent="0.25">
      <c r="D10117" s="5"/>
    </row>
    <row r="10118" spans="4:4" x14ac:dyDescent="0.25">
      <c r="D10118" s="5"/>
    </row>
    <row r="10119" spans="4:4" x14ac:dyDescent="0.25">
      <c r="D10119" s="5"/>
    </row>
    <row r="10120" spans="4:4" x14ac:dyDescent="0.25">
      <c r="D10120" s="5"/>
    </row>
    <row r="10121" spans="4:4" x14ac:dyDescent="0.25">
      <c r="D10121" s="5"/>
    </row>
    <row r="10122" spans="4:4" x14ac:dyDescent="0.25">
      <c r="D10122" s="5"/>
    </row>
    <row r="10123" spans="4:4" x14ac:dyDescent="0.25">
      <c r="D10123" s="5"/>
    </row>
    <row r="10124" spans="4:4" x14ac:dyDescent="0.25">
      <c r="D10124" s="5"/>
    </row>
    <row r="10125" spans="4:4" x14ac:dyDescent="0.25">
      <c r="D10125" s="5"/>
    </row>
    <row r="10126" spans="4:4" x14ac:dyDescent="0.25">
      <c r="D10126" s="5"/>
    </row>
    <row r="10127" spans="4:4" x14ac:dyDescent="0.25">
      <c r="D10127" s="5"/>
    </row>
    <row r="10128" spans="4:4" x14ac:dyDescent="0.25">
      <c r="D10128" s="5"/>
    </row>
    <row r="10129" spans="4:4" x14ac:dyDescent="0.25">
      <c r="D10129" s="5"/>
    </row>
    <row r="10130" spans="4:4" x14ac:dyDescent="0.25">
      <c r="D10130" s="5"/>
    </row>
    <row r="10131" spans="4:4" x14ac:dyDescent="0.25">
      <c r="D10131" s="5"/>
    </row>
    <row r="10132" spans="4:4" x14ac:dyDescent="0.25">
      <c r="D10132" s="5"/>
    </row>
    <row r="10133" spans="4:4" x14ac:dyDescent="0.25">
      <c r="D10133" s="5"/>
    </row>
    <row r="10134" spans="4:4" x14ac:dyDescent="0.25">
      <c r="D10134" s="5"/>
    </row>
    <row r="10135" spans="4:4" x14ac:dyDescent="0.25">
      <c r="D10135" s="5"/>
    </row>
    <row r="10136" spans="4:4" x14ac:dyDescent="0.25">
      <c r="D10136" s="5"/>
    </row>
    <row r="10137" spans="4:4" x14ac:dyDescent="0.25">
      <c r="D10137" s="5"/>
    </row>
    <row r="10138" spans="4:4" x14ac:dyDescent="0.25">
      <c r="D10138" s="5"/>
    </row>
    <row r="10139" spans="4:4" x14ac:dyDescent="0.25">
      <c r="D10139" s="5"/>
    </row>
    <row r="10140" spans="4:4" x14ac:dyDescent="0.25">
      <c r="D10140" s="5"/>
    </row>
    <row r="10141" spans="4:4" x14ac:dyDescent="0.25">
      <c r="D10141" s="5"/>
    </row>
    <row r="10142" spans="4:4" x14ac:dyDescent="0.25">
      <c r="D10142" s="5"/>
    </row>
    <row r="10143" spans="4:4" x14ac:dyDescent="0.25">
      <c r="D10143" s="5"/>
    </row>
    <row r="10144" spans="4:4" x14ac:dyDescent="0.25">
      <c r="D10144" s="5"/>
    </row>
    <row r="10145" spans="4:4" x14ac:dyDescent="0.25">
      <c r="D10145" s="5"/>
    </row>
    <row r="10146" spans="4:4" x14ac:dyDescent="0.25">
      <c r="D10146" s="5"/>
    </row>
    <row r="10147" spans="4:4" x14ac:dyDescent="0.25">
      <c r="D10147" s="5"/>
    </row>
    <row r="10148" spans="4:4" x14ac:dyDescent="0.25">
      <c r="D10148" s="5"/>
    </row>
    <row r="10149" spans="4:4" x14ac:dyDescent="0.25">
      <c r="D10149" s="5"/>
    </row>
    <row r="10150" spans="4:4" x14ac:dyDescent="0.25">
      <c r="D10150" s="5"/>
    </row>
    <row r="10151" spans="4:4" x14ac:dyDescent="0.25">
      <c r="D10151" s="5"/>
    </row>
    <row r="10152" spans="4:4" x14ac:dyDescent="0.25">
      <c r="D10152" s="5"/>
    </row>
    <row r="10153" spans="4:4" x14ac:dyDescent="0.25">
      <c r="D10153" s="5"/>
    </row>
    <row r="10154" spans="4:4" x14ac:dyDescent="0.25">
      <c r="D10154" s="5"/>
    </row>
    <row r="10155" spans="4:4" x14ac:dyDescent="0.25">
      <c r="D10155" s="5"/>
    </row>
    <row r="10156" spans="4:4" x14ac:dyDescent="0.25">
      <c r="D10156" s="5"/>
    </row>
    <row r="10157" spans="4:4" x14ac:dyDescent="0.25">
      <c r="D10157" s="5"/>
    </row>
    <row r="10158" spans="4:4" x14ac:dyDescent="0.25">
      <c r="D10158" s="5"/>
    </row>
    <row r="10159" spans="4:4" x14ac:dyDescent="0.25">
      <c r="D10159" s="5"/>
    </row>
    <row r="10160" spans="4:4" x14ac:dyDescent="0.25">
      <c r="D10160" s="5"/>
    </row>
    <row r="10161" spans="4:4" x14ac:dyDescent="0.25">
      <c r="D10161" s="5"/>
    </row>
    <row r="10162" spans="4:4" x14ac:dyDescent="0.25">
      <c r="D10162" s="5"/>
    </row>
    <row r="10163" spans="4:4" x14ac:dyDescent="0.25">
      <c r="D10163" s="5"/>
    </row>
    <row r="10164" spans="4:4" x14ac:dyDescent="0.25">
      <c r="D10164" s="5"/>
    </row>
    <row r="10165" spans="4:4" x14ac:dyDescent="0.25">
      <c r="D10165" s="5"/>
    </row>
    <row r="10166" spans="4:4" x14ac:dyDescent="0.25">
      <c r="D10166" s="5"/>
    </row>
    <row r="10167" spans="4:4" x14ac:dyDescent="0.25">
      <c r="D10167" s="5"/>
    </row>
    <row r="10168" spans="4:4" x14ac:dyDescent="0.25">
      <c r="D10168" s="5"/>
    </row>
    <row r="10169" spans="4:4" x14ac:dyDescent="0.25">
      <c r="D10169" s="5"/>
    </row>
    <row r="10170" spans="4:4" x14ac:dyDescent="0.25">
      <c r="D10170" s="5"/>
    </row>
    <row r="10171" spans="4:4" x14ac:dyDescent="0.25">
      <c r="D10171" s="5"/>
    </row>
    <row r="10172" spans="4:4" x14ac:dyDescent="0.25">
      <c r="D10172" s="5"/>
    </row>
    <row r="10173" spans="4:4" x14ac:dyDescent="0.25">
      <c r="D10173" s="5"/>
    </row>
    <row r="10174" spans="4:4" x14ac:dyDescent="0.25">
      <c r="D10174" s="5"/>
    </row>
    <row r="10175" spans="4:4" x14ac:dyDescent="0.25">
      <c r="D10175" s="5"/>
    </row>
    <row r="10176" spans="4:4" x14ac:dyDescent="0.25">
      <c r="D10176" s="5"/>
    </row>
    <row r="10177" spans="4:4" x14ac:dyDescent="0.25">
      <c r="D10177" s="5"/>
    </row>
    <row r="10178" spans="4:4" x14ac:dyDescent="0.25">
      <c r="D10178" s="5"/>
    </row>
    <row r="10179" spans="4:4" x14ac:dyDescent="0.25">
      <c r="D10179" s="5"/>
    </row>
    <row r="10180" spans="4:4" x14ac:dyDescent="0.25">
      <c r="D10180" s="5"/>
    </row>
    <row r="10181" spans="4:4" x14ac:dyDescent="0.25">
      <c r="D10181" s="5"/>
    </row>
    <row r="10182" spans="4:4" x14ac:dyDescent="0.25">
      <c r="D10182" s="5"/>
    </row>
    <row r="10183" spans="4:4" x14ac:dyDescent="0.25">
      <c r="D10183" s="5"/>
    </row>
    <row r="10184" spans="4:4" x14ac:dyDescent="0.25">
      <c r="D10184" s="5"/>
    </row>
    <row r="10185" spans="4:4" x14ac:dyDescent="0.25">
      <c r="D10185" s="5"/>
    </row>
    <row r="10186" spans="4:4" x14ac:dyDescent="0.25">
      <c r="D10186" s="5"/>
    </row>
    <row r="10187" spans="4:4" x14ac:dyDescent="0.25">
      <c r="D10187" s="5"/>
    </row>
    <row r="10188" spans="4:4" x14ac:dyDescent="0.25">
      <c r="D10188" s="5"/>
    </row>
    <row r="10189" spans="4:4" x14ac:dyDescent="0.25">
      <c r="D10189" s="5"/>
    </row>
    <row r="10190" spans="4:4" x14ac:dyDescent="0.25">
      <c r="D10190" s="5"/>
    </row>
    <row r="10191" spans="4:4" x14ac:dyDescent="0.25">
      <c r="D10191" s="5"/>
    </row>
    <row r="10192" spans="4:4" x14ac:dyDescent="0.25">
      <c r="D10192" s="5"/>
    </row>
    <row r="10193" spans="4:4" x14ac:dyDescent="0.25">
      <c r="D10193" s="5"/>
    </row>
    <row r="10194" spans="4:4" x14ac:dyDescent="0.25">
      <c r="D10194" s="5"/>
    </row>
    <row r="10195" spans="4:4" x14ac:dyDescent="0.25">
      <c r="D10195" s="5"/>
    </row>
    <row r="10196" spans="4:4" x14ac:dyDescent="0.25">
      <c r="D10196" s="5"/>
    </row>
    <row r="10197" spans="4:4" x14ac:dyDescent="0.25">
      <c r="D10197" s="5"/>
    </row>
    <row r="10198" spans="4:4" x14ac:dyDescent="0.25">
      <c r="D10198" s="5"/>
    </row>
    <row r="10199" spans="4:4" x14ac:dyDescent="0.25">
      <c r="D10199" s="5"/>
    </row>
    <row r="10200" spans="4:4" x14ac:dyDescent="0.25">
      <c r="D10200" s="5"/>
    </row>
    <row r="10201" spans="4:4" x14ac:dyDescent="0.25">
      <c r="D10201" s="5"/>
    </row>
    <row r="10202" spans="4:4" x14ac:dyDescent="0.25">
      <c r="D10202" s="5"/>
    </row>
    <row r="10203" spans="4:4" x14ac:dyDescent="0.25">
      <c r="D10203" s="5"/>
    </row>
    <row r="10204" spans="4:4" x14ac:dyDescent="0.25">
      <c r="D10204" s="5"/>
    </row>
    <row r="10205" spans="4:4" x14ac:dyDescent="0.25">
      <c r="D10205" s="5"/>
    </row>
    <row r="10206" spans="4:4" x14ac:dyDescent="0.25">
      <c r="D10206" s="5"/>
    </row>
    <row r="10207" spans="4:4" x14ac:dyDescent="0.25">
      <c r="D10207" s="5"/>
    </row>
    <row r="10208" spans="4:4" x14ac:dyDescent="0.25">
      <c r="D10208" s="5"/>
    </row>
    <row r="10209" spans="4:4" x14ac:dyDescent="0.25">
      <c r="D10209" s="5"/>
    </row>
    <row r="10210" spans="4:4" x14ac:dyDescent="0.25">
      <c r="D10210" s="5"/>
    </row>
    <row r="10211" spans="4:4" x14ac:dyDescent="0.25">
      <c r="D10211" s="5"/>
    </row>
    <row r="10212" spans="4:4" x14ac:dyDescent="0.25">
      <c r="D10212" s="5"/>
    </row>
    <row r="10213" spans="4:4" x14ac:dyDescent="0.25">
      <c r="D10213" s="5"/>
    </row>
    <row r="10214" spans="4:4" x14ac:dyDescent="0.25">
      <c r="D10214" s="5"/>
    </row>
    <row r="10215" spans="4:4" x14ac:dyDescent="0.25">
      <c r="D10215" s="5"/>
    </row>
    <row r="10216" spans="4:4" x14ac:dyDescent="0.25">
      <c r="D10216" s="5"/>
    </row>
    <row r="10217" spans="4:4" x14ac:dyDescent="0.25">
      <c r="D10217" s="5"/>
    </row>
    <row r="10218" spans="4:4" x14ac:dyDescent="0.25">
      <c r="D10218" s="5"/>
    </row>
    <row r="10219" spans="4:4" x14ac:dyDescent="0.25">
      <c r="D10219" s="5"/>
    </row>
    <row r="10220" spans="4:4" x14ac:dyDescent="0.25">
      <c r="D10220" s="5"/>
    </row>
    <row r="10221" spans="4:4" x14ac:dyDescent="0.25">
      <c r="D10221" s="5"/>
    </row>
    <row r="10222" spans="4:4" x14ac:dyDescent="0.25">
      <c r="D10222" s="5"/>
    </row>
    <row r="10223" spans="4:4" x14ac:dyDescent="0.25">
      <c r="D10223" s="5"/>
    </row>
    <row r="10224" spans="4:4" x14ac:dyDescent="0.25">
      <c r="D10224" s="5"/>
    </row>
    <row r="10225" spans="4:4" x14ac:dyDescent="0.25">
      <c r="D10225" s="5"/>
    </row>
    <row r="10226" spans="4:4" x14ac:dyDescent="0.25">
      <c r="D10226" s="5"/>
    </row>
    <row r="10227" spans="4:4" x14ac:dyDescent="0.25">
      <c r="D10227" s="5"/>
    </row>
    <row r="10228" spans="4:4" x14ac:dyDescent="0.25">
      <c r="D10228" s="5"/>
    </row>
    <row r="10229" spans="4:4" x14ac:dyDescent="0.25">
      <c r="D10229" s="5"/>
    </row>
    <row r="10230" spans="4:4" x14ac:dyDescent="0.25">
      <c r="D10230" s="5"/>
    </row>
    <row r="10231" spans="4:4" x14ac:dyDescent="0.25">
      <c r="D10231" s="5"/>
    </row>
    <row r="10232" spans="4:4" x14ac:dyDescent="0.25">
      <c r="D10232" s="5"/>
    </row>
    <row r="10233" spans="4:4" x14ac:dyDescent="0.25">
      <c r="D10233" s="5"/>
    </row>
    <row r="10234" spans="4:4" x14ac:dyDescent="0.25">
      <c r="D10234" s="5"/>
    </row>
    <row r="10235" spans="4:4" x14ac:dyDescent="0.25">
      <c r="D10235" s="5"/>
    </row>
    <row r="10236" spans="4:4" x14ac:dyDescent="0.25">
      <c r="D10236" s="5"/>
    </row>
    <row r="10237" spans="4:4" x14ac:dyDescent="0.25">
      <c r="D10237" s="5"/>
    </row>
    <row r="10238" spans="4:4" x14ac:dyDescent="0.25">
      <c r="D10238" s="5"/>
    </row>
    <row r="10239" spans="4:4" x14ac:dyDescent="0.25">
      <c r="D10239" s="5"/>
    </row>
    <row r="10240" spans="4:4" x14ac:dyDescent="0.25">
      <c r="D10240" s="5"/>
    </row>
    <row r="10241" spans="4:4" x14ac:dyDescent="0.25">
      <c r="D10241" s="5"/>
    </row>
    <row r="10242" spans="4:4" x14ac:dyDescent="0.25">
      <c r="D10242" s="5"/>
    </row>
    <row r="10243" spans="4:4" x14ac:dyDescent="0.25">
      <c r="D10243" s="5"/>
    </row>
    <row r="10244" spans="4:4" x14ac:dyDescent="0.25">
      <c r="D10244" s="5"/>
    </row>
    <row r="10245" spans="4:4" x14ac:dyDescent="0.25">
      <c r="D10245" s="5"/>
    </row>
    <row r="10246" spans="4:4" x14ac:dyDescent="0.25">
      <c r="D10246" s="5"/>
    </row>
    <row r="10247" spans="4:4" x14ac:dyDescent="0.25">
      <c r="D10247" s="5"/>
    </row>
    <row r="10248" spans="4:4" x14ac:dyDescent="0.25">
      <c r="D10248" s="5"/>
    </row>
    <row r="10249" spans="4:4" x14ac:dyDescent="0.25">
      <c r="D10249" s="5"/>
    </row>
    <row r="10250" spans="4:4" x14ac:dyDescent="0.25">
      <c r="D10250" s="5"/>
    </row>
    <row r="10251" spans="4:4" x14ac:dyDescent="0.25">
      <c r="D10251" s="5"/>
    </row>
    <row r="10252" spans="4:4" x14ac:dyDescent="0.25">
      <c r="D10252" s="5"/>
    </row>
    <row r="10253" spans="4:4" x14ac:dyDescent="0.25">
      <c r="D10253" s="5"/>
    </row>
    <row r="10254" spans="4:4" x14ac:dyDescent="0.25">
      <c r="D10254" s="5"/>
    </row>
    <row r="10255" spans="4:4" x14ac:dyDescent="0.25">
      <c r="D10255" s="5"/>
    </row>
    <row r="10256" spans="4:4" x14ac:dyDescent="0.25">
      <c r="D10256" s="5"/>
    </row>
    <row r="10257" spans="4:4" x14ac:dyDescent="0.25">
      <c r="D10257" s="5"/>
    </row>
    <row r="10258" spans="4:4" x14ac:dyDescent="0.25">
      <c r="D10258" s="5"/>
    </row>
    <row r="10259" spans="4:4" x14ac:dyDescent="0.25">
      <c r="D10259" s="5"/>
    </row>
    <row r="10260" spans="4:4" x14ac:dyDescent="0.25">
      <c r="D10260" s="5"/>
    </row>
    <row r="10261" spans="4:4" x14ac:dyDescent="0.25">
      <c r="D10261" s="5"/>
    </row>
    <row r="10262" spans="4:4" x14ac:dyDescent="0.25">
      <c r="D10262" s="5"/>
    </row>
    <row r="10263" spans="4:4" x14ac:dyDescent="0.25">
      <c r="D10263" s="5"/>
    </row>
    <row r="10264" spans="4:4" x14ac:dyDescent="0.25">
      <c r="D10264" s="5"/>
    </row>
    <row r="10265" spans="4:4" x14ac:dyDescent="0.25">
      <c r="D10265" s="5"/>
    </row>
    <row r="10266" spans="4:4" x14ac:dyDescent="0.25">
      <c r="D10266" s="5"/>
    </row>
    <row r="10267" spans="4:4" x14ac:dyDescent="0.25">
      <c r="D10267" s="5"/>
    </row>
    <row r="10268" spans="4:4" x14ac:dyDescent="0.25">
      <c r="D10268" s="5"/>
    </row>
    <row r="10269" spans="4:4" x14ac:dyDescent="0.25">
      <c r="D10269" s="5"/>
    </row>
    <row r="10270" spans="4:4" x14ac:dyDescent="0.25">
      <c r="D10270" s="5"/>
    </row>
    <row r="10271" spans="4:4" x14ac:dyDescent="0.25">
      <c r="D10271" s="5"/>
    </row>
    <row r="10272" spans="4:4" x14ac:dyDescent="0.25">
      <c r="D10272" s="5"/>
    </row>
    <row r="10273" spans="4:4" x14ac:dyDescent="0.25">
      <c r="D10273" s="5"/>
    </row>
    <row r="10274" spans="4:4" x14ac:dyDescent="0.25">
      <c r="D10274" s="5"/>
    </row>
    <row r="10275" spans="4:4" x14ac:dyDescent="0.25">
      <c r="D10275" s="5"/>
    </row>
    <row r="10276" spans="4:4" x14ac:dyDescent="0.25">
      <c r="D10276" s="5"/>
    </row>
    <row r="10277" spans="4:4" x14ac:dyDescent="0.25">
      <c r="D10277" s="5"/>
    </row>
    <row r="10278" spans="4:4" x14ac:dyDescent="0.25">
      <c r="D10278" s="5"/>
    </row>
    <row r="10279" spans="4:4" x14ac:dyDescent="0.25">
      <c r="D10279" s="5"/>
    </row>
    <row r="10280" spans="4:4" x14ac:dyDescent="0.25">
      <c r="D10280" s="5"/>
    </row>
    <row r="10281" spans="4:4" x14ac:dyDescent="0.25">
      <c r="D10281" s="5"/>
    </row>
    <row r="10282" spans="4:4" x14ac:dyDescent="0.25">
      <c r="D10282" s="5"/>
    </row>
    <row r="10283" spans="4:4" x14ac:dyDescent="0.25">
      <c r="D10283" s="5"/>
    </row>
    <row r="10284" spans="4:4" x14ac:dyDescent="0.25">
      <c r="D10284" s="5"/>
    </row>
    <row r="10285" spans="4:4" x14ac:dyDescent="0.25">
      <c r="D10285" s="5"/>
    </row>
    <row r="10286" spans="4:4" x14ac:dyDescent="0.25">
      <c r="D10286" s="5"/>
    </row>
    <row r="10287" spans="4:4" x14ac:dyDescent="0.25">
      <c r="D10287" s="5"/>
    </row>
    <row r="10288" spans="4:4" x14ac:dyDescent="0.25">
      <c r="D10288" s="5"/>
    </row>
    <row r="10289" spans="4:4" x14ac:dyDescent="0.25">
      <c r="D10289" s="5"/>
    </row>
    <row r="10290" spans="4:4" x14ac:dyDescent="0.25">
      <c r="D10290" s="5"/>
    </row>
    <row r="10291" spans="4:4" x14ac:dyDescent="0.25">
      <c r="D10291" s="5"/>
    </row>
    <row r="10292" spans="4:4" x14ac:dyDescent="0.25">
      <c r="D10292" s="5"/>
    </row>
    <row r="10293" spans="4:4" x14ac:dyDescent="0.25">
      <c r="D10293" s="5"/>
    </row>
    <row r="10294" spans="4:4" x14ac:dyDescent="0.25">
      <c r="D10294" s="5"/>
    </row>
    <row r="10295" spans="4:4" x14ac:dyDescent="0.25">
      <c r="D10295" s="5"/>
    </row>
    <row r="10296" spans="4:4" x14ac:dyDescent="0.25">
      <c r="D10296" s="5"/>
    </row>
    <row r="10297" spans="4:4" x14ac:dyDescent="0.25">
      <c r="D10297" s="5"/>
    </row>
    <row r="10298" spans="4:4" x14ac:dyDescent="0.25">
      <c r="D10298" s="5"/>
    </row>
    <row r="10299" spans="4:4" x14ac:dyDescent="0.25">
      <c r="D10299" s="5"/>
    </row>
    <row r="10300" spans="4:4" x14ac:dyDescent="0.25">
      <c r="D10300" s="5"/>
    </row>
    <row r="10301" spans="4:4" x14ac:dyDescent="0.25">
      <c r="D10301" s="5"/>
    </row>
    <row r="10302" spans="4:4" x14ac:dyDescent="0.25">
      <c r="D10302" s="5"/>
    </row>
    <row r="10303" spans="4:4" x14ac:dyDescent="0.25">
      <c r="D10303" s="5"/>
    </row>
    <row r="10304" spans="4:4" x14ac:dyDescent="0.25">
      <c r="D10304" s="5"/>
    </row>
    <row r="10305" spans="4:4" x14ac:dyDescent="0.25">
      <c r="D10305" s="5"/>
    </row>
    <row r="10306" spans="4:4" x14ac:dyDescent="0.25">
      <c r="D10306" s="5"/>
    </row>
    <row r="10307" spans="4:4" x14ac:dyDescent="0.25">
      <c r="D10307" s="5"/>
    </row>
    <row r="10308" spans="4:4" x14ac:dyDescent="0.25">
      <c r="D10308" s="5"/>
    </row>
    <row r="10309" spans="4:4" x14ac:dyDescent="0.25">
      <c r="D10309" s="5"/>
    </row>
    <row r="10310" spans="4:4" x14ac:dyDescent="0.25">
      <c r="D10310" s="5"/>
    </row>
    <row r="10311" spans="4:4" x14ac:dyDescent="0.25">
      <c r="D10311" s="5"/>
    </row>
    <row r="10312" spans="4:4" x14ac:dyDescent="0.25">
      <c r="D10312" s="5"/>
    </row>
    <row r="10313" spans="4:4" x14ac:dyDescent="0.25">
      <c r="D10313" s="5"/>
    </row>
    <row r="10314" spans="4:4" x14ac:dyDescent="0.25">
      <c r="D10314" s="5"/>
    </row>
    <row r="10315" spans="4:4" x14ac:dyDescent="0.25">
      <c r="D10315" s="5"/>
    </row>
    <row r="10316" spans="4:4" x14ac:dyDescent="0.25">
      <c r="D10316" s="5"/>
    </row>
    <row r="10317" spans="4:4" x14ac:dyDescent="0.25">
      <c r="D10317" s="5"/>
    </row>
    <row r="10318" spans="4:4" x14ac:dyDescent="0.25">
      <c r="D10318" s="5"/>
    </row>
    <row r="10319" spans="4:4" x14ac:dyDescent="0.25">
      <c r="D10319" s="5"/>
    </row>
    <row r="10320" spans="4:4" x14ac:dyDescent="0.25">
      <c r="D10320" s="5"/>
    </row>
    <row r="10321" spans="4:4" x14ac:dyDescent="0.25">
      <c r="D10321" s="5"/>
    </row>
    <row r="10322" spans="4:4" x14ac:dyDescent="0.25">
      <c r="D10322" s="5"/>
    </row>
    <row r="10323" spans="4:4" x14ac:dyDescent="0.25">
      <c r="D10323" s="5"/>
    </row>
    <row r="10324" spans="4:4" x14ac:dyDescent="0.25">
      <c r="D10324" s="5"/>
    </row>
    <row r="10325" spans="4:4" x14ac:dyDescent="0.25">
      <c r="D10325" s="5"/>
    </row>
    <row r="10326" spans="4:4" x14ac:dyDescent="0.25">
      <c r="D10326" s="5"/>
    </row>
    <row r="10327" spans="4:4" x14ac:dyDescent="0.25">
      <c r="D10327" s="5"/>
    </row>
    <row r="10328" spans="4:4" x14ac:dyDescent="0.25">
      <c r="D10328" s="5"/>
    </row>
    <row r="10329" spans="4:4" x14ac:dyDescent="0.25">
      <c r="D10329" s="5"/>
    </row>
    <row r="10330" spans="4:4" x14ac:dyDescent="0.25">
      <c r="D10330" s="5"/>
    </row>
    <row r="10331" spans="4:4" x14ac:dyDescent="0.25">
      <c r="D10331" s="5"/>
    </row>
    <row r="10332" spans="4:4" x14ac:dyDescent="0.25">
      <c r="D10332" s="5"/>
    </row>
    <row r="10333" spans="4:4" x14ac:dyDescent="0.25">
      <c r="D10333" s="5"/>
    </row>
    <row r="10334" spans="4:4" x14ac:dyDescent="0.25">
      <c r="D10334" s="5"/>
    </row>
    <row r="10335" spans="4:4" x14ac:dyDescent="0.25">
      <c r="D10335" s="5"/>
    </row>
    <row r="10336" spans="4:4" x14ac:dyDescent="0.25">
      <c r="D10336" s="5"/>
    </row>
    <row r="10337" spans="4:4" x14ac:dyDescent="0.25">
      <c r="D10337" s="5"/>
    </row>
    <row r="10338" spans="4:4" x14ac:dyDescent="0.25">
      <c r="D10338" s="5"/>
    </row>
    <row r="10339" spans="4:4" x14ac:dyDescent="0.25">
      <c r="D10339" s="5"/>
    </row>
    <row r="10340" spans="4:4" x14ac:dyDescent="0.25">
      <c r="D10340" s="5"/>
    </row>
    <row r="10341" spans="4:4" x14ac:dyDescent="0.25">
      <c r="D10341" s="5"/>
    </row>
    <row r="10342" spans="4:4" x14ac:dyDescent="0.25">
      <c r="D10342" s="5"/>
    </row>
    <row r="10343" spans="4:4" x14ac:dyDescent="0.25">
      <c r="D10343" s="5"/>
    </row>
    <row r="10344" spans="4:4" x14ac:dyDescent="0.25">
      <c r="D10344" s="5"/>
    </row>
    <row r="10345" spans="4:4" x14ac:dyDescent="0.25">
      <c r="D10345" s="5"/>
    </row>
    <row r="10346" spans="4:4" x14ac:dyDescent="0.25">
      <c r="D10346" s="5"/>
    </row>
    <row r="10347" spans="4:4" x14ac:dyDescent="0.25">
      <c r="D10347" s="5"/>
    </row>
    <row r="10348" spans="4:4" x14ac:dyDescent="0.25">
      <c r="D10348" s="5"/>
    </row>
    <row r="10349" spans="4:4" x14ac:dyDescent="0.25">
      <c r="D10349" s="5"/>
    </row>
    <row r="10350" spans="4:4" x14ac:dyDescent="0.25">
      <c r="D10350" s="5"/>
    </row>
    <row r="10351" spans="4:4" x14ac:dyDescent="0.25">
      <c r="D10351" s="5"/>
    </row>
    <row r="10352" spans="4:4" x14ac:dyDescent="0.25">
      <c r="D10352" s="5"/>
    </row>
    <row r="10353" spans="4:4" x14ac:dyDescent="0.25">
      <c r="D10353" s="5"/>
    </row>
    <row r="10354" spans="4:4" x14ac:dyDescent="0.25">
      <c r="D10354" s="5"/>
    </row>
    <row r="10355" spans="4:4" x14ac:dyDescent="0.25">
      <c r="D10355" s="5"/>
    </row>
    <row r="10356" spans="4:4" x14ac:dyDescent="0.25">
      <c r="D10356" s="5"/>
    </row>
    <row r="10357" spans="4:4" x14ac:dyDescent="0.25">
      <c r="D10357" s="5"/>
    </row>
    <row r="10358" spans="4:4" x14ac:dyDescent="0.25">
      <c r="D10358" s="5"/>
    </row>
    <row r="10359" spans="4:4" x14ac:dyDescent="0.25">
      <c r="D10359" s="5"/>
    </row>
    <row r="10360" spans="4:4" x14ac:dyDescent="0.25">
      <c r="D10360" s="5"/>
    </row>
    <row r="10361" spans="4:4" x14ac:dyDescent="0.25">
      <c r="D10361" s="5"/>
    </row>
    <row r="10362" spans="4:4" x14ac:dyDescent="0.25">
      <c r="D10362" s="5"/>
    </row>
    <row r="10363" spans="4:4" x14ac:dyDescent="0.25">
      <c r="D10363" s="5"/>
    </row>
    <row r="10364" spans="4:4" x14ac:dyDescent="0.25">
      <c r="D10364" s="5"/>
    </row>
    <row r="10365" spans="4:4" x14ac:dyDescent="0.25">
      <c r="D10365" s="5"/>
    </row>
    <row r="10366" spans="4:4" x14ac:dyDescent="0.25">
      <c r="D10366" s="5"/>
    </row>
    <row r="10367" spans="4:4" x14ac:dyDescent="0.25">
      <c r="D10367" s="5"/>
    </row>
    <row r="10368" spans="4:4" x14ac:dyDescent="0.25">
      <c r="D10368" s="5"/>
    </row>
    <row r="10369" spans="4:4" x14ac:dyDescent="0.25">
      <c r="D10369" s="5"/>
    </row>
    <row r="10370" spans="4:4" x14ac:dyDescent="0.25">
      <c r="D10370" s="5"/>
    </row>
    <row r="10371" spans="4:4" x14ac:dyDescent="0.25">
      <c r="D10371" s="5"/>
    </row>
    <row r="10372" spans="4:4" x14ac:dyDescent="0.25">
      <c r="D10372" s="5"/>
    </row>
    <row r="10373" spans="4:4" x14ac:dyDescent="0.25">
      <c r="D10373" s="5"/>
    </row>
    <row r="10374" spans="4:4" x14ac:dyDescent="0.25">
      <c r="D10374" s="5"/>
    </row>
    <row r="10375" spans="4:4" x14ac:dyDescent="0.25">
      <c r="D10375" s="5"/>
    </row>
    <row r="10376" spans="4:4" x14ac:dyDescent="0.25">
      <c r="D10376" s="5"/>
    </row>
    <row r="10377" spans="4:4" x14ac:dyDescent="0.25">
      <c r="D10377" s="5"/>
    </row>
    <row r="10378" spans="4:4" x14ac:dyDescent="0.25">
      <c r="D10378" s="5"/>
    </row>
    <row r="10379" spans="4:4" x14ac:dyDescent="0.25">
      <c r="D10379" s="5"/>
    </row>
    <row r="10380" spans="4:4" x14ac:dyDescent="0.25">
      <c r="D10380" s="5"/>
    </row>
    <row r="10381" spans="4:4" x14ac:dyDescent="0.25">
      <c r="D10381" s="5"/>
    </row>
    <row r="10382" spans="4:4" x14ac:dyDescent="0.25">
      <c r="D10382" s="5"/>
    </row>
    <row r="10383" spans="4:4" x14ac:dyDescent="0.25">
      <c r="D10383" s="5"/>
    </row>
    <row r="10384" spans="4:4" x14ac:dyDescent="0.25">
      <c r="D10384" s="5"/>
    </row>
    <row r="10385" spans="4:4" x14ac:dyDescent="0.25">
      <c r="D10385" s="5"/>
    </row>
    <row r="10386" spans="4:4" x14ac:dyDescent="0.25">
      <c r="D10386" s="5"/>
    </row>
    <row r="10387" spans="4:4" x14ac:dyDescent="0.25">
      <c r="D10387" s="5"/>
    </row>
    <row r="10388" spans="4:4" x14ac:dyDescent="0.25">
      <c r="D10388" s="5"/>
    </row>
    <row r="10389" spans="4:4" x14ac:dyDescent="0.25">
      <c r="D10389" s="5"/>
    </row>
    <row r="10390" spans="4:4" x14ac:dyDescent="0.25">
      <c r="D10390" s="5"/>
    </row>
    <row r="10391" spans="4:4" x14ac:dyDescent="0.25">
      <c r="D10391" s="5"/>
    </row>
    <row r="10392" spans="4:4" x14ac:dyDescent="0.25">
      <c r="D10392" s="5"/>
    </row>
    <row r="10393" spans="4:4" x14ac:dyDescent="0.25">
      <c r="D10393" s="5"/>
    </row>
    <row r="10394" spans="4:4" x14ac:dyDescent="0.25">
      <c r="D10394" s="5"/>
    </row>
    <row r="10395" spans="4:4" x14ac:dyDescent="0.25">
      <c r="D10395" s="5"/>
    </row>
    <row r="10396" spans="4:4" x14ac:dyDescent="0.25">
      <c r="D10396" s="5"/>
    </row>
    <row r="10397" spans="4:4" x14ac:dyDescent="0.25">
      <c r="D10397" s="5"/>
    </row>
    <row r="10398" spans="4:4" x14ac:dyDescent="0.25">
      <c r="D10398" s="5"/>
    </row>
    <row r="10399" spans="4:4" x14ac:dyDescent="0.25">
      <c r="D10399" s="5"/>
    </row>
    <row r="10400" spans="4:4" x14ac:dyDescent="0.25">
      <c r="D10400" s="5"/>
    </row>
    <row r="10401" spans="4:4" x14ac:dyDescent="0.25">
      <c r="D10401" s="5"/>
    </row>
    <row r="10402" spans="4:4" x14ac:dyDescent="0.25">
      <c r="D10402" s="5"/>
    </row>
    <row r="10403" spans="4:4" x14ac:dyDescent="0.25">
      <c r="D10403" s="5"/>
    </row>
    <row r="10404" spans="4:4" x14ac:dyDescent="0.25">
      <c r="D10404" s="5"/>
    </row>
    <row r="10405" spans="4:4" x14ac:dyDescent="0.25">
      <c r="D10405" s="5"/>
    </row>
    <row r="10406" spans="4:4" x14ac:dyDescent="0.25">
      <c r="D10406" s="5"/>
    </row>
    <row r="10407" spans="4:4" x14ac:dyDescent="0.25">
      <c r="D10407" s="5"/>
    </row>
    <row r="10408" spans="4:4" x14ac:dyDescent="0.25">
      <c r="D10408" s="5"/>
    </row>
    <row r="10409" spans="4:4" x14ac:dyDescent="0.25">
      <c r="D10409" s="5"/>
    </row>
    <row r="10410" spans="4:4" x14ac:dyDescent="0.25">
      <c r="D10410" s="5"/>
    </row>
    <row r="10411" spans="4:4" x14ac:dyDescent="0.25">
      <c r="D10411" s="5"/>
    </row>
    <row r="10412" spans="4:4" x14ac:dyDescent="0.25">
      <c r="D10412" s="5"/>
    </row>
    <row r="10413" spans="4:4" x14ac:dyDescent="0.25">
      <c r="D10413" s="5"/>
    </row>
    <row r="10414" spans="4:4" x14ac:dyDescent="0.25">
      <c r="D10414" s="5"/>
    </row>
    <row r="10415" spans="4:4" x14ac:dyDescent="0.25">
      <c r="D10415" s="5"/>
    </row>
    <row r="10416" spans="4:4" x14ac:dyDescent="0.25">
      <c r="D10416" s="5"/>
    </row>
    <row r="10417" spans="4:4" x14ac:dyDescent="0.25">
      <c r="D10417" s="5"/>
    </row>
    <row r="10418" spans="4:4" x14ac:dyDescent="0.25">
      <c r="D10418" s="5"/>
    </row>
    <row r="10419" spans="4:4" x14ac:dyDescent="0.25">
      <c r="D10419" s="5"/>
    </row>
    <row r="10420" spans="4:4" x14ac:dyDescent="0.25">
      <c r="D10420" s="5"/>
    </row>
    <row r="10421" spans="4:4" x14ac:dyDescent="0.25">
      <c r="D10421" s="5"/>
    </row>
    <row r="10422" spans="4:4" x14ac:dyDescent="0.25">
      <c r="D10422" s="5"/>
    </row>
    <row r="10423" spans="4:4" x14ac:dyDescent="0.25">
      <c r="D10423" s="5"/>
    </row>
    <row r="10424" spans="4:4" x14ac:dyDescent="0.25">
      <c r="D10424" s="5"/>
    </row>
    <row r="10425" spans="4:4" x14ac:dyDescent="0.25">
      <c r="D10425" s="5"/>
    </row>
    <row r="10426" spans="4:4" x14ac:dyDescent="0.25">
      <c r="D10426" s="5"/>
    </row>
    <row r="10427" spans="4:4" x14ac:dyDescent="0.25">
      <c r="D10427" s="5"/>
    </row>
    <row r="10428" spans="4:4" x14ac:dyDescent="0.25">
      <c r="D10428" s="5"/>
    </row>
    <row r="10429" spans="4:4" x14ac:dyDescent="0.25">
      <c r="D10429" s="5"/>
    </row>
    <row r="10430" spans="4:4" x14ac:dyDescent="0.25">
      <c r="D10430" s="5"/>
    </row>
    <row r="10431" spans="4:4" x14ac:dyDescent="0.25">
      <c r="D10431" s="5"/>
    </row>
    <row r="10432" spans="4:4" x14ac:dyDescent="0.25">
      <c r="D10432" s="5"/>
    </row>
    <row r="10433" spans="4:4" x14ac:dyDescent="0.25">
      <c r="D10433" s="5"/>
    </row>
    <row r="10434" spans="4:4" x14ac:dyDescent="0.25">
      <c r="D10434" s="5"/>
    </row>
    <row r="10435" spans="4:4" x14ac:dyDescent="0.25">
      <c r="D10435" s="5"/>
    </row>
    <row r="10436" spans="4:4" x14ac:dyDescent="0.25">
      <c r="D10436" s="5"/>
    </row>
    <row r="10437" spans="4:4" x14ac:dyDescent="0.25">
      <c r="D10437" s="5"/>
    </row>
    <row r="10438" spans="4:4" x14ac:dyDescent="0.25">
      <c r="D10438" s="5"/>
    </row>
    <row r="10439" spans="4:4" x14ac:dyDescent="0.25">
      <c r="D10439" s="5"/>
    </row>
    <row r="10440" spans="4:4" x14ac:dyDescent="0.25">
      <c r="D10440" s="5"/>
    </row>
    <row r="10441" spans="4:4" x14ac:dyDescent="0.25">
      <c r="D10441" s="5"/>
    </row>
    <row r="10442" spans="4:4" x14ac:dyDescent="0.25">
      <c r="D10442" s="5"/>
    </row>
    <row r="10443" spans="4:4" x14ac:dyDescent="0.25">
      <c r="D10443" s="5"/>
    </row>
    <row r="10444" spans="4:4" x14ac:dyDescent="0.25">
      <c r="D10444" s="5"/>
    </row>
    <row r="10445" spans="4:4" x14ac:dyDescent="0.25">
      <c r="D10445" s="5"/>
    </row>
    <row r="10446" spans="4:4" x14ac:dyDescent="0.25">
      <c r="D10446" s="5"/>
    </row>
    <row r="10447" spans="4:4" x14ac:dyDescent="0.25">
      <c r="D10447" s="5"/>
    </row>
    <row r="10448" spans="4:4" x14ac:dyDescent="0.25">
      <c r="D10448" s="5"/>
    </row>
    <row r="10449" spans="4:4" x14ac:dyDescent="0.25">
      <c r="D10449" s="5"/>
    </row>
    <row r="10450" spans="4:4" x14ac:dyDescent="0.25">
      <c r="D10450" s="5"/>
    </row>
    <row r="10451" spans="4:4" x14ac:dyDescent="0.25">
      <c r="D10451" s="5"/>
    </row>
    <row r="10452" spans="4:4" x14ac:dyDescent="0.25">
      <c r="D10452" s="5"/>
    </row>
    <row r="10453" spans="4:4" x14ac:dyDescent="0.25">
      <c r="D10453" s="5"/>
    </row>
    <row r="10454" spans="4:4" x14ac:dyDescent="0.25">
      <c r="D10454" s="5"/>
    </row>
    <row r="10455" spans="4:4" x14ac:dyDescent="0.25">
      <c r="D10455" s="5"/>
    </row>
    <row r="10456" spans="4:4" x14ac:dyDescent="0.25">
      <c r="D10456" s="5"/>
    </row>
    <row r="10457" spans="4:4" x14ac:dyDescent="0.25">
      <c r="D10457" s="5"/>
    </row>
    <row r="10458" spans="4:4" x14ac:dyDescent="0.25">
      <c r="D10458" s="5"/>
    </row>
    <row r="10459" spans="4:4" x14ac:dyDescent="0.25">
      <c r="D10459" s="5"/>
    </row>
    <row r="10460" spans="4:4" x14ac:dyDescent="0.25">
      <c r="D10460" s="5"/>
    </row>
    <row r="10461" spans="4:4" x14ac:dyDescent="0.25">
      <c r="D10461" s="5"/>
    </row>
    <row r="10462" spans="4:4" x14ac:dyDescent="0.25">
      <c r="D10462" s="5"/>
    </row>
    <row r="10463" spans="4:4" x14ac:dyDescent="0.25">
      <c r="D10463" s="5"/>
    </row>
    <row r="10464" spans="4:4" x14ac:dyDescent="0.25">
      <c r="D10464" s="5"/>
    </row>
    <row r="10465" spans="4:4" x14ac:dyDescent="0.25">
      <c r="D10465" s="5"/>
    </row>
  </sheetData>
  <autoFilter ref="A1:J9985"/>
  <conditionalFormatting sqref="F1:I1048576">
    <cfRule type="expression" dxfId="1" priority="1">
      <formula>$J1&lt;&gt;0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5"/>
  <sheetViews>
    <sheetView topLeftCell="A4" zoomScale="90" zoomScaleNormal="90" workbookViewId="0">
      <selection activeCell="M21" sqref="M21"/>
    </sheetView>
  </sheetViews>
  <sheetFormatPr defaultRowHeight="15" x14ac:dyDescent="0.25"/>
  <cols>
    <col min="1" max="1" width="1.25" style="36" customWidth="1"/>
    <col min="2" max="2" width="31.75" style="37" bestFit="1" customWidth="1"/>
    <col min="3" max="3" width="1.25" style="36" customWidth="1"/>
    <col min="4" max="4" width="24.25" style="36" bestFit="1" customWidth="1"/>
    <col min="5" max="5" width="32.125" style="38" bestFit="1" customWidth="1"/>
    <col min="6" max="6" width="1.25" style="36" customWidth="1"/>
    <col min="7" max="7" width="24.25" style="36" bestFit="1" customWidth="1"/>
    <col min="8" max="8" width="1.25" style="36" customWidth="1"/>
    <col min="9" max="9" width="24.625" style="36" bestFit="1" customWidth="1"/>
    <col min="10" max="10" width="2.625" style="36" customWidth="1"/>
    <col min="11" max="11" width="27" style="36" bestFit="1" customWidth="1"/>
    <col min="12" max="12" width="16.5" style="36" bestFit="1" customWidth="1"/>
    <col min="13" max="13" width="35.75" style="36" bestFit="1" customWidth="1"/>
  </cols>
  <sheetData>
    <row r="2" spans="1:13" ht="18.75" x14ac:dyDescent="0.3">
      <c r="A2" s="39"/>
      <c r="B2" s="40" t="s">
        <v>35</v>
      </c>
      <c r="C2" s="39"/>
      <c r="D2" s="87" t="s">
        <v>36</v>
      </c>
      <c r="E2" s="87"/>
      <c r="F2" s="87"/>
      <c r="G2" s="87"/>
      <c r="H2" s="87"/>
      <c r="I2" s="87"/>
      <c r="J2" s="39"/>
      <c r="K2" s="87" t="s">
        <v>37</v>
      </c>
      <c r="L2" s="87"/>
      <c r="M2" s="87"/>
    </row>
    <row r="4" spans="1:13" ht="30" customHeight="1" x14ac:dyDescent="0.25">
      <c r="B4" s="41" t="s">
        <v>51</v>
      </c>
      <c r="D4" s="3" t="s">
        <v>26</v>
      </c>
      <c r="E4" s="42" t="s">
        <v>11</v>
      </c>
      <c r="G4" s="3" t="s">
        <v>38</v>
      </c>
      <c r="I4" s="3" t="s">
        <v>39</v>
      </c>
      <c r="K4" s="86" t="s">
        <v>63</v>
      </c>
      <c r="L4" s="86"/>
      <c r="M4" s="86"/>
    </row>
    <row r="5" spans="1:13" x14ac:dyDescent="0.25">
      <c r="B5" s="37" t="s">
        <v>9</v>
      </c>
      <c r="D5" s="36" t="s">
        <v>373</v>
      </c>
      <c r="E5" s="38" t="s">
        <v>383</v>
      </c>
      <c r="G5" s="36" t="s">
        <v>409</v>
      </c>
      <c r="I5" s="36" t="str">
        <f>IF(ROWS($C$4:$C4) &lt;=COUNTIF(D:D,category),INDEX(E:E,MATCH(category,D:D,0)+ROWS($C$4:$C4)-1),"")</f>
        <v>All Customers</v>
      </c>
      <c r="K5" s="88" t="s">
        <v>40</v>
      </c>
      <c r="L5" s="88"/>
      <c r="M5" s="36" t="str">
        <f>category&amp;segment&amp;eventday</f>
        <v>AllAll CustomersAverage Event Day (6pm-8pm)</v>
      </c>
    </row>
    <row r="6" spans="1:13" x14ac:dyDescent="0.25">
      <c r="B6" s="37" t="s">
        <v>45</v>
      </c>
      <c r="D6" s="36" t="s">
        <v>374</v>
      </c>
      <c r="E6" s="38" t="s">
        <v>384</v>
      </c>
      <c r="G6" s="36" t="s">
        <v>410</v>
      </c>
      <c r="I6" s="36" t="str">
        <f>IF(ROWS($C$4:$C5) &lt;=COUNTIF(D:D,category),INDEX(E:E,MATCH(category,D:D,0)+ROWS($C$4:$C5)-1),"")</f>
        <v/>
      </c>
      <c r="K6" s="88" t="s">
        <v>41</v>
      </c>
      <c r="L6" s="88"/>
      <c r="M6" s="36" t="str">
        <f>category&amp;segment&amp;eventday</f>
        <v>AllAll CustomersAverage Event Day (6pm-8pm)</v>
      </c>
    </row>
    <row r="7" spans="1:13" x14ac:dyDescent="0.25">
      <c r="D7" s="36" t="s">
        <v>374</v>
      </c>
      <c r="E7" s="38" t="s">
        <v>385</v>
      </c>
      <c r="G7" s="36" t="s">
        <v>411</v>
      </c>
      <c r="I7" s="36" t="str">
        <f>IF(ROWS($C$4:$C6) &lt;=COUNTIF(D:D,category),INDEX(E:E,MATCH(category,D:D,0)+ROWS($C$4:$C6)-1),"")</f>
        <v/>
      </c>
    </row>
    <row r="8" spans="1:13" x14ac:dyDescent="0.25">
      <c r="D8" s="36" t="s">
        <v>374</v>
      </c>
      <c r="E8" s="38" t="s">
        <v>386</v>
      </c>
      <c r="G8" s="36" t="s">
        <v>412</v>
      </c>
      <c r="I8" s="36" t="str">
        <f>IF(ROWS($C$4:$C7) &lt;=COUNTIF(D:D,category),INDEX(E:E,MATCH(category,D:D,0)+ROWS($C$4:$C7)-1),"")</f>
        <v/>
      </c>
      <c r="K8" s="86" t="s">
        <v>42</v>
      </c>
      <c r="L8" s="86"/>
      <c r="M8" s="86"/>
    </row>
    <row r="9" spans="1:13" x14ac:dyDescent="0.25">
      <c r="D9" s="36" t="s">
        <v>375</v>
      </c>
      <c r="E9" s="38" t="s">
        <v>387</v>
      </c>
      <c r="G9" s="36" t="s">
        <v>413</v>
      </c>
      <c r="I9" s="36" t="str">
        <f>IF(ROWS($C$4:$C8) &lt;=COUNTIF(D:D,category),INDEX(E:E,MATCH(category,D:D,0)+ROWS($C$4:$C8)-1),"")</f>
        <v/>
      </c>
      <c r="K9" s="36" t="str">
        <f>IF(level="Aggregate","MW","kW")</f>
        <v>MW</v>
      </c>
    </row>
    <row r="10" spans="1:13" x14ac:dyDescent="0.25">
      <c r="B10" s="3" t="s">
        <v>10</v>
      </c>
      <c r="D10" s="36" t="s">
        <v>375</v>
      </c>
      <c r="E10" s="38" t="s">
        <v>388</v>
      </c>
      <c r="G10" s="36" t="s">
        <v>414</v>
      </c>
      <c r="I10" s="36" t="str">
        <f>IF(ROWS($C$4:$C9) &lt;=COUNTIF(D:D,category),INDEX(E:E,MATCH(category,D:D,0)+ROWS($C$4:$C9)-1),"")</f>
        <v/>
      </c>
    </row>
    <row r="11" spans="1:13" x14ac:dyDescent="0.25">
      <c r="B11" s="37" t="s">
        <v>364</v>
      </c>
      <c r="D11" s="36" t="s">
        <v>376</v>
      </c>
      <c r="E11" s="38" t="s">
        <v>389</v>
      </c>
      <c r="G11" s="36" t="s">
        <v>415</v>
      </c>
      <c r="I11" s="36" t="str">
        <f>IF(ROWS($C$4:$C10) &lt;=COUNTIF(D:D,category),INDEX(E:E,MATCH(category,D:D,0)+ROWS($C$4:$C10)-1),"")</f>
        <v/>
      </c>
    </row>
    <row r="12" spans="1:13" x14ac:dyDescent="0.25">
      <c r="B12" s="5" t="s">
        <v>365</v>
      </c>
      <c r="D12" s="36" t="s">
        <v>376</v>
      </c>
      <c r="E12" s="38" t="s">
        <v>390</v>
      </c>
      <c r="G12" s="36" t="s">
        <v>416</v>
      </c>
      <c r="I12" s="36" t="str">
        <f>IF(ROWS($C$4:$C11) &lt;=COUNTIF(D:D,category),INDEX(E:E,MATCH(category,D:D,0)+ROWS($C$4:$C11)-1),"")</f>
        <v/>
      </c>
      <c r="K12" s="86" t="s">
        <v>43</v>
      </c>
      <c r="L12" s="86"/>
      <c r="M12" s="86"/>
    </row>
    <row r="13" spans="1:13" x14ac:dyDescent="0.25">
      <c r="B13" s="5" t="s">
        <v>366</v>
      </c>
      <c r="D13" s="36" t="s">
        <v>377</v>
      </c>
      <c r="E13" s="38" t="s">
        <v>391</v>
      </c>
      <c r="G13" s="36" t="s">
        <v>417</v>
      </c>
      <c r="I13" s="36" t="str">
        <f>IF(ROWS($C$4:$C12) &lt;=COUNTIF(D:D,category),INDEX(E:E,MATCH(category,D:D,0)+ROWS($C$4:$C12)-1),"")</f>
        <v/>
      </c>
      <c r="K13" s="36" t="s">
        <v>9</v>
      </c>
      <c r="L13" s="36">
        <f>sites/1000</f>
        <v>48.497753906249997</v>
      </c>
    </row>
    <row r="14" spans="1:13" x14ac:dyDescent="0.25">
      <c r="B14" s="5" t="s">
        <v>367</v>
      </c>
      <c r="D14" s="36" t="s">
        <v>377</v>
      </c>
      <c r="E14" s="38" t="s">
        <v>392</v>
      </c>
      <c r="G14" s="36" t="s">
        <v>418</v>
      </c>
      <c r="I14" s="36" t="str">
        <f>IF(ROWS($C$4:$C13) &lt;=COUNTIF(D:D,category),INDEX(E:E,MATCH(category,D:D,0)+ROWS($C$4:$C13)-1),"")</f>
        <v/>
      </c>
      <c r="K14" s="36" t="s">
        <v>44</v>
      </c>
      <c r="L14" s="36" t="e">
        <f>sites/devices</f>
        <v>#REF!</v>
      </c>
    </row>
    <row r="15" spans="1:13" x14ac:dyDescent="0.25">
      <c r="B15" s="5" t="s">
        <v>368</v>
      </c>
      <c r="D15" s="36" t="s">
        <v>378</v>
      </c>
      <c r="E15" s="38" t="s">
        <v>393</v>
      </c>
      <c r="I15" s="36" t="str">
        <f>IF(ROWS($C$4:$C14) &lt;=COUNTIF(D:D,category),INDEX(E:E,MATCH(category,D:D,0)+ROWS($C$4:$C14)-1),"")</f>
        <v/>
      </c>
      <c r="K15" s="36" t="s">
        <v>45</v>
      </c>
      <c r="L15" s="36">
        <v>1</v>
      </c>
    </row>
    <row r="16" spans="1:13" x14ac:dyDescent="0.25">
      <c r="B16" s="5" t="s">
        <v>369</v>
      </c>
      <c r="D16" s="36" t="s">
        <v>378</v>
      </c>
      <c r="E16" s="38" t="s">
        <v>394</v>
      </c>
      <c r="I16" s="36" t="str">
        <f>IF(ROWS($C$4:$C15) &lt;=COUNTIF(D:D,category),INDEX(E:E,MATCH(category,D:D,0)+ROWS($C$4:$C15)-1),"")</f>
        <v/>
      </c>
      <c r="K16" s="36" t="s">
        <v>46</v>
      </c>
      <c r="L16" s="36" t="e">
        <f>sites/tons</f>
        <v>#REF!</v>
      </c>
    </row>
    <row r="17" spans="2:13" x14ac:dyDescent="0.25">
      <c r="B17" s="5" t="s">
        <v>370</v>
      </c>
      <c r="D17" s="36" t="s">
        <v>378</v>
      </c>
      <c r="E17" s="38" t="s">
        <v>395</v>
      </c>
      <c r="K17" s="36" t="s">
        <v>33</v>
      </c>
      <c r="L17" s="36">
        <f>VLOOKUP(level, multiplier_table, 2,0)</f>
        <v>48.497753906249997</v>
      </c>
    </row>
    <row r="18" spans="2:13" x14ac:dyDescent="0.25">
      <c r="B18" s="5" t="s">
        <v>371</v>
      </c>
      <c r="D18" s="36" t="s">
        <v>378</v>
      </c>
      <c r="E18" s="38" t="s">
        <v>396</v>
      </c>
    </row>
    <row r="19" spans="2:13" x14ac:dyDescent="0.25">
      <c r="B19" s="5" t="s">
        <v>372</v>
      </c>
      <c r="D19" s="36" t="s">
        <v>378</v>
      </c>
      <c r="E19" s="38" t="s">
        <v>397</v>
      </c>
      <c r="K19" s="86" t="s">
        <v>47</v>
      </c>
      <c r="L19" s="86"/>
      <c r="M19" s="86"/>
    </row>
    <row r="20" spans="2:13" x14ac:dyDescent="0.25">
      <c r="B20" s="5"/>
      <c r="D20" s="36" t="s">
        <v>378</v>
      </c>
      <c r="E20" s="38" t="s">
        <v>398</v>
      </c>
      <c r="K20" s="36">
        <v>0</v>
      </c>
      <c r="L20" s="36" t="s">
        <v>48</v>
      </c>
      <c r="M20" s="36" t="s">
        <v>49</v>
      </c>
    </row>
    <row r="21" spans="2:13" x14ac:dyDescent="0.25">
      <c r="B21" s="5"/>
      <c r="D21" s="36" t="s">
        <v>379</v>
      </c>
      <c r="E21" s="38" t="s">
        <v>399</v>
      </c>
      <c r="K21" s="36">
        <v>1</v>
      </c>
      <c r="L21" s="36" t="s">
        <v>13</v>
      </c>
      <c r="M21" s="36">
        <f>INDEX(events, MATCH(eventlookup, events_y, 0), MATCH("Confidential", events_x, 0))</f>
        <v>0</v>
      </c>
    </row>
    <row r="22" spans="2:13" x14ac:dyDescent="0.25">
      <c r="B22" s="5"/>
      <c r="D22" s="36" t="s">
        <v>379</v>
      </c>
      <c r="E22" s="38" t="s">
        <v>400</v>
      </c>
      <c r="K22" s="36">
        <v>2</v>
      </c>
      <c r="L22" s="36" t="s">
        <v>50</v>
      </c>
      <c r="M22" s="36" t="str">
        <f>VLOOKUP(M21, K20:L22, 2, FALSE)</f>
        <v>Public</v>
      </c>
    </row>
    <row r="23" spans="2:13" x14ac:dyDescent="0.25">
      <c r="B23" s="5"/>
      <c r="D23" s="36" t="s">
        <v>380</v>
      </c>
      <c r="E23" s="38" t="s">
        <v>401</v>
      </c>
    </row>
    <row r="24" spans="2:13" x14ac:dyDescent="0.25">
      <c r="B24" s="5"/>
      <c r="D24" s="36" t="s">
        <v>380</v>
      </c>
      <c r="E24" s="38" t="s">
        <v>402</v>
      </c>
    </row>
    <row r="25" spans="2:13" x14ac:dyDescent="0.25">
      <c r="B25" s="5"/>
      <c r="D25" s="36" t="s">
        <v>380</v>
      </c>
      <c r="E25" s="38" t="s">
        <v>403</v>
      </c>
    </row>
    <row r="26" spans="2:13" x14ac:dyDescent="0.25">
      <c r="B26" s="5"/>
      <c r="D26" s="36" t="s">
        <v>381</v>
      </c>
      <c r="E26" s="38" t="s">
        <v>404</v>
      </c>
    </row>
    <row r="27" spans="2:13" x14ac:dyDescent="0.25">
      <c r="D27" s="36" t="s">
        <v>381</v>
      </c>
      <c r="E27" s="38" t="s">
        <v>405</v>
      </c>
    </row>
    <row r="28" spans="2:13" x14ac:dyDescent="0.25">
      <c r="D28" s="36" t="s">
        <v>382</v>
      </c>
      <c r="E28" s="38" t="s">
        <v>406</v>
      </c>
    </row>
    <row r="29" spans="2:13" x14ac:dyDescent="0.25">
      <c r="D29" s="36" t="s">
        <v>382</v>
      </c>
      <c r="E29" s="38" t="s">
        <v>407</v>
      </c>
    </row>
    <row r="30" spans="2:13" x14ac:dyDescent="0.25">
      <c r="D30" s="36" t="s">
        <v>382</v>
      </c>
      <c r="E30" s="38" t="s">
        <v>408</v>
      </c>
    </row>
    <row r="64" spans="5:5" x14ac:dyDescent="0.25">
      <c r="E64"/>
    </row>
    <row r="65" spans="5:5" x14ac:dyDescent="0.25">
      <c r="E65"/>
    </row>
  </sheetData>
  <mergeCells count="8">
    <mergeCell ref="K12:M12"/>
    <mergeCell ref="K19:M19"/>
    <mergeCell ref="D2:I2"/>
    <mergeCell ref="K2:M2"/>
    <mergeCell ref="K5:L5"/>
    <mergeCell ref="K6:L6"/>
    <mergeCell ref="K8:M8"/>
    <mergeCell ref="K4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Confidentiality Disclosure</vt:lpstr>
      <vt:lpstr>Results</vt:lpstr>
      <vt:lpstr>Event_Char</vt:lpstr>
      <vt:lpstr>Interval_Char</vt:lpstr>
      <vt:lpstr>Helpers</vt:lpstr>
      <vt:lpstr>category</vt:lpstr>
      <vt:lpstr>category_list</vt:lpstr>
      <vt:lpstr>eventday</vt:lpstr>
      <vt:lpstr>eventday_list</vt:lpstr>
      <vt:lpstr>eventlookup</vt:lpstr>
      <vt:lpstr>events</vt:lpstr>
      <vt:lpstr>events_x</vt:lpstr>
      <vt:lpstr>events_y</vt:lpstr>
      <vt:lpstr>intervallookup</vt:lpstr>
      <vt:lpstr>intervals</vt:lpstr>
      <vt:lpstr>intervals_x</vt:lpstr>
      <vt:lpstr>intervals_y</vt:lpstr>
      <vt:lpstr>level</vt:lpstr>
      <vt:lpstr>level_list</vt:lpstr>
      <vt:lpstr>multiplier</vt:lpstr>
      <vt:lpstr>multiplier_table</vt:lpstr>
      <vt:lpstr>segment</vt:lpstr>
      <vt:lpstr>segment_list</vt:lpstr>
      <vt:lpstr>sites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Ciccone</dc:creator>
  <cp:lastModifiedBy>Adriana Ciccone</cp:lastModifiedBy>
  <dcterms:created xsi:type="dcterms:W3CDTF">2017-07-30T23:37:23Z</dcterms:created>
  <dcterms:modified xsi:type="dcterms:W3CDTF">2022-03-04T21:20:03Z</dcterms:modified>
</cp:coreProperties>
</file>